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omments1.xml" ContentType="application/vnd.openxmlformats-officedocument.spreadsheetml.comments+xml"/>
  <Override PartName="/xl/drawings/drawing1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G:\FINSTNT\Regulatory Reporting\US Regulation\2017\STB ANNUAL\GTC R1\R1 Filed\"/>
    </mc:Choice>
  </mc:AlternateContent>
  <bookViews>
    <workbookView xWindow="14505" yWindow="-15" windowWidth="9495" windowHeight="9360" tabRatio="744"/>
  </bookViews>
  <sheets>
    <sheet name="Cover (Recto)" sheetId="84" r:id="rId1"/>
    <sheet name="Cover (Verso)" sheetId="100" r:id="rId2"/>
    <sheet name="Annual Report" sheetId="4" r:id="rId3"/>
    <sheet name="Notice 1" sheetId="74" r:id="rId4"/>
    <sheet name="T of C" sheetId="6" r:id="rId5"/>
    <sheet name="Special Notice" sheetId="7" r:id="rId6"/>
    <sheet name="A-P1" sheetId="8" r:id="rId7"/>
    <sheet name="B-P2" sheetId="9" r:id="rId8"/>
    <sheet name="C-P3.4" sheetId="10" r:id="rId9"/>
    <sheet name="200-P5.6" sheetId="41" r:id="rId10"/>
    <sheet name="200 Notes-P7" sheetId="12" r:id="rId11"/>
    <sheet name="200 Notes-P8" sheetId="13" r:id="rId12"/>
    <sheet name="200 Notes-P9" sheetId="80" r:id="rId13"/>
    <sheet name="200 Notes-P10" sheetId="202" r:id="rId14"/>
    <sheet name="200 Notes-P11" sheetId="203" r:id="rId15"/>
    <sheet name="200 Notes-P12" sheetId="204" r:id="rId16"/>
    <sheet name="200 Notes-P13" sheetId="210" r:id="rId17"/>
    <sheet name="200 Notes-P14" sheetId="195" r:id="rId18"/>
    <sheet name="200 Notes-P15" sheetId="194" r:id="rId19"/>
    <sheet name="210-P16" sheetId="71" r:id="rId20"/>
    <sheet name="210-P17" sheetId="44" r:id="rId21"/>
    <sheet name="210,220 N&amp;R-P18" sheetId="99" r:id="rId22"/>
    <sheet name="210A-P19" sheetId="209" r:id="rId23"/>
    <sheet name="220-P20" sheetId="46" r:id="rId24"/>
    <sheet name="240-P21.22" sheetId="48" r:id="rId25"/>
    <sheet name="245-P23.24" sheetId="72" r:id="rId26"/>
    <sheet name="310-P25" sheetId="52" r:id="rId27"/>
    <sheet name="310-P26.29" sheetId="53" r:id="rId28"/>
    <sheet name="310A-P30" sheetId="57" r:id="rId29"/>
    <sheet name="330 Inst-P31" sheetId="83" r:id="rId30"/>
    <sheet name="330-P32.33" sheetId="59" r:id="rId31"/>
    <sheet name="332-P34" sheetId="61" r:id="rId32"/>
    <sheet name="335-P35" sheetId="62" r:id="rId33"/>
    <sheet name="342-P36.37" sheetId="65" r:id="rId34"/>
    <sheet name="352A-P38" sheetId="69" r:id="rId35"/>
    <sheet name="352B-P39" sheetId="70" r:id="rId36"/>
    <sheet name="410Inst-P40" sheetId="103" r:id="rId37"/>
    <sheet name="410-P41.47" sheetId="104" r:id="rId38"/>
    <sheet name="412-P48" sheetId="111" r:id="rId39"/>
    <sheet name="414-P49" sheetId="112" r:id="rId40"/>
    <sheet name="N&amp;R-P50" sheetId="113" r:id="rId41"/>
    <sheet name="415Inst-P51" sheetId="114" r:id="rId42"/>
    <sheet name="415-P52.53" sheetId="115" r:id="rId43"/>
    <sheet name="417-P54" sheetId="119" r:id="rId44"/>
    <sheet name="450-P55" sheetId="122" r:id="rId45"/>
    <sheet name="450-P56" sheetId="123" r:id="rId46"/>
    <sheet name="501-P57" sheetId="125" r:id="rId47"/>
    <sheet name="502-P58" sheetId="126" r:id="rId48"/>
    <sheet name="510-P59" sheetId="128" r:id="rId49"/>
    <sheet name="512Inst-P60" sheetId="130" r:id="rId50"/>
    <sheet name="512-P61" sheetId="131" r:id="rId51"/>
    <sheet name="700Inst-P62" sheetId="133" r:id="rId52"/>
    <sheet name="700-P63" sheetId="134" r:id="rId53"/>
    <sheet name="702-P64" sheetId="135" r:id="rId54"/>
    <sheet name="710Inst-P65" sheetId="137" r:id="rId55"/>
    <sheet name="710-P66.67" sheetId="138" r:id="rId56"/>
    <sheet name="710-P68.71" sheetId="140" r:id="rId57"/>
    <sheet name="710S-P72" sheetId="144" r:id="rId58"/>
    <sheet name="720-P73" sheetId="145" r:id="rId59"/>
    <sheet name="750-P74" sheetId="151" r:id="rId60"/>
    <sheet name="755Inst-P75" sheetId="152" r:id="rId61"/>
    <sheet name="755Inst-P76" sheetId="153" r:id="rId62"/>
    <sheet name="755-P77.80" sheetId="154" r:id="rId63"/>
    <sheet name="PTC Suppl P81" sheetId="165" r:id="rId64"/>
    <sheet name="PTC 330-P82-83" sheetId="167" r:id="rId65"/>
    <sheet name="PTC 332-P84" sheetId="169" r:id="rId66"/>
    <sheet name="PTC 335-P85" sheetId="170" r:id="rId67"/>
    <sheet name="PTC 352B-P86" sheetId="171" r:id="rId68"/>
    <sheet name="PTC 410-P87.93" sheetId="172" r:id="rId69"/>
    <sheet name="Blank P.94" sheetId="208" r:id="rId70"/>
    <sheet name="PTC 700-P95" sheetId="179" r:id="rId71"/>
    <sheet name="PTC 710 P96.97" sheetId="181" r:id="rId72"/>
    <sheet name="PTC 710 P98-101" sheetId="197" r:id="rId73"/>
    <sheet name="PTC 710S-P102" sheetId="187" r:id="rId74"/>
    <sheet name="PTC 720-P103" sheetId="188" r:id="rId75"/>
    <sheet name="PTC Grants P104" sheetId="189" r:id="rId76"/>
    <sheet name="Oath-P105" sheetId="206" r:id="rId77"/>
    <sheet name="Mem-P106" sheetId="159" r:id="rId78"/>
    <sheet name="Index-P107" sheetId="160" r:id="rId79"/>
    <sheet name="Index-P108" sheetId="161" r:id="rId80"/>
    <sheet name="Blank Sheet 1" sheetId="192" r:id="rId81"/>
    <sheet name="Blank Sheet 2" sheetId="191" r:id="rId82"/>
    <sheet name="Back Cover 1" sheetId="162" r:id="rId83"/>
    <sheet name="Back Cover 2" sheetId="163" r:id="rId84"/>
  </sheets>
  <externalReferences>
    <externalReference r:id="rId85"/>
    <externalReference r:id="rId86"/>
    <externalReference r:id="rId87"/>
    <externalReference r:id="rId88"/>
    <externalReference r:id="rId89"/>
    <externalReference r:id="rId90"/>
  </externalReferences>
  <definedNames>
    <definedName name="__123Graph_A" localSheetId="60" hidden="1">'755Inst-P75'!$A$4:$A$65</definedName>
    <definedName name="__123Graph_X" localSheetId="60" hidden="1">'755Inst-P75'!$A$4:$A$65</definedName>
    <definedName name="_45" localSheetId="16">'[1]410-P51'!#REF!</definedName>
    <definedName name="_45" localSheetId="18">'[1]410-P51'!#REF!</definedName>
    <definedName name="_45" localSheetId="21">'[1]410-P51'!#REF!</definedName>
    <definedName name="_45" localSheetId="22">'[1]410-P51'!#REF!</definedName>
    <definedName name="_45" localSheetId="29">'[1]410-P51'!#REF!</definedName>
    <definedName name="_45" localSheetId="0">'[2]410-P51'!#REF!</definedName>
    <definedName name="_45" localSheetId="40">#REF!</definedName>
    <definedName name="_45" localSheetId="76">'[1]410-P51'!#REF!</definedName>
    <definedName name="_45" localSheetId="70">'[3]410-P51'!#REF!</definedName>
    <definedName name="_45" localSheetId="71">'[3]410-P51'!#REF!</definedName>
    <definedName name="_45" localSheetId="73">'[3]410-P51'!#REF!</definedName>
    <definedName name="_45" localSheetId="74">'[3]410-P51'!#REF!</definedName>
    <definedName name="_45">'[1]410-P51'!#REF!</definedName>
    <definedName name="_46" localSheetId="16">'[1]410-P51'!#REF!</definedName>
    <definedName name="_46" localSheetId="18">'[1]410-P51'!#REF!</definedName>
    <definedName name="_46" localSheetId="21">'[1]410-P51'!#REF!</definedName>
    <definedName name="_46" localSheetId="29">'[1]410-P51'!#REF!</definedName>
    <definedName name="_46" localSheetId="0">'[2]410-P51'!#REF!</definedName>
    <definedName name="_46" localSheetId="40">#REF!</definedName>
    <definedName name="_46" localSheetId="76">'[1]410-P51'!#REF!</definedName>
    <definedName name="_46" localSheetId="70">'[3]410-P51'!#REF!</definedName>
    <definedName name="_46" localSheetId="71">'[3]410-P51'!#REF!</definedName>
    <definedName name="_46" localSheetId="73">'[3]410-P51'!#REF!</definedName>
    <definedName name="_46" localSheetId="74">'[3]410-P51'!#REF!</definedName>
    <definedName name="_46">'[1]410-P51'!#REF!</definedName>
    <definedName name="_47" localSheetId="16">'[1]410-P51'!#REF!</definedName>
    <definedName name="_47" localSheetId="18">'[1]410-P51'!#REF!</definedName>
    <definedName name="_47" localSheetId="21">'[1]410-P51'!#REF!</definedName>
    <definedName name="_47" localSheetId="29">'[1]410-P51'!#REF!</definedName>
    <definedName name="_47" localSheetId="0">'[2]410-P51'!#REF!</definedName>
    <definedName name="_47" localSheetId="40">#REF!</definedName>
    <definedName name="_47" localSheetId="76">'[1]410-P51'!#REF!</definedName>
    <definedName name="_47" localSheetId="70">'[3]410-P51'!#REF!</definedName>
    <definedName name="_47" localSheetId="71">'[3]410-P51'!#REF!</definedName>
    <definedName name="_47" localSheetId="73">'[3]410-P51'!#REF!</definedName>
    <definedName name="_47" localSheetId="74">'[3]410-P51'!#REF!</definedName>
    <definedName name="_47">'[1]410-P51'!#REF!</definedName>
    <definedName name="_48" localSheetId="16">'[1]410-P51'!#REF!</definedName>
    <definedName name="_48" localSheetId="21">'[1]410-P51'!#REF!</definedName>
    <definedName name="_48" localSheetId="29">'[1]410-P51'!#REF!</definedName>
    <definedName name="_48" localSheetId="0">'[2]410-P51'!#REF!</definedName>
    <definedName name="_48" localSheetId="40">#REF!</definedName>
    <definedName name="_48" localSheetId="76">'[1]410-P51'!#REF!</definedName>
    <definedName name="_48" localSheetId="70">'[3]410-P51'!#REF!</definedName>
    <definedName name="_48" localSheetId="71">'[3]410-P51'!#REF!</definedName>
    <definedName name="_48" localSheetId="73">'[3]410-P51'!#REF!</definedName>
    <definedName name="_48" localSheetId="74">'[3]410-P51'!#REF!</definedName>
    <definedName name="_48">'[1]410-P51'!#REF!</definedName>
    <definedName name="_49" localSheetId="16">'[1]410-P51'!#REF!</definedName>
    <definedName name="_49" localSheetId="21">'[1]410-P51'!#REF!</definedName>
    <definedName name="_49" localSheetId="29">'[1]410-P51'!#REF!</definedName>
    <definedName name="_49" localSheetId="0">'[2]410-P51'!#REF!</definedName>
    <definedName name="_49" localSheetId="40">#REF!</definedName>
    <definedName name="_49" localSheetId="76">'[1]410-P51'!#REF!</definedName>
    <definedName name="_49" localSheetId="70">'[3]410-P51'!#REF!</definedName>
    <definedName name="_49" localSheetId="71">'[3]410-P51'!#REF!</definedName>
    <definedName name="_49" localSheetId="73">'[3]410-P51'!#REF!</definedName>
    <definedName name="_49" localSheetId="74">'[3]410-P51'!#REF!</definedName>
    <definedName name="_49">'[1]410-P51'!#REF!</definedName>
    <definedName name="_50" localSheetId="16">'[1]410-P51'!#REF!</definedName>
    <definedName name="_50" localSheetId="21">'[1]410-P51'!#REF!</definedName>
    <definedName name="_50" localSheetId="29">'[1]410-P51'!#REF!</definedName>
    <definedName name="_50" localSheetId="0">'[2]410-P51'!#REF!</definedName>
    <definedName name="_50" localSheetId="40">#REF!</definedName>
    <definedName name="_50" localSheetId="76">'[1]410-P51'!#REF!</definedName>
    <definedName name="_50" localSheetId="70">'[3]410-P51'!#REF!</definedName>
    <definedName name="_50" localSheetId="71">'[3]410-P51'!#REF!</definedName>
    <definedName name="_50" localSheetId="73">'[3]410-P51'!#REF!</definedName>
    <definedName name="_50" localSheetId="74">'[3]410-P51'!#REF!</definedName>
    <definedName name="_50">'[1]410-P51'!#REF!</definedName>
    <definedName name="_51">'410-P41.47'!$B$289:$M$321</definedName>
    <definedName name="_Hlk288131757" localSheetId="29">'330 Inst-P31'!$B$51</definedName>
    <definedName name="_Regression_Int" localSheetId="33" hidden="1">1</definedName>
    <definedName name="_Regression_Int" localSheetId="41" hidden="1">1</definedName>
    <definedName name="_Regression_Int" localSheetId="44" hidden="1">1</definedName>
    <definedName name="_Regression_Int" localSheetId="45" hidden="1">1</definedName>
    <definedName name="_Regression_Int" localSheetId="47" hidden="1">1</definedName>
    <definedName name="_Regression_Int" localSheetId="49" hidden="1">1</definedName>
    <definedName name="_Regression_Int" localSheetId="51" hidden="1">1</definedName>
    <definedName name="_Regression_Int" localSheetId="54" hidden="1">1</definedName>
    <definedName name="_Regression_Int" localSheetId="57" hidden="1">1</definedName>
    <definedName name="_Regression_Int" localSheetId="60" hidden="1">1</definedName>
    <definedName name="_Regression_Int" localSheetId="61" hidden="1">1</definedName>
    <definedName name="_Regression_Int" localSheetId="7" hidden="1">1</definedName>
    <definedName name="_Regression_Int" localSheetId="77" hidden="1">1</definedName>
    <definedName name="_Regression_Int" localSheetId="76" hidden="1">1</definedName>
    <definedName name="_Regression_Int" localSheetId="73" hidden="1">1</definedName>
    <definedName name="GTWLevelPayments" localSheetId="16">#REF!</definedName>
    <definedName name="GTWLevelPayments" localSheetId="18">#REF!</definedName>
    <definedName name="GTWLevelPayments" localSheetId="21">#REF!</definedName>
    <definedName name="GTWLevelPayments" localSheetId="22">#REF!</definedName>
    <definedName name="GTWLevelPayments" localSheetId="19">#REF!</definedName>
    <definedName name="GTWLevelPayments" localSheetId="0">#REF!</definedName>
    <definedName name="GTWLevelPayments" localSheetId="40">#REF!</definedName>
    <definedName name="GTWLevelPayments" localSheetId="76">#REF!</definedName>
    <definedName name="GTWLevelPayments" localSheetId="70">#REF!</definedName>
    <definedName name="GTWLevelPayments" localSheetId="71">#REF!</definedName>
    <definedName name="GTWLevelPayments" localSheetId="73">#REF!</definedName>
    <definedName name="GTWLevelPayments" localSheetId="74">#REF!</definedName>
    <definedName name="GTWLevelPayments">#REF!</definedName>
    <definedName name="OLE_LINK5" localSheetId="29">'330 Inst-P31'!$C$47</definedName>
    <definedName name="P_TofC">'T of C'!$A$1:$H$58</definedName>
    <definedName name="_xlnm.Print_Area" localSheetId="13">'200 Notes-P10'!$A$1:$M$62</definedName>
    <definedName name="_xlnm.Print_Area" localSheetId="14">'200 Notes-P11'!$A$1:$N$55</definedName>
    <definedName name="_xlnm.Print_Area" localSheetId="15">'200 Notes-P12'!$A$1:$Q$78</definedName>
    <definedName name="_xlnm.Print_Area" localSheetId="16">'200 Notes-P13'!$A$1:$J$58</definedName>
    <definedName name="_xlnm.Print_Area" localSheetId="17">'200 Notes-P14'!$A$1:$J$66</definedName>
    <definedName name="_xlnm.Print_Area" localSheetId="18">'200 Notes-P15'!$A$1:$I$73</definedName>
    <definedName name="_xlnm.Print_Area" localSheetId="10">'200 Notes-P7'!$A$1:$K$70</definedName>
    <definedName name="_xlnm.Print_Area" localSheetId="11">'200 Notes-P8'!$A$1:$I$63</definedName>
    <definedName name="_xlnm.Print_Area" localSheetId="12">'200 Notes-P9'!$A$1:$J$67</definedName>
    <definedName name="_xlnm.Print_Area" localSheetId="9">'200-P5.6'!$A$1:$G$114</definedName>
    <definedName name="_xlnm.Print_Area" localSheetId="21">'210,220 N&amp;R-P18'!$A$1:$D$55</definedName>
    <definedName name="_xlnm.Print_Area" localSheetId="22">'210A-P19'!$A$1:$F$67</definedName>
    <definedName name="_xlnm.Print_Area" localSheetId="19">'210-P16'!$A$1:$I$68</definedName>
    <definedName name="_xlnm.Print_Area" localSheetId="20">'210-P17'!$A$1:$G$57</definedName>
    <definedName name="_xlnm.Print_Area" localSheetId="23">'220-P20'!$A$1:$H$65</definedName>
    <definedName name="_xlnm.Print_Area" localSheetId="24">'240-P21.22'!$A$1:$F$139</definedName>
    <definedName name="_xlnm.Print_Area" localSheetId="25">'245-P23.24'!$A$1:$E$123</definedName>
    <definedName name="_xlnm.Print_Area" localSheetId="28">'310A-P30'!$A$1:$K$50</definedName>
    <definedName name="_xlnm.Print_Area" localSheetId="26">'310-P25'!$A$1:$G$67</definedName>
    <definedName name="_xlnm.Print_Area" localSheetId="27">'310-P26.29'!$A$1:$P$125</definedName>
    <definedName name="_xlnm.Print_Area" localSheetId="29">'330 Inst-P31'!$A$1:$D$74</definedName>
    <definedName name="_xlnm.Print_Area" localSheetId="30">'330-P32.33'!$A$1:$N$55</definedName>
    <definedName name="_xlnm.Print_Area" localSheetId="31">'332-P34'!$A$1:$I$76</definedName>
    <definedName name="_xlnm.Print_Area" localSheetId="32">'335-P35'!$A$1:$N$74</definedName>
    <definedName name="_xlnm.Print_Area" localSheetId="33">'342-P36.37'!$A$1:$K$130</definedName>
    <definedName name="_xlnm.Print_Area" localSheetId="34">'352A-P38'!$A$1:$G$71</definedName>
    <definedName name="_xlnm.Print_Area" localSheetId="35">'352B-P39'!$A$1:$H$69</definedName>
    <definedName name="_xlnm.Print_Area" localSheetId="36">'410Inst-P40'!$A$1:$L$49</definedName>
    <definedName name="_xlnm.Print_Area" localSheetId="37">'410-P41.47'!$A$3:$M$321</definedName>
    <definedName name="_xlnm.Print_Area" localSheetId="38">'412-P48'!$A$1:$H$67</definedName>
    <definedName name="_xlnm.Print_Area" localSheetId="39">'414-P49'!$A$1:$L$52</definedName>
    <definedName name="_xlnm.Print_Area" localSheetId="41">'415Inst-P51'!$A$1:$I$80</definedName>
    <definedName name="_xlnm.Print_Area" localSheetId="42">'415-P52.53'!$A$1:$P$66</definedName>
    <definedName name="_xlnm.Print_Area" localSheetId="44">'450-P55'!$A$1:$J$75</definedName>
    <definedName name="_xlnm.Print_Area" localSheetId="45">'450-P56'!$A$1:$H$79</definedName>
    <definedName name="_xlnm.Print_Area" localSheetId="46">'501-P57'!$A$1:$F$68</definedName>
    <definedName name="_xlnm.Print_Area" localSheetId="47">'502-P58'!$A$1:$J$71</definedName>
    <definedName name="_xlnm.Print_Area" localSheetId="48">'510-P59'!$A$1:$E$63</definedName>
    <definedName name="_xlnm.Print_Area" localSheetId="49">'512Inst-P60'!$A$1:$N$50</definedName>
    <definedName name="_xlnm.Print_Area" localSheetId="50">'512-P61'!$A$1:$K$50</definedName>
    <definedName name="_xlnm.Print_Area" localSheetId="51">'700Inst-P62'!$A$1:$I$66</definedName>
    <definedName name="_xlnm.Print_Area" localSheetId="52">'700-P63'!$A$1:$M$68</definedName>
    <definedName name="_xlnm.Print_Area" localSheetId="53">'702-P64'!$A$1:$N$46</definedName>
    <definedName name="_xlnm.Print_Area" localSheetId="54">'710Inst-P65'!$A$1:$I$49</definedName>
    <definedName name="_xlnm.Print_Area" localSheetId="55">'710-P66.67'!$A$1:$Q$95</definedName>
    <definedName name="_xlnm.Print_Area" localSheetId="56">'710-P68.71'!$A$1:$V$135</definedName>
    <definedName name="_xlnm.Print_Area" localSheetId="57">'710S-P72'!$A$1:$K$68</definedName>
    <definedName name="_xlnm.Print_Area" localSheetId="58">'720-P73'!$A$1:$I$48</definedName>
    <definedName name="_xlnm.Print_Area" localSheetId="59">'750-P74'!$A$1:$N$47</definedName>
    <definedName name="_xlnm.Print_Area" localSheetId="60">'755Inst-P75'!$A$1:$G$66</definedName>
    <definedName name="_xlnm.Print_Area" localSheetId="61">'755Inst-P76'!$A$1:$I$65</definedName>
    <definedName name="_xlnm.Print_Area" localSheetId="62">'755-P77.80'!$A$1:$F$207</definedName>
    <definedName name="_xlnm.Print_Area" localSheetId="2">'Annual Report'!$A$1:$O$65</definedName>
    <definedName name="_xlnm.Print_Area" localSheetId="69">'Blank P.94'!$A$1:$C$52</definedName>
    <definedName name="_xlnm.Print_Area" localSheetId="7">'B-P2'!$A$1:$D$79</definedName>
    <definedName name="_xlnm.Print_Area" localSheetId="0">'Cover (Recto)'!$A$1:$H$40</definedName>
    <definedName name="_xlnm.Print_Area" localSheetId="8">'C-P3.4'!$A$1:$Y$137</definedName>
    <definedName name="_xlnm.Print_Area" localSheetId="78">'Index-P107'!$A$1:$E$64</definedName>
    <definedName name="_xlnm.Print_Area" localSheetId="79">'Index-P108'!$A$1:$E$60</definedName>
    <definedName name="_xlnm.Print_Area" localSheetId="77">'Mem-P106'!$A$1:$X$72</definedName>
    <definedName name="_xlnm.Print_Area" localSheetId="40">'N&amp;R-P50'!$A$1:$C$52</definedName>
    <definedName name="_xlnm.Print_Area" localSheetId="3">'Notice 1'!$A$1:$C$55</definedName>
    <definedName name="_xlnm.Print_Area" localSheetId="76">'Oath-P105'!$A$1:$A$67</definedName>
    <definedName name="_xlnm.Print_Area" localSheetId="64">'PTC 330-P82-83'!$A$1:$N$56</definedName>
    <definedName name="_xlnm.Print_Area" localSheetId="65">'PTC 332-P84'!$A$1:$I$76</definedName>
    <definedName name="_xlnm.Print_Area" localSheetId="66">'PTC 335-P85'!$A$1:$N$73</definedName>
    <definedName name="_xlnm.Print_Area" localSheetId="67">'PTC 352B-P86'!$A$1:$H$69</definedName>
    <definedName name="_xlnm.Print_Area" localSheetId="68">'PTC 410-P87.93'!$A$3:$M$321</definedName>
    <definedName name="_xlnm.Print_Area" localSheetId="71">'PTC 710 P96.97'!$A$1:$Q$95</definedName>
    <definedName name="_xlnm.Print_Area" localSheetId="72">'PTC 710 P98-101'!$A$1:$V$132</definedName>
    <definedName name="_xlnm.Print_Area" localSheetId="73">'PTC 710S-P102'!$A$1:$K$68</definedName>
    <definedName name="_xlnm.Print_Area" localSheetId="74">'PTC 720-P103'!$A$1:$I$48</definedName>
    <definedName name="_xlnm.Print_Area" localSheetId="75">'PTC Grants P104'!$A$1:$G$36</definedName>
    <definedName name="_xlnm.Print_Area" localSheetId="63">'PTC Suppl P81'!$A$1:$C$56</definedName>
    <definedName name="_xlnm.Print_Area" localSheetId="4">'T of C'!$A$1:$H$58</definedName>
    <definedName name="Print_Area_MI" localSheetId="33">'342-P36.37'!$A$1:$K$69</definedName>
    <definedName name="Print_Area_MI" localSheetId="36">#REF!</definedName>
    <definedName name="Print_Area_MI" localSheetId="41">'415Inst-P51'!$A$1:$I$80</definedName>
    <definedName name="Print_Area_MI" localSheetId="44">'450-P55'!$A$1:$J$75</definedName>
    <definedName name="Print_Area_MI" localSheetId="45">'450-P56'!$A$1:$H$79</definedName>
    <definedName name="Print_Area_MI" localSheetId="47">'502-P58'!$A$1:$J$71</definedName>
    <definedName name="Print_Area_MI" localSheetId="49">'512Inst-P60'!$A$1:$N$50</definedName>
    <definedName name="Print_Area_MI" localSheetId="51">'700Inst-P62'!$A$1:$I$66</definedName>
    <definedName name="Print_Area_MI" localSheetId="54">'710Inst-P65'!$A$1:$I$49</definedName>
    <definedName name="Print_Area_MI" localSheetId="57">'710S-P72'!$A$1:$K$68</definedName>
    <definedName name="Print_Area_MI" localSheetId="60">'755Inst-P75'!$A$1:$F$66</definedName>
    <definedName name="Print_Area_MI" localSheetId="61">'755Inst-P76'!$A$1:$I$65</definedName>
    <definedName name="Print_Area_MI" localSheetId="7">'B-P2'!$A$1:$D$78</definedName>
    <definedName name="Print_Area_MI" localSheetId="77">'Mem-P106'!$A$1:$X$72</definedName>
    <definedName name="Print_Area_MI" localSheetId="73">'PTC 710S-P102'!$A$1:$K$68</definedName>
    <definedName name="Print_Area_MI">'[4]Oath-P98'!$B$1:$D$65</definedName>
    <definedName name="_xlnm.Print_Titles" localSheetId="54">'710Inst-P65'!$1:$13</definedName>
    <definedName name="Print_Titles_MI" localSheetId="13">'[5]710Inst-P77'!$A$1:$IV$13</definedName>
    <definedName name="Print_Titles_MI" localSheetId="14">'[5]710Inst-P77'!$A$1:$IV$13</definedName>
    <definedName name="Print_Titles_MI" localSheetId="15">'[5]710Inst-P77'!$A$1:$IV$13</definedName>
    <definedName name="Print_Titles_MI" localSheetId="16">'[5]710Inst-P77'!$A$1:$IV$13</definedName>
    <definedName name="Print_Titles_MI" localSheetId="17">'[5]710Inst-P77'!$A$1:$IV$13</definedName>
    <definedName name="Print_Titles_MI" localSheetId="18">'[5]710Inst-P77'!$A$1:$IV$13</definedName>
    <definedName name="Print_Titles_MI" localSheetId="10">'[5]710Inst-P77'!$A$1:$IV$13</definedName>
    <definedName name="Print_Titles_MI" localSheetId="11">'[5]710Inst-P77'!$A$1:$IV$13</definedName>
    <definedName name="Print_Titles_MI" localSheetId="12">'[5]710Inst-P77'!$A$1:$IV$13</definedName>
    <definedName name="Print_Titles_MI" localSheetId="49">'512Inst-P60'!$1:$11</definedName>
    <definedName name="Print_Titles_MI">'[6]710Inst-P77'!$A$1:$IV$13</definedName>
    <definedName name="q">#REF!</definedName>
    <definedName name="QRYGTWLEVELEXPENSES" localSheetId="16">#REF!</definedName>
    <definedName name="QRYGTWLEVELEXPENSES" localSheetId="18">#REF!</definedName>
    <definedName name="QRYGTWLEVELEXPENSES" localSheetId="21">#REF!</definedName>
    <definedName name="QRYGTWLEVELEXPENSES" localSheetId="22">#REF!</definedName>
    <definedName name="QRYGTWLEVELEXPENSES" localSheetId="19">#REF!</definedName>
    <definedName name="QRYGTWLEVELEXPENSES" localSheetId="0">#REF!</definedName>
    <definedName name="QRYGTWLEVELEXPENSES" localSheetId="40">#REF!</definedName>
    <definedName name="QRYGTWLEVELEXPENSES" localSheetId="76">#REF!</definedName>
    <definedName name="QRYGTWLEVELEXPENSES" localSheetId="70">#REF!</definedName>
    <definedName name="QRYGTWLEVELEXPENSES" localSheetId="71">#REF!</definedName>
    <definedName name="QRYGTWLEVELEXPENSES" localSheetId="73">#REF!</definedName>
    <definedName name="QRYGTWLEVELEXPENSES" localSheetId="74">#REF!</definedName>
    <definedName name="QRYGTWLEVELEXPENSES">#REF!</definedName>
    <definedName name="QRYICLEASESEXPENSES" localSheetId="16">#REF!</definedName>
    <definedName name="QRYICLEASESEXPENSES" localSheetId="18">#REF!</definedName>
    <definedName name="QRYICLEASESEXPENSES" localSheetId="21">#REF!</definedName>
    <definedName name="QRYICLEASESEXPENSES" localSheetId="22">#REF!</definedName>
    <definedName name="QRYICLEASESEXPENSES" localSheetId="19">#REF!</definedName>
    <definedName name="QRYICLEASESEXPENSES" localSheetId="0">#REF!</definedName>
    <definedName name="QRYICLEASESEXPENSES" localSheetId="40">#REF!</definedName>
    <definedName name="QRYICLEASESEXPENSES" localSheetId="76">#REF!</definedName>
    <definedName name="QRYICLEASESEXPENSES" localSheetId="70">#REF!</definedName>
    <definedName name="QRYICLEASESEXPENSES" localSheetId="71">#REF!</definedName>
    <definedName name="QRYICLEASESEXPENSES" localSheetId="73">#REF!</definedName>
    <definedName name="QRYICLEASESEXPENSES">#REF!</definedName>
    <definedName name="QRYWCLEASESEXPENSES" localSheetId="16">#REF!</definedName>
    <definedName name="QRYWCLEASESEXPENSES" localSheetId="18">#REF!</definedName>
    <definedName name="QRYWCLEASESEXPENSES" localSheetId="21">#REF!</definedName>
    <definedName name="QRYWCLEASESEXPENSES" localSheetId="22">#REF!</definedName>
    <definedName name="QRYWCLEASESEXPENSES" localSheetId="19">#REF!</definedName>
    <definedName name="QRYWCLEASESEXPENSES" localSheetId="0">#REF!</definedName>
    <definedName name="QRYWCLEASESEXPENSES" localSheetId="40">#REF!</definedName>
    <definedName name="QRYWCLEASESEXPENSES" localSheetId="76">#REF!</definedName>
    <definedName name="QRYWCLEASESEXPENSES" localSheetId="70">#REF!</definedName>
    <definedName name="QRYWCLEASESEXPENSES" localSheetId="71">#REF!</definedName>
    <definedName name="QRYWCLEASESEXPENSES" localSheetId="73">#REF!</definedName>
    <definedName name="QRYWCLEASESEXPENSES">#REF!</definedName>
    <definedName name="qryYearlyForAllOperatingLeaseNBGTW" localSheetId="16">#REF!</definedName>
    <definedName name="qryYearlyForAllOperatingLeaseNBGTW" localSheetId="18">#REF!</definedName>
    <definedName name="qryYearlyForAllOperatingLeaseNBGTW" localSheetId="21">#REF!</definedName>
    <definedName name="qryYearlyForAllOperatingLeaseNBGTW" localSheetId="22">#REF!</definedName>
    <definedName name="qryYearlyForAllOperatingLeaseNBGTW" localSheetId="40">#REF!</definedName>
    <definedName name="qryYearlyForAllOperatingLeaseNBGTW" localSheetId="76">#REF!</definedName>
    <definedName name="qryYearlyForAllOperatingLeaseNBGTW" localSheetId="70">#REF!</definedName>
    <definedName name="qryYearlyForAllOperatingLeaseNBGTW" localSheetId="71">#REF!</definedName>
    <definedName name="qryYearlyForAllOperatingLeaseNBGTW" localSheetId="73">#REF!</definedName>
    <definedName name="qryYearlyForAllOperatingLeaseNBGTW">#REF!</definedName>
    <definedName name="Query_CN" localSheetId="16">#REF!</definedName>
    <definedName name="Query_CN" localSheetId="18">#REF!</definedName>
    <definedName name="Query_CN" localSheetId="21">#REF!</definedName>
    <definedName name="Query_CN" localSheetId="22">#REF!</definedName>
    <definedName name="Query_CN" localSheetId="19">#REF!</definedName>
    <definedName name="Query_CN" localSheetId="0">#REF!</definedName>
    <definedName name="Query_CN" localSheetId="40">#REF!</definedName>
    <definedName name="Query_CN" localSheetId="76">#REF!</definedName>
    <definedName name="Query_CN" localSheetId="70">#REF!</definedName>
    <definedName name="Query_CN" localSheetId="71">#REF!</definedName>
    <definedName name="Query_CN" localSheetId="73">#REF!</definedName>
    <definedName name="Query_CN">#REF!</definedName>
  </definedNames>
  <calcPr calcId="152511"/>
</workbook>
</file>

<file path=xl/calcChain.xml><?xml version="1.0" encoding="utf-8"?>
<calcChain xmlns="http://schemas.openxmlformats.org/spreadsheetml/2006/main">
  <c r="E37" i="131" l="1"/>
  <c r="D40" i="72"/>
  <c r="K19" i="138" l="1"/>
  <c r="K18" i="138"/>
  <c r="K17" i="138"/>
  <c r="K16" i="138"/>
  <c r="I24" i="57" l="1"/>
  <c r="E36" i="209" l="1"/>
  <c r="H57" i="122" l="1"/>
  <c r="G60" i="122"/>
  <c r="F66" i="62" l="1"/>
  <c r="H66" i="62"/>
  <c r="I66" i="62"/>
  <c r="K66" i="62"/>
  <c r="L40" i="59" l="1"/>
  <c r="L41" i="59"/>
  <c r="L42" i="59"/>
  <c r="L43" i="59"/>
  <c r="L44" i="59"/>
  <c r="L45" i="59"/>
  <c r="L46" i="59"/>
  <c r="L47" i="59"/>
  <c r="D42" i="195" l="1"/>
  <c r="D45" i="195" l="1"/>
  <c r="I37" i="57" l="1"/>
  <c r="I36" i="57"/>
  <c r="I22" i="57"/>
  <c r="I23" i="57"/>
  <c r="I21" i="57"/>
  <c r="E41" i="41" l="1"/>
  <c r="O52" i="204" l="1"/>
  <c r="M52" i="204"/>
  <c r="K52" i="204"/>
  <c r="I52" i="204"/>
  <c r="F51" i="204"/>
  <c r="F50" i="204"/>
  <c r="F48" i="204"/>
  <c r="F47" i="204"/>
  <c r="O42" i="204"/>
  <c r="M42" i="204"/>
  <c r="K42" i="204"/>
  <c r="I42" i="204"/>
  <c r="F41" i="204"/>
  <c r="F40" i="204"/>
  <c r="F38" i="204"/>
  <c r="F37" i="204"/>
  <c r="C27" i="204"/>
  <c r="C28" i="204" s="1"/>
  <c r="C29" i="204" s="1"/>
  <c r="C30" i="204" s="1"/>
  <c r="F52" i="204" l="1"/>
  <c r="G50" i="204" s="1"/>
  <c r="G51" i="204"/>
  <c r="G47" i="204"/>
  <c r="G48" i="204"/>
  <c r="F42" i="204"/>
  <c r="G37" i="204" s="1"/>
  <c r="G40" i="204" l="1"/>
  <c r="G52" i="204"/>
  <c r="G41" i="204"/>
  <c r="G38" i="204"/>
  <c r="G42" i="204" l="1"/>
  <c r="G34" i="145" l="1"/>
  <c r="J64" i="179" l="1"/>
  <c r="I64" i="179"/>
  <c r="H64" i="179"/>
  <c r="G64" i="179"/>
  <c r="F64" i="179"/>
  <c r="E64" i="179"/>
  <c r="K16" i="179"/>
  <c r="K14" i="179"/>
  <c r="K12" i="179"/>
  <c r="K10" i="179"/>
  <c r="K24" i="138"/>
  <c r="K22" i="138"/>
  <c r="K21" i="138"/>
  <c r="K64" i="179" l="1"/>
  <c r="B70" i="187" l="1"/>
  <c r="C70" i="187" s="1"/>
  <c r="D70" i="187" s="1"/>
  <c r="E70" i="187" s="1"/>
  <c r="F70" i="187" s="1"/>
  <c r="G70" i="187" s="1"/>
  <c r="H70" i="187" s="1"/>
  <c r="I70" i="187" s="1"/>
  <c r="J70" i="187" s="1"/>
  <c r="K70" i="187" s="1"/>
  <c r="F99" i="41" l="1"/>
  <c r="E38" i="209" l="1"/>
  <c r="E99" i="41" l="1"/>
  <c r="D48" i="59" l="1"/>
  <c r="M42" i="203"/>
  <c r="K42" i="203"/>
  <c r="I42" i="203"/>
  <c r="G42" i="203"/>
  <c r="M30" i="203"/>
  <c r="K30" i="203"/>
  <c r="I30" i="203"/>
  <c r="G30" i="203"/>
  <c r="M21" i="203"/>
  <c r="K21" i="203"/>
  <c r="I21" i="203"/>
  <c r="G21" i="203"/>
  <c r="F48" i="202"/>
  <c r="F47" i="202"/>
  <c r="H47" i="202"/>
  <c r="H48" i="202"/>
  <c r="S85" i="197" l="1"/>
  <c r="S88" i="197"/>
  <c r="E89" i="197"/>
  <c r="F89" i="197"/>
  <c r="G89" i="197"/>
  <c r="H89" i="197"/>
  <c r="I89" i="197"/>
  <c r="O89" i="197"/>
  <c r="P89" i="197"/>
  <c r="Q89" i="197"/>
  <c r="T89" i="197"/>
  <c r="U89" i="197"/>
  <c r="Q91" i="197"/>
  <c r="S91" i="197"/>
  <c r="Q92" i="197"/>
  <c r="S92" i="197"/>
  <c r="Q93" i="197"/>
  <c r="S93" i="197"/>
  <c r="Q94" i="197"/>
  <c r="S94" i="197"/>
  <c r="Q95" i="197"/>
  <c r="S95" i="197"/>
  <c r="Q96" i="197"/>
  <c r="S96" i="197"/>
  <c r="Q97" i="197"/>
  <c r="S97" i="197"/>
  <c r="Q98" i="197"/>
  <c r="S98" i="197"/>
  <c r="Q100" i="197"/>
  <c r="S100" i="197"/>
  <c r="Q102" i="197"/>
  <c r="S102" i="197"/>
  <c r="Q103" i="197"/>
  <c r="S103" i="197"/>
  <c r="D104" i="197"/>
  <c r="E104" i="197"/>
  <c r="F104" i="197"/>
  <c r="G104" i="197"/>
  <c r="H104" i="197"/>
  <c r="I104" i="197"/>
  <c r="O104" i="197"/>
  <c r="P104" i="197"/>
  <c r="R104" i="197"/>
  <c r="T104" i="197"/>
  <c r="U104" i="197"/>
  <c r="C98" i="181"/>
  <c r="D98" i="181" s="1"/>
  <c r="E98" i="181" s="1"/>
  <c r="F98" i="181" s="1"/>
  <c r="G98" i="181" s="1"/>
  <c r="H98" i="181" s="1"/>
  <c r="I98" i="181" s="1"/>
  <c r="J98" i="181" s="1"/>
  <c r="K98" i="181" s="1"/>
  <c r="L98" i="181" s="1"/>
  <c r="M98" i="181" s="1"/>
  <c r="N98" i="181" s="1"/>
  <c r="O98" i="181" s="1"/>
  <c r="P98" i="181" s="1"/>
  <c r="Q98" i="181" s="1"/>
  <c r="M65" i="181"/>
  <c r="M67" i="181"/>
  <c r="M68" i="181"/>
  <c r="M69" i="181"/>
  <c r="M71" i="181"/>
  <c r="M73" i="181"/>
  <c r="E74" i="181"/>
  <c r="F74" i="181"/>
  <c r="G74" i="181"/>
  <c r="H74" i="181"/>
  <c r="I74" i="181"/>
  <c r="J74" i="181"/>
  <c r="K74" i="181"/>
  <c r="L74" i="181"/>
  <c r="N74" i="181"/>
  <c r="O74" i="181"/>
  <c r="M77" i="181"/>
  <c r="M78" i="181"/>
  <c r="M80" i="181"/>
  <c r="M82" i="181"/>
  <c r="E83" i="181"/>
  <c r="E84" i="181" s="1"/>
  <c r="F83" i="181"/>
  <c r="G83" i="181"/>
  <c r="H83" i="181"/>
  <c r="I83" i="181"/>
  <c r="I84" i="181" s="1"/>
  <c r="J83" i="181"/>
  <c r="K83" i="181"/>
  <c r="L83" i="181"/>
  <c r="M83" i="181" s="1"/>
  <c r="N83" i="181"/>
  <c r="O83" i="181"/>
  <c r="O85" i="181"/>
  <c r="M86" i="181"/>
  <c r="M87" i="181"/>
  <c r="M89" i="181"/>
  <c r="M91" i="181"/>
  <c r="M93" i="181"/>
  <c r="E94" i="181"/>
  <c r="F94" i="181"/>
  <c r="G94" i="181"/>
  <c r="H94" i="181"/>
  <c r="I94" i="181"/>
  <c r="J94" i="181"/>
  <c r="K94" i="181"/>
  <c r="L94" i="181"/>
  <c r="O94" i="181"/>
  <c r="S104" i="197" l="1"/>
  <c r="O84" i="181"/>
  <c r="Q104" i="197"/>
  <c r="S89" i="197"/>
  <c r="J84" i="181"/>
  <c r="F84" i="181"/>
  <c r="K84" i="181"/>
  <c r="G84" i="181"/>
  <c r="M94" i="181"/>
  <c r="N84" i="181"/>
  <c r="M74" i="181"/>
  <c r="M84" i="181" s="1"/>
  <c r="L84" i="181"/>
  <c r="H84" i="181"/>
  <c r="A11" i="154"/>
  <c r="A12" i="154"/>
  <c r="A13" i="154" s="1"/>
  <c r="A14" i="154" s="1"/>
  <c r="A15" i="154" s="1"/>
  <c r="A16" i="154" s="1"/>
  <c r="A19" i="154" s="1"/>
  <c r="A61" i="154"/>
  <c r="A62" i="154"/>
  <c r="A63" i="154" s="1"/>
  <c r="A64" i="154" s="1"/>
  <c r="A65" i="154" s="1"/>
  <c r="A66" i="154" s="1"/>
  <c r="A67" i="154" s="1"/>
  <c r="A68" i="154" s="1"/>
  <c r="A69" i="154" s="1"/>
  <c r="A70" i="154" s="1"/>
  <c r="A71" i="154" s="1"/>
  <c r="A72" i="154" s="1"/>
  <c r="A73" i="154" s="1"/>
  <c r="A74" i="154" s="1"/>
  <c r="A75" i="154" s="1"/>
  <c r="A77" i="154" s="1"/>
  <c r="A78" i="154" s="1"/>
  <c r="A79" i="154" s="1"/>
  <c r="A80" i="154" s="1"/>
  <c r="A81" i="154" s="1"/>
  <c r="A82" i="154" s="1"/>
  <c r="A83" i="154" s="1"/>
  <c r="A84" i="154" s="1"/>
  <c r="A85" i="154" s="1"/>
  <c r="A86" i="154" s="1"/>
  <c r="A87" i="154" s="1"/>
  <c r="A88" i="154" s="1"/>
  <c r="A89" i="154" s="1"/>
  <c r="A90" i="154" s="1"/>
  <c r="A91" i="154" s="1"/>
  <c r="A92" i="154" s="1"/>
  <c r="A93" i="154" s="1"/>
  <c r="A94" i="154" s="1"/>
  <c r="A163" i="154"/>
  <c r="A164" i="154" s="1"/>
  <c r="A165" i="154" s="1"/>
  <c r="A166" i="154" s="1"/>
  <c r="A167" i="154" s="1"/>
  <c r="A168" i="154" s="1"/>
  <c r="A170" i="154" s="1"/>
  <c r="A171" i="154" s="1"/>
  <c r="A172" i="154" s="1"/>
  <c r="A174" i="154" s="1"/>
  <c r="A175" i="154" s="1"/>
  <c r="A176" i="154" s="1"/>
  <c r="A177" i="154" s="1"/>
  <c r="A178" i="154" s="1"/>
  <c r="A179" i="154" s="1"/>
  <c r="A180" i="154" s="1"/>
  <c r="A182" i="154" s="1"/>
  <c r="A183" i="154" s="1"/>
  <c r="A184" i="154" s="1"/>
  <c r="A186" i="154" s="1"/>
  <c r="A187" i="154" s="1"/>
  <c r="A189" i="154" s="1"/>
  <c r="A190" i="154" s="1"/>
  <c r="A191" i="154" s="1"/>
  <c r="A192" i="154" s="1"/>
  <c r="A193" i="154" s="1"/>
  <c r="A194" i="154" s="1"/>
  <c r="A196" i="154" s="1"/>
  <c r="A197" i="154" s="1"/>
  <c r="A198" i="154" s="1"/>
  <c r="A199" i="154" s="1"/>
  <c r="A201" i="154" s="1"/>
  <c r="A202" i="154" s="1"/>
  <c r="A203" i="154" s="1"/>
  <c r="A204" i="154" s="1"/>
  <c r="A205" i="154" s="1"/>
  <c r="A20" i="154" l="1"/>
  <c r="A21" i="154" s="1"/>
  <c r="A22" i="154" s="1"/>
  <c r="A23" i="154" s="1"/>
  <c r="A24" i="154" s="1"/>
  <c r="A25" i="154" s="1"/>
  <c r="A28" i="154" s="1"/>
  <c r="A29" i="154" s="1"/>
  <c r="A30" i="154" s="1"/>
  <c r="A31" i="154" s="1"/>
  <c r="A32" i="154" s="1"/>
  <c r="A33" i="154" s="1"/>
  <c r="A34" i="154" s="1"/>
  <c r="A35" i="154" s="1"/>
  <c r="A36" i="154" s="1"/>
  <c r="A37" i="154" s="1"/>
  <c r="A38" i="154" s="1"/>
  <c r="A39" i="154" s="1"/>
  <c r="A40" i="154" s="1"/>
  <c r="A41" i="154" s="1"/>
  <c r="A42" i="154" s="1"/>
  <c r="A43" i="154" s="1"/>
  <c r="S85" i="140"/>
  <c r="S89" i="140" s="1"/>
  <c r="S88" i="140"/>
  <c r="E89" i="140"/>
  <c r="F89" i="140"/>
  <c r="G89" i="140"/>
  <c r="H89" i="140"/>
  <c r="I89" i="140"/>
  <c r="O89" i="140"/>
  <c r="Q89" i="140"/>
  <c r="T89" i="140"/>
  <c r="U89" i="140"/>
  <c r="Q91" i="140"/>
  <c r="S91" i="140"/>
  <c r="Q92" i="140"/>
  <c r="S92" i="140"/>
  <c r="Q93" i="140"/>
  <c r="S93" i="140"/>
  <c r="Q94" i="140"/>
  <c r="S94" i="140"/>
  <c r="Q95" i="140"/>
  <c r="S95" i="140"/>
  <c r="Q96" i="140"/>
  <c r="S96" i="140"/>
  <c r="Q97" i="140"/>
  <c r="S97" i="140"/>
  <c r="Q98" i="140"/>
  <c r="S98" i="140"/>
  <c r="Q100" i="140"/>
  <c r="S100" i="140"/>
  <c r="Q102" i="140"/>
  <c r="S102" i="140"/>
  <c r="Q103" i="140"/>
  <c r="S103" i="140"/>
  <c r="D104" i="140"/>
  <c r="E104" i="140"/>
  <c r="F104" i="140"/>
  <c r="G104" i="140"/>
  <c r="H104" i="140"/>
  <c r="I104" i="140"/>
  <c r="O104" i="140"/>
  <c r="P104" i="140"/>
  <c r="R104" i="140"/>
  <c r="T104" i="140"/>
  <c r="U104" i="140"/>
  <c r="K65" i="138"/>
  <c r="M65" i="138" s="1"/>
  <c r="K67" i="138"/>
  <c r="M67" i="138" s="1"/>
  <c r="K68" i="138"/>
  <c r="M68" i="138" s="1"/>
  <c r="K69" i="138"/>
  <c r="M69" i="138" s="1"/>
  <c r="K71" i="138"/>
  <c r="M71" i="138" s="1"/>
  <c r="K73" i="138"/>
  <c r="M73" i="138" s="1"/>
  <c r="E74" i="138"/>
  <c r="F74" i="138"/>
  <c r="G74" i="138"/>
  <c r="H74" i="138"/>
  <c r="I74" i="138"/>
  <c r="J74" i="138"/>
  <c r="L74" i="138"/>
  <c r="N74" i="138"/>
  <c r="O74" i="138"/>
  <c r="O84" i="138" s="1"/>
  <c r="K77" i="138"/>
  <c r="M77" i="138" s="1"/>
  <c r="K78" i="138"/>
  <c r="M78" i="138" s="1"/>
  <c r="K80" i="138"/>
  <c r="M80" i="138" s="1"/>
  <c r="K82" i="138"/>
  <c r="M82" i="138" s="1"/>
  <c r="E83" i="138"/>
  <c r="F83" i="138"/>
  <c r="G83" i="138"/>
  <c r="H83" i="138"/>
  <c r="H84" i="138" s="1"/>
  <c r="I83" i="138"/>
  <c r="J83" i="138"/>
  <c r="L83" i="138"/>
  <c r="L84" i="138" s="1"/>
  <c r="N83" i="138"/>
  <c r="N84" i="138" s="1"/>
  <c r="O83" i="138"/>
  <c r="K86" i="138"/>
  <c r="M86" i="138" s="1"/>
  <c r="K87" i="138"/>
  <c r="M87" i="138" s="1"/>
  <c r="K89" i="138"/>
  <c r="K91" i="138"/>
  <c r="K93" i="138"/>
  <c r="E94" i="138"/>
  <c r="F94" i="138"/>
  <c r="G94" i="138"/>
  <c r="H94" i="138"/>
  <c r="I94" i="138"/>
  <c r="J94" i="138"/>
  <c r="L94" i="138"/>
  <c r="O94" i="138"/>
  <c r="Q104" i="140" l="1"/>
  <c r="I84" i="138"/>
  <c r="E84" i="138"/>
  <c r="K83" i="138"/>
  <c r="M83" i="138" s="1"/>
  <c r="G84" i="138"/>
  <c r="J84" i="138"/>
  <c r="F84" i="138"/>
  <c r="K74" i="138"/>
  <c r="K84" i="138" s="1"/>
  <c r="M74" i="138"/>
  <c r="S104" i="140"/>
  <c r="M93" i="138"/>
  <c r="K94" i="138"/>
  <c r="M91" i="138"/>
  <c r="M89" i="138"/>
  <c r="P85" i="140"/>
  <c r="P89" i="140" s="1"/>
  <c r="M84" i="138" l="1"/>
  <c r="M94" i="138"/>
  <c r="J278" i="172"/>
  <c r="J259" i="172"/>
  <c r="H259" i="172"/>
  <c r="G259" i="172"/>
  <c r="F259" i="172"/>
  <c r="E259" i="172"/>
  <c r="J231" i="172"/>
  <c r="H231" i="172"/>
  <c r="G231" i="172"/>
  <c r="F231" i="172"/>
  <c r="J209" i="172"/>
  <c r="H209" i="172"/>
  <c r="G209" i="172"/>
  <c r="F209" i="172"/>
  <c r="E209" i="172"/>
  <c r="J173" i="172"/>
  <c r="H173" i="172"/>
  <c r="G173" i="172"/>
  <c r="F173" i="172"/>
  <c r="E173" i="172"/>
  <c r="J153" i="172"/>
  <c r="H153" i="172"/>
  <c r="G153" i="172"/>
  <c r="F153" i="172"/>
  <c r="E153" i="172"/>
  <c r="J121" i="172"/>
  <c r="H121" i="172"/>
  <c r="G121" i="172"/>
  <c r="F121" i="172"/>
  <c r="E121" i="172"/>
  <c r="I290" i="172"/>
  <c r="I291" i="172"/>
  <c r="I292" i="172"/>
  <c r="I293" i="172"/>
  <c r="I294" i="172"/>
  <c r="I295" i="172"/>
  <c r="I296" i="172"/>
  <c r="I297" i="172"/>
  <c r="I298" i="172"/>
  <c r="K298" i="172"/>
  <c r="E299" i="172"/>
  <c r="F299" i="172"/>
  <c r="G299" i="172"/>
  <c r="H299" i="172"/>
  <c r="J299" i="172"/>
  <c r="I302" i="172"/>
  <c r="I303" i="172"/>
  <c r="I304" i="172"/>
  <c r="I305" i="172"/>
  <c r="I306" i="172"/>
  <c r="K306" i="172"/>
  <c r="I307" i="172"/>
  <c r="I308" i="172"/>
  <c r="I309" i="172"/>
  <c r="I310" i="172"/>
  <c r="I311" i="172"/>
  <c r="I312" i="172"/>
  <c r="I313" i="172"/>
  <c r="I314" i="172"/>
  <c r="K314" i="172"/>
  <c r="I315" i="172"/>
  <c r="I316" i="172"/>
  <c r="I317" i="172"/>
  <c r="I318" i="172"/>
  <c r="I319" i="172"/>
  <c r="E320" i="172"/>
  <c r="F320" i="172"/>
  <c r="G320" i="172"/>
  <c r="H320" i="172"/>
  <c r="J320" i="172"/>
  <c r="I246" i="172"/>
  <c r="I247" i="172"/>
  <c r="I248" i="172"/>
  <c r="I249" i="172"/>
  <c r="I250" i="172"/>
  <c r="I251" i="172"/>
  <c r="I252" i="172"/>
  <c r="I253" i="172"/>
  <c r="I254" i="172"/>
  <c r="I255" i="172"/>
  <c r="I256" i="172"/>
  <c r="I257" i="172"/>
  <c r="I258" i="172"/>
  <c r="I261" i="172"/>
  <c r="K261" i="172" s="1"/>
  <c r="I262" i="172"/>
  <c r="K262" i="172" s="1"/>
  <c r="I263" i="172"/>
  <c r="K263" i="172" s="1"/>
  <c r="I264" i="172"/>
  <c r="K264" i="172" s="1"/>
  <c r="I265" i="172"/>
  <c r="K265" i="172"/>
  <c r="E266" i="172"/>
  <c r="F266" i="172"/>
  <c r="G266" i="172"/>
  <c r="H266" i="172"/>
  <c r="J266" i="172"/>
  <c r="I268" i="172"/>
  <c r="K268" i="172" s="1"/>
  <c r="I269" i="172"/>
  <c r="K269" i="172" s="1"/>
  <c r="I270" i="172"/>
  <c r="K270" i="172" s="1"/>
  <c r="I271" i="172"/>
  <c r="K271" i="172" s="1"/>
  <c r="I272" i="172"/>
  <c r="K272" i="172" s="1"/>
  <c r="I273" i="172"/>
  <c r="K273" i="172" s="1"/>
  <c r="I274" i="172"/>
  <c r="K274" i="172" s="1"/>
  <c r="I275" i="172"/>
  <c r="K275" i="172" s="1"/>
  <c r="I276" i="172"/>
  <c r="K276" i="172" s="1"/>
  <c r="I277" i="172"/>
  <c r="K277" i="172"/>
  <c r="E278" i="172"/>
  <c r="F278" i="172"/>
  <c r="G278" i="172"/>
  <c r="H278" i="172"/>
  <c r="I199" i="172"/>
  <c r="I200" i="172"/>
  <c r="I201" i="172"/>
  <c r="I202" i="172"/>
  <c r="I203" i="172"/>
  <c r="I204" i="172"/>
  <c r="I205" i="172"/>
  <c r="I206" i="172"/>
  <c r="K206" i="172" s="1"/>
  <c r="I207" i="172"/>
  <c r="I208" i="172"/>
  <c r="I213" i="172"/>
  <c r="I214" i="172"/>
  <c r="I215" i="172"/>
  <c r="I216" i="172"/>
  <c r="I217" i="172"/>
  <c r="I218" i="172"/>
  <c r="I219" i="172"/>
  <c r="I220" i="172"/>
  <c r="I221" i="172"/>
  <c r="I222" i="172"/>
  <c r="I223" i="172"/>
  <c r="I224" i="172"/>
  <c r="I225" i="172"/>
  <c r="I226" i="172"/>
  <c r="I227" i="172"/>
  <c r="I228" i="172"/>
  <c r="I229" i="172"/>
  <c r="I230" i="172"/>
  <c r="E231" i="172"/>
  <c r="I233" i="172"/>
  <c r="K233" i="172" s="1"/>
  <c r="I234" i="172"/>
  <c r="K234" i="172" s="1"/>
  <c r="I151" i="172"/>
  <c r="I152" i="172"/>
  <c r="I155" i="172"/>
  <c r="I156" i="172"/>
  <c r="I157" i="172"/>
  <c r="I158" i="172"/>
  <c r="I159" i="172"/>
  <c r="I160" i="172"/>
  <c r="I161" i="172"/>
  <c r="I162" i="172"/>
  <c r="I163" i="172"/>
  <c r="I164" i="172"/>
  <c r="I165" i="172"/>
  <c r="I166" i="172"/>
  <c r="I167" i="172"/>
  <c r="I168" i="172"/>
  <c r="I169" i="172"/>
  <c r="I170" i="172"/>
  <c r="I171" i="172"/>
  <c r="I172" i="172"/>
  <c r="I175" i="172"/>
  <c r="I177" i="172"/>
  <c r="I178" i="172"/>
  <c r="I179" i="172"/>
  <c r="I180" i="172"/>
  <c r="I181" i="172"/>
  <c r="I182" i="172"/>
  <c r="I183" i="172"/>
  <c r="I184" i="172"/>
  <c r="I185" i="172"/>
  <c r="I186" i="172"/>
  <c r="I187" i="172"/>
  <c r="I104" i="172"/>
  <c r="I105" i="172"/>
  <c r="I106" i="172"/>
  <c r="I107" i="172"/>
  <c r="I108" i="172"/>
  <c r="I109" i="172"/>
  <c r="I110" i="172"/>
  <c r="I111" i="172"/>
  <c r="I112" i="172"/>
  <c r="I113" i="172"/>
  <c r="I114" i="172"/>
  <c r="I115" i="172"/>
  <c r="I116" i="172"/>
  <c r="I117" i="172"/>
  <c r="I118" i="172"/>
  <c r="I119" i="172"/>
  <c r="I120" i="172"/>
  <c r="I124" i="172"/>
  <c r="I125" i="172"/>
  <c r="I126" i="172"/>
  <c r="I127" i="172"/>
  <c r="I128" i="172"/>
  <c r="I129" i="172"/>
  <c r="I130" i="172"/>
  <c r="I131" i="172"/>
  <c r="I132" i="172"/>
  <c r="I133" i="172"/>
  <c r="I134" i="172"/>
  <c r="I135" i="172"/>
  <c r="I136" i="172"/>
  <c r="I137" i="172"/>
  <c r="K137" i="172" s="1"/>
  <c r="I138" i="172"/>
  <c r="I139" i="172"/>
  <c r="I60" i="172"/>
  <c r="I61" i="172"/>
  <c r="I62" i="172"/>
  <c r="I63" i="172"/>
  <c r="I64" i="172"/>
  <c r="I65" i="172"/>
  <c r="I66" i="172"/>
  <c r="I67" i="172"/>
  <c r="I68" i="172"/>
  <c r="I69" i="172"/>
  <c r="I70" i="172"/>
  <c r="I71" i="172"/>
  <c r="I72" i="172"/>
  <c r="I73" i="172"/>
  <c r="I74" i="172"/>
  <c r="I75" i="172"/>
  <c r="I76" i="172"/>
  <c r="I77" i="172"/>
  <c r="I78" i="172"/>
  <c r="I79" i="172"/>
  <c r="I80" i="172"/>
  <c r="I81" i="172"/>
  <c r="I82" i="172"/>
  <c r="I83" i="172"/>
  <c r="I84" i="172"/>
  <c r="I85" i="172"/>
  <c r="I86" i="172"/>
  <c r="I87" i="172"/>
  <c r="I88" i="172"/>
  <c r="I89" i="172"/>
  <c r="I90" i="172"/>
  <c r="I91" i="172"/>
  <c r="I92" i="172"/>
  <c r="K310" i="172" l="1"/>
  <c r="K303" i="172"/>
  <c r="K319" i="172"/>
  <c r="K315" i="172"/>
  <c r="K312" i="172"/>
  <c r="K308" i="172"/>
  <c r="K305" i="172"/>
  <c r="K318" i="172"/>
  <c r="K311" i="172"/>
  <c r="K307" i="172"/>
  <c r="K304" i="172"/>
  <c r="K317" i="172"/>
  <c r="K316" i="172"/>
  <c r="K313" i="172"/>
  <c r="K309" i="172"/>
  <c r="K302" i="172"/>
  <c r="K320" i="172" s="1"/>
  <c r="K296" i="172"/>
  <c r="K292" i="172"/>
  <c r="K295" i="172"/>
  <c r="K294" i="172"/>
  <c r="K290" i="172"/>
  <c r="K291" i="172"/>
  <c r="K297" i="172"/>
  <c r="K293" i="172"/>
  <c r="K299" i="172" s="1"/>
  <c r="K258" i="172"/>
  <c r="K254" i="172"/>
  <c r="K257" i="172"/>
  <c r="K253" i="172"/>
  <c r="K246" i="172"/>
  <c r="K247" i="172"/>
  <c r="K250" i="172"/>
  <c r="K256" i="172"/>
  <c r="K252" i="172"/>
  <c r="K249" i="172"/>
  <c r="K255" i="172"/>
  <c r="K251" i="172"/>
  <c r="K248" i="172"/>
  <c r="K228" i="172"/>
  <c r="K220" i="172"/>
  <c r="K227" i="172"/>
  <c r="K223" i="172"/>
  <c r="K219" i="172"/>
  <c r="K215" i="172"/>
  <c r="K230" i="172"/>
  <c r="K226" i="172"/>
  <c r="K222" i="172"/>
  <c r="K218" i="172"/>
  <c r="K224" i="172"/>
  <c r="K216" i="172"/>
  <c r="K229" i="172"/>
  <c r="K225" i="172"/>
  <c r="K221" i="172"/>
  <c r="K217" i="172"/>
  <c r="K213" i="172"/>
  <c r="K208" i="172"/>
  <c r="K205" i="172"/>
  <c r="K201" i="172"/>
  <c r="K207" i="172"/>
  <c r="K204" i="172"/>
  <c r="K200" i="172"/>
  <c r="K203" i="172"/>
  <c r="K199" i="172"/>
  <c r="K202" i="172"/>
  <c r="K184" i="172"/>
  <c r="K187" i="172"/>
  <c r="K183" i="172"/>
  <c r="K186" i="172"/>
  <c r="K182" i="172"/>
  <c r="K178" i="172"/>
  <c r="K180" i="172"/>
  <c r="K179" i="172"/>
  <c r="K185" i="172"/>
  <c r="K181" i="172"/>
  <c r="K177" i="172"/>
  <c r="K175" i="172"/>
  <c r="K170" i="172"/>
  <c r="K162" i="172"/>
  <c r="K169" i="172"/>
  <c r="K165" i="172"/>
  <c r="K161" i="172"/>
  <c r="K157" i="172"/>
  <c r="K158" i="172"/>
  <c r="K172" i="172"/>
  <c r="K168" i="172"/>
  <c r="K164" i="172"/>
  <c r="K160" i="172"/>
  <c r="K156" i="172"/>
  <c r="K166" i="172"/>
  <c r="K171" i="172"/>
  <c r="K167" i="172"/>
  <c r="K163" i="172"/>
  <c r="K159" i="172"/>
  <c r="K155" i="172"/>
  <c r="K152" i="172"/>
  <c r="K151" i="172"/>
  <c r="K134" i="172"/>
  <c r="K130" i="172"/>
  <c r="K138" i="172"/>
  <c r="K135" i="172"/>
  <c r="K131" i="172"/>
  <c r="K127" i="172"/>
  <c r="K124" i="172"/>
  <c r="K133" i="172"/>
  <c r="K129" i="172"/>
  <c r="K126" i="172"/>
  <c r="K139" i="172"/>
  <c r="K136" i="172"/>
  <c r="K132" i="172"/>
  <c r="K128" i="172"/>
  <c r="K125" i="172"/>
  <c r="K120" i="172"/>
  <c r="K116" i="172"/>
  <c r="K112" i="172"/>
  <c r="K108" i="172"/>
  <c r="K104" i="172"/>
  <c r="K119" i="172"/>
  <c r="K115" i="172"/>
  <c r="K111" i="172"/>
  <c r="K107" i="172"/>
  <c r="K117" i="172"/>
  <c r="K113" i="172"/>
  <c r="K109" i="172"/>
  <c r="K105" i="172"/>
  <c r="K118" i="172"/>
  <c r="K114" i="172"/>
  <c r="K110" i="172"/>
  <c r="K106" i="172"/>
  <c r="K92" i="172"/>
  <c r="K84" i="172"/>
  <c r="K74" i="172"/>
  <c r="K62" i="172"/>
  <c r="K91" i="172"/>
  <c r="K87" i="172"/>
  <c r="K83" i="172"/>
  <c r="K73" i="172"/>
  <c r="K69" i="172"/>
  <c r="K65" i="172"/>
  <c r="K61" i="172"/>
  <c r="K86" i="172"/>
  <c r="K79" i="172"/>
  <c r="K76" i="172"/>
  <c r="K72" i="172"/>
  <c r="K68" i="172"/>
  <c r="K64" i="172"/>
  <c r="K60" i="172"/>
  <c r="K88" i="172"/>
  <c r="K80" i="172"/>
  <c r="K77" i="172"/>
  <c r="K70" i="172"/>
  <c r="K66" i="172"/>
  <c r="K90" i="172"/>
  <c r="K82" i="172"/>
  <c r="K89" i="172"/>
  <c r="K85" i="172"/>
  <c r="K81" i="172"/>
  <c r="K78" i="172"/>
  <c r="K75" i="172"/>
  <c r="K71" i="172"/>
  <c r="K67" i="172"/>
  <c r="K63" i="172"/>
  <c r="H210" i="172"/>
  <c r="F300" i="172"/>
  <c r="J210" i="172"/>
  <c r="G300" i="172"/>
  <c r="E300" i="172"/>
  <c r="F210" i="172"/>
  <c r="H300" i="172"/>
  <c r="K173" i="172"/>
  <c r="G210" i="172"/>
  <c r="I173" i="172"/>
  <c r="I299" i="172"/>
  <c r="I153" i="172"/>
  <c r="J300" i="172"/>
  <c r="I209" i="172"/>
  <c r="I231" i="172"/>
  <c r="I259" i="172"/>
  <c r="I266" i="172"/>
  <c r="K266" i="172"/>
  <c r="I320" i="172"/>
  <c r="K214" i="172"/>
  <c r="I278" i="172"/>
  <c r="K278" i="172"/>
  <c r="E210" i="172"/>
  <c r="K259" i="172" l="1"/>
  <c r="K300" i="172" s="1"/>
  <c r="K231" i="172"/>
  <c r="K209" i="172"/>
  <c r="K153" i="172"/>
  <c r="I210" i="172"/>
  <c r="I300" i="172"/>
  <c r="K210" i="172" l="1"/>
  <c r="F163" i="154"/>
  <c r="F164" i="154" s="1"/>
  <c r="F165" i="154" s="1"/>
  <c r="F166" i="154" s="1"/>
  <c r="F167" i="154" s="1"/>
  <c r="F168" i="154" s="1"/>
  <c r="F170" i="154" s="1"/>
  <c r="F171" i="154" s="1"/>
  <c r="F172" i="154" s="1"/>
  <c r="F174" i="154" s="1"/>
  <c r="F175" i="154" s="1"/>
  <c r="F176" i="154" s="1"/>
  <c r="F177" i="154" s="1"/>
  <c r="F178" i="154" s="1"/>
  <c r="F179" i="154" s="1"/>
  <c r="F180" i="154" s="1"/>
  <c r="F182" i="154" s="1"/>
  <c r="F183" i="154" s="1"/>
  <c r="F184" i="154" s="1"/>
  <c r="F186" i="154" s="1"/>
  <c r="F187" i="154" s="1"/>
  <c r="F189" i="154" s="1"/>
  <c r="F190" i="154" s="1"/>
  <c r="F191" i="154" s="1"/>
  <c r="F192" i="154" s="1"/>
  <c r="F193" i="154" s="1"/>
  <c r="F194" i="154" s="1"/>
  <c r="F196" i="154" s="1"/>
  <c r="F197" i="154" s="1"/>
  <c r="F198" i="154" s="1"/>
  <c r="F199" i="154" s="1"/>
  <c r="F201" i="154" s="1"/>
  <c r="F202" i="154" s="1"/>
  <c r="F203" i="154" s="1"/>
  <c r="F204" i="154" s="1"/>
  <c r="F205" i="154" s="1"/>
  <c r="D168" i="154"/>
  <c r="D172" i="154"/>
  <c r="D176" i="154"/>
  <c r="D179" i="154"/>
  <c r="D199" i="154"/>
  <c r="D204" i="154"/>
  <c r="F111" i="154"/>
  <c r="F112" i="154" s="1"/>
  <c r="F113" i="154" s="1"/>
  <c r="F114" i="154" s="1"/>
  <c r="F115" i="154" s="1"/>
  <c r="F116" i="154" s="1"/>
  <c r="F117" i="154" s="1"/>
  <c r="F118" i="154" s="1"/>
  <c r="F119" i="154" s="1"/>
  <c r="F120" i="154" s="1"/>
  <c r="F121" i="154" s="1"/>
  <c r="F122" i="154" s="1"/>
  <c r="F123" i="154" s="1"/>
  <c r="F124" i="154" s="1"/>
  <c r="F125" i="154" s="1"/>
  <c r="F126" i="154" s="1"/>
  <c r="F127" i="154" s="1"/>
  <c r="F128" i="154" s="1"/>
  <c r="F129" i="154" s="1"/>
  <c r="F131" i="154" s="1"/>
  <c r="F132" i="154" s="1"/>
  <c r="F133" i="154" s="1"/>
  <c r="F134" i="154" s="1"/>
  <c r="F135" i="154" s="1"/>
  <c r="D127" i="154"/>
  <c r="D134" i="154"/>
  <c r="F61" i="154"/>
  <c r="F62" i="154" s="1"/>
  <c r="F63" i="154" s="1"/>
  <c r="F64" i="154" s="1"/>
  <c r="F65" i="154" s="1"/>
  <c r="F66" i="154" s="1"/>
  <c r="F67" i="154" s="1"/>
  <c r="F68" i="154" s="1"/>
  <c r="F69" i="154" s="1"/>
  <c r="F70" i="154" s="1"/>
  <c r="F71" i="154" s="1"/>
  <c r="F72" i="154" s="1"/>
  <c r="F73" i="154" s="1"/>
  <c r="F74" i="154" s="1"/>
  <c r="F75" i="154" s="1"/>
  <c r="F77" i="154" s="1"/>
  <c r="F78" i="154" s="1"/>
  <c r="F79" i="154" s="1"/>
  <c r="F80" i="154" s="1"/>
  <c r="F81" i="154" s="1"/>
  <c r="F82" i="154" s="1"/>
  <c r="F83" i="154" s="1"/>
  <c r="F84" i="154" s="1"/>
  <c r="F85" i="154" s="1"/>
  <c r="F86" i="154" s="1"/>
  <c r="F87" i="154" s="1"/>
  <c r="F88" i="154" s="1"/>
  <c r="F89" i="154" s="1"/>
  <c r="F90" i="154" s="1"/>
  <c r="F91" i="154" s="1"/>
  <c r="F92" i="154" s="1"/>
  <c r="F93" i="154" s="1"/>
  <c r="F94" i="154" s="1"/>
  <c r="D75" i="154"/>
  <c r="D94" i="154"/>
  <c r="D180" i="154" l="1"/>
  <c r="J278" i="104" l="1"/>
  <c r="H278" i="104"/>
  <c r="G278" i="104"/>
  <c r="F278" i="104"/>
  <c r="E278" i="104"/>
  <c r="J259" i="104"/>
  <c r="H259" i="104"/>
  <c r="G259" i="104"/>
  <c r="F259" i="104"/>
  <c r="E259" i="104"/>
  <c r="J209" i="104"/>
  <c r="H209" i="104"/>
  <c r="G209" i="104"/>
  <c r="F209" i="104"/>
  <c r="E209" i="104"/>
  <c r="J153" i="104"/>
  <c r="H153" i="104"/>
  <c r="G153" i="104"/>
  <c r="F153" i="104"/>
  <c r="E153" i="104"/>
  <c r="J121" i="104"/>
  <c r="H121" i="104"/>
  <c r="G121" i="104"/>
  <c r="F121" i="104"/>
  <c r="E121" i="104"/>
  <c r="I290" i="104"/>
  <c r="I291" i="104"/>
  <c r="I292" i="104"/>
  <c r="I293" i="104"/>
  <c r="I294" i="104"/>
  <c r="I295" i="104"/>
  <c r="I296" i="104"/>
  <c r="I297" i="104"/>
  <c r="I298" i="104"/>
  <c r="E299" i="104"/>
  <c r="F299" i="104"/>
  <c r="G299" i="104"/>
  <c r="H299" i="104"/>
  <c r="J299" i="104"/>
  <c r="I302" i="104"/>
  <c r="I303" i="104"/>
  <c r="I304" i="104"/>
  <c r="I305" i="104"/>
  <c r="I306" i="104"/>
  <c r="I307" i="104"/>
  <c r="I308" i="104"/>
  <c r="I309" i="104"/>
  <c r="I310" i="104"/>
  <c r="I311" i="104"/>
  <c r="I312" i="104"/>
  <c r="I313" i="104"/>
  <c r="I314" i="104"/>
  <c r="I315" i="104"/>
  <c r="I316" i="104"/>
  <c r="I317" i="104"/>
  <c r="I318" i="104"/>
  <c r="I319" i="104"/>
  <c r="E320" i="104"/>
  <c r="F320" i="104"/>
  <c r="G320" i="104"/>
  <c r="H320" i="104"/>
  <c r="J320" i="104"/>
  <c r="I246" i="104"/>
  <c r="I247" i="104"/>
  <c r="I248" i="104"/>
  <c r="I249" i="104"/>
  <c r="I250" i="104"/>
  <c r="I251" i="104"/>
  <c r="I252" i="104"/>
  <c r="I253" i="104"/>
  <c r="I254" i="104"/>
  <c r="I255" i="104"/>
  <c r="I256" i="104"/>
  <c r="I257" i="104"/>
  <c r="I258" i="104"/>
  <c r="I261" i="104"/>
  <c r="I262" i="104"/>
  <c r="I263" i="104"/>
  <c r="I264" i="104"/>
  <c r="I265" i="104"/>
  <c r="E266" i="104"/>
  <c r="F266" i="104"/>
  <c r="G266" i="104"/>
  <c r="H266" i="104"/>
  <c r="J266" i="104"/>
  <c r="I268" i="104"/>
  <c r="I269" i="104"/>
  <c r="I270" i="104"/>
  <c r="I271" i="104"/>
  <c r="I272" i="104"/>
  <c r="I273" i="104"/>
  <c r="I274" i="104"/>
  <c r="I275" i="104"/>
  <c r="I276" i="104"/>
  <c r="I277" i="104"/>
  <c r="I199" i="104"/>
  <c r="I200" i="104"/>
  <c r="I201" i="104"/>
  <c r="I202" i="104"/>
  <c r="I203" i="104"/>
  <c r="I204" i="104"/>
  <c r="I205" i="104"/>
  <c r="I206" i="104"/>
  <c r="I207" i="104"/>
  <c r="I208" i="104"/>
  <c r="I213" i="104"/>
  <c r="I214" i="104"/>
  <c r="I215" i="104"/>
  <c r="I216" i="104"/>
  <c r="I217" i="104"/>
  <c r="I218" i="104"/>
  <c r="I219" i="104"/>
  <c r="I220" i="104"/>
  <c r="I221" i="104"/>
  <c r="I222" i="104"/>
  <c r="I223" i="104"/>
  <c r="I224" i="104"/>
  <c r="I225" i="104"/>
  <c r="I226" i="104"/>
  <c r="I227" i="104"/>
  <c r="I228" i="104"/>
  <c r="I229" i="104"/>
  <c r="I230" i="104"/>
  <c r="E231" i="104"/>
  <c r="F231" i="104"/>
  <c r="G231" i="104"/>
  <c r="H231" i="104"/>
  <c r="J231" i="104"/>
  <c r="I233" i="104"/>
  <c r="I234" i="104"/>
  <c r="I151" i="104"/>
  <c r="I152" i="104"/>
  <c r="I155" i="104"/>
  <c r="I156" i="104"/>
  <c r="I157" i="104"/>
  <c r="I158" i="104"/>
  <c r="I159" i="104"/>
  <c r="I160" i="104"/>
  <c r="I161" i="104"/>
  <c r="I162" i="104"/>
  <c r="I163" i="104"/>
  <c r="I164" i="104"/>
  <c r="I165" i="104"/>
  <c r="I166" i="104"/>
  <c r="I167" i="104"/>
  <c r="I168" i="104"/>
  <c r="I169" i="104"/>
  <c r="I170" i="104"/>
  <c r="I171" i="104"/>
  <c r="I172" i="104"/>
  <c r="E173" i="104"/>
  <c r="F173" i="104"/>
  <c r="G173" i="104"/>
  <c r="H173" i="104"/>
  <c r="J173" i="104"/>
  <c r="I175" i="104"/>
  <c r="I177" i="104"/>
  <c r="I178" i="104"/>
  <c r="I179" i="104"/>
  <c r="I180" i="104"/>
  <c r="I181" i="104"/>
  <c r="I182" i="104"/>
  <c r="I183" i="104"/>
  <c r="I184" i="104"/>
  <c r="I185" i="104"/>
  <c r="I186" i="104"/>
  <c r="I187" i="104"/>
  <c r="I104" i="104"/>
  <c r="I105" i="104"/>
  <c r="I106" i="104"/>
  <c r="I107" i="104"/>
  <c r="I108" i="104"/>
  <c r="I109" i="104"/>
  <c r="I110" i="104"/>
  <c r="I111" i="104"/>
  <c r="I112" i="104"/>
  <c r="I113" i="104"/>
  <c r="I114" i="104"/>
  <c r="I115" i="104"/>
  <c r="I116" i="104"/>
  <c r="I117" i="104"/>
  <c r="I118" i="104"/>
  <c r="I119" i="104"/>
  <c r="I120" i="104"/>
  <c r="I124" i="104"/>
  <c r="I125" i="104"/>
  <c r="I126" i="104"/>
  <c r="I127" i="104"/>
  <c r="I128" i="104"/>
  <c r="I129" i="104"/>
  <c r="I130" i="104"/>
  <c r="I131" i="104"/>
  <c r="I132" i="104"/>
  <c r="I133" i="104"/>
  <c r="I134" i="104"/>
  <c r="I135" i="104"/>
  <c r="I136" i="104"/>
  <c r="I137" i="104"/>
  <c r="I138" i="104"/>
  <c r="I139" i="104"/>
  <c r="K139" i="104"/>
  <c r="I60" i="104"/>
  <c r="I61" i="104"/>
  <c r="I62" i="104"/>
  <c r="I63" i="104"/>
  <c r="I64" i="104"/>
  <c r="I65" i="104"/>
  <c r="I66" i="104"/>
  <c r="I67" i="104"/>
  <c r="I68" i="104"/>
  <c r="I69" i="104"/>
  <c r="I70" i="104"/>
  <c r="I71" i="104"/>
  <c r="I72" i="104"/>
  <c r="I73" i="104"/>
  <c r="I74" i="104"/>
  <c r="I75" i="104"/>
  <c r="I76" i="104"/>
  <c r="I77" i="104"/>
  <c r="I78" i="104"/>
  <c r="I79" i="104"/>
  <c r="I80" i="104"/>
  <c r="I81" i="104"/>
  <c r="I82" i="104"/>
  <c r="I83" i="104"/>
  <c r="I84" i="104"/>
  <c r="I85" i="104"/>
  <c r="I86" i="104"/>
  <c r="I87" i="104"/>
  <c r="I88" i="104"/>
  <c r="I89" i="104"/>
  <c r="I90" i="104"/>
  <c r="I91" i="104"/>
  <c r="I92" i="104"/>
  <c r="J300" i="104" l="1"/>
  <c r="K183" i="104"/>
  <c r="K317" i="104"/>
  <c r="K314" i="104"/>
  <c r="K310" i="104"/>
  <c r="K306" i="104"/>
  <c r="K302" i="104"/>
  <c r="K316" i="104"/>
  <c r="K313" i="104"/>
  <c r="K309" i="104"/>
  <c r="K305" i="104"/>
  <c r="K319" i="104"/>
  <c r="K312" i="104"/>
  <c r="K308" i="104"/>
  <c r="K304" i="104"/>
  <c r="K318" i="104"/>
  <c r="K315" i="104"/>
  <c r="K311" i="104"/>
  <c r="K307" i="104"/>
  <c r="K303" i="104"/>
  <c r="K296" i="104"/>
  <c r="K292" i="104"/>
  <c r="K295" i="104"/>
  <c r="K291" i="104"/>
  <c r="K298" i="104"/>
  <c r="K294" i="104"/>
  <c r="K290" i="104"/>
  <c r="K299" i="104" s="1"/>
  <c r="K297" i="104"/>
  <c r="K293" i="104"/>
  <c r="K274" i="104"/>
  <c r="K270" i="104"/>
  <c r="K277" i="104"/>
  <c r="K273" i="104"/>
  <c r="K269" i="104"/>
  <c r="K276" i="104"/>
  <c r="K272" i="104"/>
  <c r="K268" i="104"/>
  <c r="K275" i="104"/>
  <c r="K271" i="104"/>
  <c r="K264" i="104"/>
  <c r="K263" i="104"/>
  <c r="K262" i="104"/>
  <c r="K265" i="104"/>
  <c r="K261" i="104"/>
  <c r="K258" i="104"/>
  <c r="K254" i="104"/>
  <c r="K250" i="104"/>
  <c r="K246" i="104"/>
  <c r="K257" i="104"/>
  <c r="K253" i="104"/>
  <c r="K249" i="104"/>
  <c r="K256" i="104"/>
  <c r="K252" i="104"/>
  <c r="K248" i="104"/>
  <c r="K255" i="104"/>
  <c r="K251" i="104"/>
  <c r="K247" i="104"/>
  <c r="K234" i="104"/>
  <c r="K233" i="104"/>
  <c r="K230" i="104"/>
  <c r="K226" i="104"/>
  <c r="K222" i="104"/>
  <c r="K218" i="104"/>
  <c r="K214" i="104"/>
  <c r="K229" i="104"/>
  <c r="K225" i="104"/>
  <c r="K221" i="104"/>
  <c r="K217" i="104"/>
  <c r="K213" i="104"/>
  <c r="K228" i="104"/>
  <c r="K224" i="104"/>
  <c r="K220" i="104"/>
  <c r="K216" i="104"/>
  <c r="K227" i="104"/>
  <c r="K223" i="104"/>
  <c r="K219" i="104"/>
  <c r="K215" i="104"/>
  <c r="K208" i="104"/>
  <c r="K204" i="104"/>
  <c r="K200" i="104"/>
  <c r="K206" i="104"/>
  <c r="K202" i="104"/>
  <c r="K205" i="104"/>
  <c r="K201" i="104"/>
  <c r="K207" i="104"/>
  <c r="K203" i="104"/>
  <c r="K199" i="104"/>
  <c r="K185" i="104"/>
  <c r="K182" i="104"/>
  <c r="K178" i="104"/>
  <c r="K184" i="104"/>
  <c r="K181" i="104"/>
  <c r="K177" i="104"/>
  <c r="K187" i="104"/>
  <c r="K180" i="104"/>
  <c r="K175" i="104"/>
  <c r="K186" i="104"/>
  <c r="K179" i="104"/>
  <c r="K165" i="104"/>
  <c r="K172" i="104"/>
  <c r="K168" i="104"/>
  <c r="K164" i="104"/>
  <c r="K160" i="104"/>
  <c r="K156" i="104"/>
  <c r="K161" i="104"/>
  <c r="K171" i="104"/>
  <c r="K167" i="104"/>
  <c r="K163" i="104"/>
  <c r="K159" i="104"/>
  <c r="K155" i="104"/>
  <c r="K169" i="104"/>
  <c r="K157" i="104"/>
  <c r="K170" i="104"/>
  <c r="K166" i="104"/>
  <c r="K162" i="104"/>
  <c r="K158" i="104"/>
  <c r="K151" i="104"/>
  <c r="K152" i="104"/>
  <c r="K132" i="104"/>
  <c r="K135" i="104"/>
  <c r="K131" i="104"/>
  <c r="K127" i="104"/>
  <c r="K136" i="104"/>
  <c r="K138" i="104"/>
  <c r="K134" i="104"/>
  <c r="K130" i="104"/>
  <c r="K126" i="104"/>
  <c r="K128" i="104"/>
  <c r="K124" i="104"/>
  <c r="K137" i="104"/>
  <c r="K133" i="104"/>
  <c r="K129" i="104"/>
  <c r="K125" i="104"/>
  <c r="K117" i="104"/>
  <c r="K109" i="104"/>
  <c r="K120" i="104"/>
  <c r="K116" i="104"/>
  <c r="K112" i="104"/>
  <c r="K108" i="104"/>
  <c r="K104" i="104"/>
  <c r="K119" i="104"/>
  <c r="K115" i="104"/>
  <c r="K111" i="104"/>
  <c r="K107" i="104"/>
  <c r="K113" i="104"/>
  <c r="K105" i="104"/>
  <c r="K118" i="104"/>
  <c r="K114" i="104"/>
  <c r="K110" i="104"/>
  <c r="K106" i="104"/>
  <c r="K86" i="104"/>
  <c r="K89" i="104"/>
  <c r="K85" i="104"/>
  <c r="K81" i="104"/>
  <c r="K78" i="104"/>
  <c r="K74" i="104"/>
  <c r="K70" i="104"/>
  <c r="K66" i="104"/>
  <c r="K62" i="104"/>
  <c r="K92" i="104"/>
  <c r="K88" i="104"/>
  <c r="K84" i="104"/>
  <c r="K80" i="104"/>
  <c r="K77" i="104"/>
  <c r="K73" i="104"/>
  <c r="K69" i="104"/>
  <c r="K65" i="104"/>
  <c r="K61" i="104"/>
  <c r="K90" i="104"/>
  <c r="K82" i="104"/>
  <c r="K79" i="104"/>
  <c r="K75" i="104"/>
  <c r="K71" i="104"/>
  <c r="K67" i="104"/>
  <c r="K63" i="104"/>
  <c r="K91" i="104"/>
  <c r="K87" i="104"/>
  <c r="K83" i="104"/>
  <c r="K76" i="104"/>
  <c r="K72" i="104"/>
  <c r="K68" i="104"/>
  <c r="K64" i="104"/>
  <c r="K60" i="104"/>
  <c r="I259" i="104"/>
  <c r="F210" i="104"/>
  <c r="I278" i="104"/>
  <c r="I209" i="104"/>
  <c r="H210" i="104"/>
  <c r="I153" i="104"/>
  <c r="J210" i="104"/>
  <c r="G210" i="104"/>
  <c r="F300" i="104"/>
  <c r="E300" i="104"/>
  <c r="I299" i="104"/>
  <c r="G300" i="104"/>
  <c r="H300" i="104"/>
  <c r="E210" i="104"/>
  <c r="I320" i="104"/>
  <c r="I231" i="104"/>
  <c r="I266" i="104"/>
  <c r="I173" i="104"/>
  <c r="K209" i="104" l="1"/>
  <c r="K320" i="104"/>
  <c r="K278" i="104"/>
  <c r="K266" i="104"/>
  <c r="K259" i="104"/>
  <c r="K231" i="104"/>
  <c r="K173" i="104"/>
  <c r="K153" i="104"/>
  <c r="I210" i="104"/>
  <c r="E321" i="104"/>
  <c r="I300" i="104"/>
  <c r="K210" i="104" l="1"/>
  <c r="K300" i="104"/>
  <c r="E74" i="41"/>
  <c r="F74" i="41"/>
  <c r="E87" i="41"/>
  <c r="F87" i="41"/>
  <c r="F89" i="41"/>
  <c r="F101" i="41"/>
  <c r="E101" i="41" l="1"/>
  <c r="E102" i="41" s="1"/>
  <c r="F102" i="41"/>
  <c r="K13" i="115" l="1"/>
  <c r="L13" i="115"/>
  <c r="M13" i="115"/>
  <c r="N13" i="115"/>
  <c r="O13" i="115"/>
  <c r="K33" i="115"/>
  <c r="L33" i="115"/>
  <c r="M33" i="115"/>
  <c r="N33" i="115"/>
  <c r="O33" i="115"/>
  <c r="K43" i="115"/>
  <c r="L43" i="115"/>
  <c r="M43" i="115"/>
  <c r="N43" i="115"/>
  <c r="O43" i="115"/>
  <c r="K47" i="115"/>
  <c r="L47" i="115"/>
  <c r="M47" i="115"/>
  <c r="N47" i="115"/>
  <c r="O47" i="115"/>
  <c r="K56" i="115"/>
  <c r="L56" i="115"/>
  <c r="M56" i="115"/>
  <c r="N56" i="115"/>
  <c r="O56" i="115"/>
  <c r="N57" i="115" l="1"/>
  <c r="K57" i="115"/>
  <c r="M57" i="115"/>
  <c r="O57" i="115"/>
  <c r="L57" i="115"/>
  <c r="E83" i="48" l="1"/>
  <c r="D83" i="48"/>
  <c r="D61" i="48" l="1"/>
  <c r="O39" i="181" l="1"/>
  <c r="O37" i="181"/>
  <c r="O36" i="181"/>
  <c r="O35" i="181"/>
  <c r="N38" i="181"/>
  <c r="N41" i="181" s="1"/>
  <c r="M38" i="181"/>
  <c r="M41" i="181" s="1"/>
  <c r="L38" i="181"/>
  <c r="L41" i="181" s="1"/>
  <c r="K38" i="181"/>
  <c r="K41" i="181" s="1"/>
  <c r="J38" i="181"/>
  <c r="J41" i="181" s="1"/>
  <c r="I38" i="181"/>
  <c r="I41" i="181" s="1"/>
  <c r="H38" i="181"/>
  <c r="H41" i="181" s="1"/>
  <c r="G38" i="181"/>
  <c r="G41" i="181" s="1"/>
  <c r="F38" i="181"/>
  <c r="F41" i="181" s="1"/>
  <c r="E38" i="181"/>
  <c r="E41" i="181" s="1"/>
  <c r="M25" i="181"/>
  <c r="M24" i="181"/>
  <c r="M22" i="181"/>
  <c r="M21" i="181"/>
  <c r="M19" i="181"/>
  <c r="M18" i="181"/>
  <c r="M17" i="181"/>
  <c r="M16" i="181"/>
  <c r="O20" i="181"/>
  <c r="O23" i="181" s="1"/>
  <c r="O26" i="181" s="1"/>
  <c r="N20" i="181"/>
  <c r="N23" i="181" s="1"/>
  <c r="L20" i="181"/>
  <c r="K20" i="181"/>
  <c r="J20" i="181"/>
  <c r="I20" i="181"/>
  <c r="H20" i="181"/>
  <c r="H23" i="181" s="1"/>
  <c r="H26" i="181" s="1"/>
  <c r="G20" i="181"/>
  <c r="G23" i="181" s="1"/>
  <c r="G26" i="181" s="1"/>
  <c r="F20" i="181"/>
  <c r="E20" i="181"/>
  <c r="A64" i="171"/>
  <c r="A65" i="171" s="1"/>
  <c r="A66" i="171" s="1"/>
  <c r="A67" i="171" s="1"/>
  <c r="H64" i="171"/>
  <c r="H65" i="171" s="1"/>
  <c r="H66" i="171" s="1"/>
  <c r="H67" i="171" s="1"/>
  <c r="G63" i="171"/>
  <c r="F63" i="171"/>
  <c r="E63" i="171"/>
  <c r="H54" i="171"/>
  <c r="H55" i="171" s="1"/>
  <c r="H56" i="171" s="1"/>
  <c r="H57" i="171" s="1"/>
  <c r="H58" i="171" s="1"/>
  <c r="H59" i="171" s="1"/>
  <c r="H60" i="171" s="1"/>
  <c r="H61" i="171" s="1"/>
  <c r="H62" i="171" s="1"/>
  <c r="A54" i="171"/>
  <c r="A55" i="171" s="1"/>
  <c r="A56" i="171" s="1"/>
  <c r="A57" i="171" s="1"/>
  <c r="A58" i="171" s="1"/>
  <c r="A59" i="171" s="1"/>
  <c r="A60" i="171" s="1"/>
  <c r="A61" i="171" s="1"/>
  <c r="A62" i="171" s="1"/>
  <c r="G54" i="171"/>
  <c r="F54" i="171"/>
  <c r="E54" i="171"/>
  <c r="H25" i="171"/>
  <c r="H26" i="171" s="1"/>
  <c r="H27" i="171" s="1"/>
  <c r="H28" i="171" s="1"/>
  <c r="H29" i="171" s="1"/>
  <c r="H30" i="171" s="1"/>
  <c r="H31" i="171" s="1"/>
  <c r="H32" i="171" s="1"/>
  <c r="H33" i="171" s="1"/>
  <c r="H34" i="171" s="1"/>
  <c r="H35" i="171" s="1"/>
  <c r="H36" i="171" s="1"/>
  <c r="H37" i="171" s="1"/>
  <c r="H38" i="171" s="1"/>
  <c r="H39" i="171" s="1"/>
  <c r="H40" i="171" s="1"/>
  <c r="H41" i="171" s="1"/>
  <c r="H42" i="171" s="1"/>
  <c r="H43" i="171" s="1"/>
  <c r="H44" i="171" s="1"/>
  <c r="H45" i="171" s="1"/>
  <c r="H46" i="171" s="1"/>
  <c r="H47" i="171" s="1"/>
  <c r="H48" i="171" s="1"/>
  <c r="H49" i="171" s="1"/>
  <c r="H50" i="171" s="1"/>
  <c r="H51" i="171" s="1"/>
  <c r="H52" i="171" s="1"/>
  <c r="A25" i="171"/>
  <c r="A26" i="171" s="1"/>
  <c r="A27" i="171" s="1"/>
  <c r="A28" i="171" s="1"/>
  <c r="A29" i="171" s="1"/>
  <c r="A30" i="171" s="1"/>
  <c r="A31" i="171" s="1"/>
  <c r="A32" i="171" s="1"/>
  <c r="A33" i="171" s="1"/>
  <c r="A34" i="171" s="1"/>
  <c r="A35" i="171" s="1"/>
  <c r="A36" i="171" s="1"/>
  <c r="A37" i="171" s="1"/>
  <c r="A38" i="171" s="1"/>
  <c r="A39" i="171" s="1"/>
  <c r="A40" i="171" s="1"/>
  <c r="A41" i="171" s="1"/>
  <c r="A42" i="171" s="1"/>
  <c r="A43" i="171" s="1"/>
  <c r="A44" i="171" s="1"/>
  <c r="A45" i="171" s="1"/>
  <c r="A46" i="171" s="1"/>
  <c r="A47" i="171" s="1"/>
  <c r="A48" i="171" s="1"/>
  <c r="A49" i="171" s="1"/>
  <c r="A50" i="171" s="1"/>
  <c r="A51" i="171" s="1"/>
  <c r="A52" i="171" s="1"/>
  <c r="K48" i="167"/>
  <c r="J48" i="167"/>
  <c r="F48" i="167"/>
  <c r="E48" i="167"/>
  <c r="D48" i="167"/>
  <c r="K39" i="167"/>
  <c r="J39" i="167"/>
  <c r="F39" i="167"/>
  <c r="E39" i="167"/>
  <c r="D39" i="167"/>
  <c r="L51" i="167"/>
  <c r="L50" i="167"/>
  <c r="L49" i="167"/>
  <c r="L47" i="167"/>
  <c r="L46" i="167"/>
  <c r="L45" i="167"/>
  <c r="L44" i="167"/>
  <c r="L43" i="167"/>
  <c r="L42" i="167"/>
  <c r="L41" i="167"/>
  <c r="L40" i="167"/>
  <c r="L38" i="167"/>
  <c r="L37" i="167"/>
  <c r="L36" i="167"/>
  <c r="L35" i="167"/>
  <c r="L34" i="167"/>
  <c r="L33" i="167"/>
  <c r="L32" i="167"/>
  <c r="L31" i="167"/>
  <c r="L30" i="167"/>
  <c r="L29" i="167"/>
  <c r="L28" i="167"/>
  <c r="L27" i="167"/>
  <c r="L26" i="167"/>
  <c r="L25" i="167"/>
  <c r="L24" i="167"/>
  <c r="L23" i="167"/>
  <c r="L22" i="167"/>
  <c r="L21" i="167"/>
  <c r="L20" i="167"/>
  <c r="L19" i="167"/>
  <c r="L18" i="167"/>
  <c r="L17" i="167"/>
  <c r="L16" i="167"/>
  <c r="L15" i="167"/>
  <c r="L14" i="167"/>
  <c r="L13" i="167"/>
  <c r="L12" i="167"/>
  <c r="L11" i="167"/>
  <c r="L10" i="167"/>
  <c r="A64" i="70"/>
  <c r="A65" i="70" s="1"/>
  <c r="A66" i="70" s="1"/>
  <c r="A67" i="70" s="1"/>
  <c r="H64" i="70"/>
  <c r="H65" i="70" s="1"/>
  <c r="H66" i="70" s="1"/>
  <c r="H67" i="70" s="1"/>
  <c r="G63" i="70"/>
  <c r="F63" i="70"/>
  <c r="E63" i="70"/>
  <c r="H54" i="70"/>
  <c r="H55" i="70" s="1"/>
  <c r="H56" i="70" s="1"/>
  <c r="H57" i="70" s="1"/>
  <c r="H58" i="70" s="1"/>
  <c r="H59" i="70" s="1"/>
  <c r="H60" i="70" s="1"/>
  <c r="H61" i="70" s="1"/>
  <c r="H62" i="70" s="1"/>
  <c r="A54" i="70"/>
  <c r="A55" i="70" s="1"/>
  <c r="A56" i="70" s="1"/>
  <c r="A57" i="70" s="1"/>
  <c r="A58" i="70" s="1"/>
  <c r="A59" i="70" s="1"/>
  <c r="A60" i="70" s="1"/>
  <c r="A61" i="70" s="1"/>
  <c r="A62" i="70" s="1"/>
  <c r="G54" i="70"/>
  <c r="G67" i="70" s="1"/>
  <c r="F54" i="70"/>
  <c r="E54" i="70"/>
  <c r="H25" i="70"/>
  <c r="H26" i="70" s="1"/>
  <c r="H27" i="70" s="1"/>
  <c r="H28" i="70" s="1"/>
  <c r="H29" i="70" s="1"/>
  <c r="H30" i="70" s="1"/>
  <c r="H31" i="70" s="1"/>
  <c r="H32" i="70" s="1"/>
  <c r="H33" i="70" s="1"/>
  <c r="H34" i="70" s="1"/>
  <c r="H35" i="70" s="1"/>
  <c r="H36" i="70" s="1"/>
  <c r="H37" i="70" s="1"/>
  <c r="H38" i="70" s="1"/>
  <c r="H39" i="70" s="1"/>
  <c r="H40" i="70" s="1"/>
  <c r="H41" i="70" s="1"/>
  <c r="H42" i="70" s="1"/>
  <c r="H43" i="70" s="1"/>
  <c r="H44" i="70" s="1"/>
  <c r="H45" i="70" s="1"/>
  <c r="H46" i="70" s="1"/>
  <c r="H47" i="70" s="1"/>
  <c r="H48" i="70" s="1"/>
  <c r="H49" i="70" s="1"/>
  <c r="H50" i="70" s="1"/>
  <c r="H51" i="70" s="1"/>
  <c r="H52" i="70" s="1"/>
  <c r="A25" i="70"/>
  <c r="A26" i="70" s="1"/>
  <c r="A27" i="70" s="1"/>
  <c r="A28" i="70" s="1"/>
  <c r="A29" i="70" s="1"/>
  <c r="A30" i="70" s="1"/>
  <c r="A31" i="70" s="1"/>
  <c r="A32" i="70" s="1"/>
  <c r="A33" i="70" s="1"/>
  <c r="A34" i="70" s="1"/>
  <c r="A35" i="70" s="1"/>
  <c r="A36" i="70" s="1"/>
  <c r="A37" i="70" s="1"/>
  <c r="A38" i="70" s="1"/>
  <c r="A39" i="70" s="1"/>
  <c r="A40" i="70" s="1"/>
  <c r="A41" i="70" s="1"/>
  <c r="A42" i="70" s="1"/>
  <c r="A43" i="70" s="1"/>
  <c r="A44" i="70" s="1"/>
  <c r="A45" i="70" s="1"/>
  <c r="A46" i="70" s="1"/>
  <c r="A47" i="70" s="1"/>
  <c r="A48" i="70" s="1"/>
  <c r="A49" i="70" s="1"/>
  <c r="A50" i="70" s="1"/>
  <c r="A51" i="70" s="1"/>
  <c r="A52" i="70" s="1"/>
  <c r="K48" i="59"/>
  <c r="J48" i="59"/>
  <c r="F48" i="59"/>
  <c r="E48" i="59"/>
  <c r="K39" i="59"/>
  <c r="J39" i="59"/>
  <c r="F39" i="59"/>
  <c r="E39" i="59"/>
  <c r="D39" i="59"/>
  <c r="L51" i="59"/>
  <c r="L50" i="59"/>
  <c r="L49" i="59"/>
  <c r="L38" i="59"/>
  <c r="L37" i="59"/>
  <c r="L36" i="59"/>
  <c r="L35" i="59"/>
  <c r="L34" i="59"/>
  <c r="L33" i="59"/>
  <c r="L32" i="59"/>
  <c r="L31" i="59"/>
  <c r="L30" i="59"/>
  <c r="L29" i="59"/>
  <c r="L28" i="59"/>
  <c r="L27" i="59"/>
  <c r="L26" i="59"/>
  <c r="L25" i="59"/>
  <c r="L24" i="59"/>
  <c r="L23" i="59"/>
  <c r="L22" i="59"/>
  <c r="L21" i="59"/>
  <c r="L20" i="59"/>
  <c r="L19" i="59"/>
  <c r="L18" i="59"/>
  <c r="L17" i="59"/>
  <c r="L16" i="59"/>
  <c r="L15" i="59"/>
  <c r="L14" i="59"/>
  <c r="L13" i="59"/>
  <c r="L12" i="59"/>
  <c r="L11" i="59"/>
  <c r="L10" i="59"/>
  <c r="M50" i="167" l="1"/>
  <c r="M49" i="167"/>
  <c r="M41" i="167"/>
  <c r="M42" i="167"/>
  <c r="M46" i="167"/>
  <c r="M43" i="167"/>
  <c r="M45" i="167"/>
  <c r="M44" i="167"/>
  <c r="M36" i="167"/>
  <c r="M28" i="167"/>
  <c r="M13" i="167"/>
  <c r="M21" i="167"/>
  <c r="M25" i="167"/>
  <c r="M33" i="167"/>
  <c r="M37" i="167"/>
  <c r="M12" i="167"/>
  <c r="M24" i="167"/>
  <c r="M38" i="167"/>
  <c r="M32" i="167"/>
  <c r="M10" i="167"/>
  <c r="M14" i="167"/>
  <c r="M22" i="167"/>
  <c r="M26" i="167"/>
  <c r="M34" i="167"/>
  <c r="M15" i="167"/>
  <c r="M19" i="167"/>
  <c r="M23" i="167"/>
  <c r="M27" i="167"/>
  <c r="M31" i="167"/>
  <c r="M35" i="167"/>
  <c r="M20" i="167"/>
  <c r="M18" i="167"/>
  <c r="M17" i="167"/>
  <c r="M16" i="167"/>
  <c r="M11" i="167"/>
  <c r="M51" i="167"/>
  <c r="M40" i="167"/>
  <c r="M29" i="167"/>
  <c r="M30" i="167"/>
  <c r="J52" i="167"/>
  <c r="M47" i="167"/>
  <c r="M49" i="59"/>
  <c r="M50" i="59"/>
  <c r="M51" i="59"/>
  <c r="M43" i="59"/>
  <c r="M44" i="59"/>
  <c r="M41" i="59"/>
  <c r="M45" i="59"/>
  <c r="M47" i="59"/>
  <c r="M42" i="59"/>
  <c r="M46" i="59"/>
  <c r="M14" i="59"/>
  <c r="M22" i="59"/>
  <c r="M30" i="59"/>
  <c r="M11" i="59"/>
  <c r="M19" i="59"/>
  <c r="M27" i="59"/>
  <c r="M31" i="59"/>
  <c r="M32" i="59"/>
  <c r="M10" i="59"/>
  <c r="M18" i="59"/>
  <c r="M26" i="59"/>
  <c r="M34" i="59"/>
  <c r="M38" i="59"/>
  <c r="M15" i="59"/>
  <c r="M23" i="59"/>
  <c r="M35" i="59"/>
  <c r="M12" i="59"/>
  <c r="M16" i="59"/>
  <c r="M20" i="59"/>
  <c r="M24" i="59"/>
  <c r="M28" i="59"/>
  <c r="M36" i="59"/>
  <c r="M13" i="59"/>
  <c r="M17" i="59"/>
  <c r="M21" i="59"/>
  <c r="M25" i="59"/>
  <c r="M29" i="59"/>
  <c r="M33" i="59"/>
  <c r="M37" i="59"/>
  <c r="L23" i="181"/>
  <c r="E23" i="181"/>
  <c r="I23" i="181"/>
  <c r="F23" i="181"/>
  <c r="J23" i="181"/>
  <c r="E52" i="167"/>
  <c r="D52" i="167"/>
  <c r="D52" i="59"/>
  <c r="F52" i="59"/>
  <c r="F67" i="70"/>
  <c r="F67" i="171"/>
  <c r="E52" i="59"/>
  <c r="E67" i="70"/>
  <c r="M20" i="181"/>
  <c r="E67" i="171"/>
  <c r="J52" i="59"/>
  <c r="K52" i="59"/>
  <c r="G67" i="171"/>
  <c r="L48" i="59"/>
  <c r="K52" i="167"/>
  <c r="O38" i="181"/>
  <c r="F52" i="167"/>
  <c r="L48" i="167"/>
  <c r="K23" i="181"/>
  <c r="L39" i="167"/>
  <c r="L39" i="59"/>
  <c r="M40" i="59"/>
  <c r="M39" i="167" l="1"/>
  <c r="M48" i="167"/>
  <c r="M39" i="59"/>
  <c r="I26" i="181"/>
  <c r="L26" i="181"/>
  <c r="F26" i="181"/>
  <c r="E26" i="181"/>
  <c r="O41" i="181"/>
  <c r="J26" i="181"/>
  <c r="K26" i="181"/>
  <c r="L52" i="59"/>
  <c r="M48" i="59"/>
  <c r="L52" i="167"/>
  <c r="M23" i="181"/>
  <c r="D34" i="145"/>
  <c r="D63" i="171" l="1"/>
  <c r="D54" i="171"/>
  <c r="M52" i="167"/>
  <c r="D54" i="70"/>
  <c r="M52" i="59"/>
  <c r="M26" i="181"/>
  <c r="D63" i="70"/>
  <c r="M38" i="203"/>
  <c r="K38" i="203"/>
  <c r="I38" i="203"/>
  <c r="G38" i="203"/>
  <c r="M25" i="203"/>
  <c r="K25" i="203"/>
  <c r="I25" i="203"/>
  <c r="G25" i="203"/>
  <c r="I16" i="203"/>
  <c r="G16" i="203"/>
  <c r="M16" i="203"/>
  <c r="K16" i="203"/>
  <c r="L49" i="202"/>
  <c r="J44" i="202" s="1"/>
  <c r="J49" i="202" s="1"/>
  <c r="H37" i="202"/>
  <c r="D67" i="171" l="1"/>
  <c r="D67" i="70"/>
  <c r="H49" i="202"/>
  <c r="F44" i="202" s="1"/>
  <c r="F49" i="202" s="1"/>
  <c r="L37" i="202"/>
  <c r="L39" i="202" s="1"/>
  <c r="J30" i="202" s="1"/>
  <c r="J37" i="202" s="1"/>
  <c r="F30" i="202"/>
  <c r="F37" i="202" s="1"/>
  <c r="H39" i="202"/>
  <c r="H52" i="202" l="1"/>
  <c r="L52" i="202"/>
  <c r="J52" i="202"/>
  <c r="J39" i="202"/>
  <c r="F52" i="202"/>
  <c r="F39" i="202"/>
  <c r="L28" i="53" l="1"/>
  <c r="E62" i="197" l="1"/>
  <c r="U62" i="197"/>
  <c r="U64" i="197" s="1"/>
  <c r="T62" i="197"/>
  <c r="T64" i="197" s="1"/>
  <c r="S62" i="197"/>
  <c r="S64" i="197" s="1"/>
  <c r="R62" i="197"/>
  <c r="R64" i="197" s="1"/>
  <c r="Q62" i="197"/>
  <c r="Q64" i="197" s="1"/>
  <c r="P62" i="197"/>
  <c r="P64" i="197" s="1"/>
  <c r="O62" i="197"/>
  <c r="O64" i="197" s="1"/>
  <c r="I62" i="197"/>
  <c r="I64" i="197" s="1"/>
  <c r="H62" i="197"/>
  <c r="H64" i="197" s="1"/>
  <c r="G62" i="197"/>
  <c r="G64" i="197" s="1"/>
  <c r="F62" i="197"/>
  <c r="F64" i="197" s="1"/>
  <c r="E64" i="197"/>
  <c r="D62" i="197"/>
  <c r="D64" i="197" s="1"/>
  <c r="O62" i="140" l="1"/>
  <c r="P62" i="140"/>
  <c r="Q62" i="140"/>
  <c r="R62" i="140"/>
  <c r="S62" i="140"/>
  <c r="T62" i="140"/>
  <c r="U62" i="140"/>
  <c r="G13" i="115"/>
  <c r="R64" i="140" l="1"/>
  <c r="U64" i="140"/>
  <c r="Q64" i="140"/>
  <c r="T64" i="140"/>
  <c r="P64" i="140"/>
  <c r="S64" i="140"/>
  <c r="O64" i="140"/>
  <c r="O51" i="53"/>
  <c r="N51" i="53"/>
  <c r="M51" i="53"/>
  <c r="K50" i="53"/>
  <c r="J50" i="53"/>
  <c r="I50" i="53"/>
  <c r="L48" i="53"/>
  <c r="L47" i="53"/>
  <c r="L46" i="53"/>
  <c r="K44" i="53"/>
  <c r="J44" i="53"/>
  <c r="I44" i="53"/>
  <c r="L42" i="53"/>
  <c r="L41" i="53"/>
  <c r="L40" i="53"/>
  <c r="O39" i="53"/>
  <c r="O41" i="53" s="1"/>
  <c r="O45" i="53" s="1"/>
  <c r="N39" i="53"/>
  <c r="N41" i="53" s="1"/>
  <c r="N45" i="53" s="1"/>
  <c r="M39" i="53"/>
  <c r="M41" i="53" s="1"/>
  <c r="M45" i="53" s="1"/>
  <c r="K38" i="53"/>
  <c r="J38" i="53"/>
  <c r="I38" i="53"/>
  <c r="L36" i="53"/>
  <c r="L35" i="53"/>
  <c r="O34" i="53"/>
  <c r="N34" i="53"/>
  <c r="M34" i="53"/>
  <c r="K33" i="53"/>
  <c r="J33" i="53"/>
  <c r="I33" i="53"/>
  <c r="L31" i="53"/>
  <c r="L30" i="53"/>
  <c r="L29" i="53"/>
  <c r="L27" i="53"/>
  <c r="L26" i="53"/>
  <c r="L25" i="53"/>
  <c r="L24" i="53"/>
  <c r="E46" i="48"/>
  <c r="M53" i="53" l="1"/>
  <c r="J52" i="53"/>
  <c r="N53" i="53"/>
  <c r="K52" i="53"/>
  <c r="O53" i="53"/>
  <c r="I52" i="53"/>
  <c r="L44" i="53"/>
  <c r="L50" i="53"/>
  <c r="L38" i="53"/>
  <c r="L33" i="53"/>
  <c r="L52" i="53" l="1"/>
  <c r="F58" i="53" l="1"/>
  <c r="F52" i="44"/>
  <c r="F51" i="44"/>
  <c r="F40" i="44"/>
  <c r="F28" i="44"/>
  <c r="F14" i="44"/>
  <c r="F66" i="71" l="1"/>
  <c r="F55" i="71"/>
  <c r="F32" i="71"/>
  <c r="F37" i="71" l="1"/>
  <c r="F41" i="41"/>
  <c r="F34" i="41"/>
  <c r="F23" i="41"/>
  <c r="F39" i="71" l="1"/>
  <c r="F42" i="41"/>
  <c r="F56" i="71" l="1"/>
  <c r="F50" i="44"/>
  <c r="F55" i="44" s="1"/>
  <c r="F67" i="71" l="1"/>
  <c r="H43" i="194"/>
  <c r="G43" i="194"/>
  <c r="F15" i="44" l="1"/>
  <c r="F21" i="44" s="1"/>
  <c r="F29" i="44" s="1"/>
  <c r="F35" i="44" s="1"/>
  <c r="F43" i="44" s="1"/>
  <c r="F45" i="44" l="1"/>
  <c r="D22" i="154"/>
  <c r="F46" i="44" l="1"/>
  <c r="F47" i="44" s="1"/>
  <c r="I16" i="122"/>
  <c r="N64" i="134" l="1"/>
  <c r="D34" i="188" l="1"/>
  <c r="G52" i="187"/>
  <c r="H52" i="187"/>
  <c r="I52" i="187"/>
  <c r="I18" i="172"/>
  <c r="I19" i="172"/>
  <c r="I20" i="172"/>
  <c r="I21" i="172"/>
  <c r="I22" i="172"/>
  <c r="I24" i="172"/>
  <c r="I25" i="172"/>
  <c r="I26" i="172"/>
  <c r="I27" i="172"/>
  <c r="I28" i="172"/>
  <c r="I29" i="172"/>
  <c r="I30" i="172"/>
  <c r="I31" i="172"/>
  <c r="I32" i="172"/>
  <c r="I33" i="172"/>
  <c r="I34" i="172"/>
  <c r="I35" i="172"/>
  <c r="I36" i="172"/>
  <c r="I37" i="172"/>
  <c r="I38" i="172"/>
  <c r="I39" i="172"/>
  <c r="I40" i="172"/>
  <c r="I41" i="172"/>
  <c r="I42" i="172"/>
  <c r="I43" i="172"/>
  <c r="I44" i="172"/>
  <c r="I45" i="172"/>
  <c r="I46" i="172"/>
  <c r="I47" i="172"/>
  <c r="I48" i="172"/>
  <c r="E321" i="172"/>
  <c r="F321" i="172"/>
  <c r="G321" i="172"/>
  <c r="H321" i="172"/>
  <c r="J321" i="172"/>
  <c r="M26" i="170"/>
  <c r="M27" i="170"/>
  <c r="M28" i="170"/>
  <c r="M29" i="170"/>
  <c r="M30" i="170"/>
  <c r="M31" i="170"/>
  <c r="M32" i="170"/>
  <c r="M33" i="170"/>
  <c r="M34" i="170"/>
  <c r="M35" i="170"/>
  <c r="M36" i="170"/>
  <c r="M37" i="170"/>
  <c r="M38" i="170"/>
  <c r="M39" i="170"/>
  <c r="M40" i="170"/>
  <c r="M41" i="170"/>
  <c r="M42" i="170"/>
  <c r="M43" i="170"/>
  <c r="M44" i="170"/>
  <c r="M45" i="170"/>
  <c r="M46" i="170"/>
  <c r="M47" i="170"/>
  <c r="M48" i="170"/>
  <c r="M49" i="170"/>
  <c r="M50" i="170"/>
  <c r="M51" i="170"/>
  <c r="M52" i="170"/>
  <c r="M53" i="170"/>
  <c r="M54" i="170"/>
  <c r="E55" i="170"/>
  <c r="F55" i="170"/>
  <c r="H55" i="170"/>
  <c r="I55" i="170"/>
  <c r="K55" i="170"/>
  <c r="M57" i="170"/>
  <c r="M58" i="170"/>
  <c r="M59" i="170"/>
  <c r="M60" i="170"/>
  <c r="M61" i="170"/>
  <c r="M62" i="170"/>
  <c r="M63" i="170"/>
  <c r="M64" i="170"/>
  <c r="M65" i="170"/>
  <c r="E66" i="170"/>
  <c r="F66" i="170"/>
  <c r="H66" i="170"/>
  <c r="I66" i="170"/>
  <c r="K66" i="170"/>
  <c r="C64" i="169"/>
  <c r="D64" i="169"/>
  <c r="F64" i="169"/>
  <c r="G64" i="169"/>
  <c r="C74" i="169"/>
  <c r="D74" i="169"/>
  <c r="F74" i="169"/>
  <c r="G74" i="169"/>
  <c r="F11" i="154"/>
  <c r="F12" i="154" s="1"/>
  <c r="F13" i="154" s="1"/>
  <c r="F14" i="154" s="1"/>
  <c r="F15" i="154" s="1"/>
  <c r="F16" i="154" s="1"/>
  <c r="F19" i="154" s="1"/>
  <c r="F20" i="154" s="1"/>
  <c r="F21" i="154" s="1"/>
  <c r="F22" i="154" s="1"/>
  <c r="F23" i="154" s="1"/>
  <c r="F24" i="154" s="1"/>
  <c r="F25" i="154" s="1"/>
  <c r="F28" i="154" s="1"/>
  <c r="F29" i="154" s="1"/>
  <c r="F30" i="154" s="1"/>
  <c r="F31" i="154" s="1"/>
  <c r="F32" i="154" s="1"/>
  <c r="F33" i="154" s="1"/>
  <c r="F34" i="154" s="1"/>
  <c r="F35" i="154" s="1"/>
  <c r="F36" i="154" s="1"/>
  <c r="F37" i="154" s="1"/>
  <c r="F38" i="154" s="1"/>
  <c r="F39" i="154" s="1"/>
  <c r="F40" i="154" s="1"/>
  <c r="F41" i="154" s="1"/>
  <c r="F42" i="154" s="1"/>
  <c r="F43" i="154" s="1"/>
  <c r="D14" i="154"/>
  <c r="D25" i="154"/>
  <c r="D43" i="154"/>
  <c r="B18" i="151"/>
  <c r="B19" i="151" s="1"/>
  <c r="B20" i="151" s="1"/>
  <c r="B21" i="151" s="1"/>
  <c r="B22" i="151" s="1"/>
  <c r="M18" i="151"/>
  <c r="M19" i="151" s="1"/>
  <c r="M20" i="151" s="1"/>
  <c r="M21" i="151" s="1"/>
  <c r="M22" i="151" s="1"/>
  <c r="J20" i="151"/>
  <c r="I3" i="145"/>
  <c r="I4" i="145"/>
  <c r="I5" i="145"/>
  <c r="I6" i="145"/>
  <c r="I7" i="145"/>
  <c r="I8" i="145"/>
  <c r="I9" i="145"/>
  <c r="I10" i="145"/>
  <c r="I11" i="145"/>
  <c r="I12" i="145"/>
  <c r="I13" i="145"/>
  <c r="I14" i="145"/>
  <c r="I15" i="145"/>
  <c r="I16" i="145"/>
  <c r="I17" i="145"/>
  <c r="I18" i="145"/>
  <c r="I19" i="145"/>
  <c r="I20" i="145"/>
  <c r="I21" i="145"/>
  <c r="G52" i="144"/>
  <c r="H52" i="144"/>
  <c r="I52" i="144"/>
  <c r="D62" i="140"/>
  <c r="E62" i="140"/>
  <c r="F62" i="140"/>
  <c r="G62" i="140"/>
  <c r="H62" i="140"/>
  <c r="I62" i="140"/>
  <c r="M16" i="138"/>
  <c r="M17" i="138"/>
  <c r="M18" i="138"/>
  <c r="M19" i="138"/>
  <c r="E20" i="138"/>
  <c r="F20" i="138"/>
  <c r="G20" i="138"/>
  <c r="H20" i="138"/>
  <c r="I20" i="138"/>
  <c r="J20" i="138"/>
  <c r="K20" i="138"/>
  <c r="L20" i="138"/>
  <c r="N20" i="138"/>
  <c r="O20" i="138"/>
  <c r="M21" i="138"/>
  <c r="M22" i="138"/>
  <c r="M24" i="138"/>
  <c r="O35" i="138"/>
  <c r="O36" i="138"/>
  <c r="O37" i="138"/>
  <c r="E38" i="138"/>
  <c r="F38" i="138"/>
  <c r="G38" i="138"/>
  <c r="H38" i="138"/>
  <c r="I38" i="138"/>
  <c r="J38" i="138"/>
  <c r="K38" i="138"/>
  <c r="L38" i="138"/>
  <c r="M38" i="138"/>
  <c r="N38" i="138"/>
  <c r="O39" i="138"/>
  <c r="J15" i="135"/>
  <c r="J17" i="135"/>
  <c r="J19" i="135"/>
  <c r="J21" i="135"/>
  <c r="J23" i="135"/>
  <c r="J25" i="135"/>
  <c r="J27" i="135"/>
  <c r="J29" i="135"/>
  <c r="J31" i="135"/>
  <c r="J33" i="135"/>
  <c r="J35" i="135"/>
  <c r="J37" i="135"/>
  <c r="J39" i="135"/>
  <c r="E45" i="135"/>
  <c r="F45" i="135"/>
  <c r="G45" i="135"/>
  <c r="H45" i="135"/>
  <c r="I45" i="135"/>
  <c r="K10" i="134"/>
  <c r="F64" i="134"/>
  <c r="J64" i="134"/>
  <c r="K14" i="134"/>
  <c r="K16" i="134"/>
  <c r="G64" i="134"/>
  <c r="H64" i="134"/>
  <c r="I64" i="134"/>
  <c r="E23" i="128"/>
  <c r="A22" i="125"/>
  <c r="A23" i="125" s="1"/>
  <c r="A24" i="125" s="1"/>
  <c r="A25" i="125" s="1"/>
  <c r="A26" i="125" s="1"/>
  <c r="A27" i="125" s="1"/>
  <c r="A28" i="125" s="1"/>
  <c r="A29" i="125" s="1"/>
  <c r="A30" i="125" s="1"/>
  <c r="A31" i="125" s="1"/>
  <c r="A32" i="125" s="1"/>
  <c r="A33" i="125" s="1"/>
  <c r="A34" i="125" s="1"/>
  <c r="A35" i="125" s="1"/>
  <c r="A36" i="125" s="1"/>
  <c r="A37" i="125" s="1"/>
  <c r="A38" i="125" s="1"/>
  <c r="A39" i="125" s="1"/>
  <c r="A40" i="125" s="1"/>
  <c r="A41" i="125" s="1"/>
  <c r="A42" i="125" s="1"/>
  <c r="A43" i="125" s="1"/>
  <c r="A44" i="125" s="1"/>
  <c r="A45" i="125" s="1"/>
  <c r="A46" i="125" s="1"/>
  <c r="A47" i="125" s="1"/>
  <c r="A48" i="125" s="1"/>
  <c r="A49" i="125" s="1"/>
  <c r="A50" i="125" s="1"/>
  <c r="F22" i="125"/>
  <c r="F23" i="125" s="1"/>
  <c r="F24" i="125" s="1"/>
  <c r="F25" i="125" s="1"/>
  <c r="F26" i="125" s="1"/>
  <c r="F27" i="125" s="1"/>
  <c r="F28" i="125" s="1"/>
  <c r="F29" i="125" s="1"/>
  <c r="F30" i="125" s="1"/>
  <c r="F31" i="125" s="1"/>
  <c r="F32" i="125" s="1"/>
  <c r="F33" i="125" s="1"/>
  <c r="F34" i="125" s="1"/>
  <c r="F35" i="125" s="1"/>
  <c r="F36" i="125" s="1"/>
  <c r="F37" i="125" s="1"/>
  <c r="F38" i="125" s="1"/>
  <c r="F39" i="125" s="1"/>
  <c r="F40" i="125" s="1"/>
  <c r="F41" i="125" s="1"/>
  <c r="F42" i="125" s="1"/>
  <c r="F43" i="125" s="1"/>
  <c r="F44" i="125" s="1"/>
  <c r="F45" i="125" s="1"/>
  <c r="F46" i="125" s="1"/>
  <c r="F47" i="125" s="1"/>
  <c r="F48" i="125" s="1"/>
  <c r="F49" i="125" s="1"/>
  <c r="F50" i="125" s="1"/>
  <c r="I22" i="122"/>
  <c r="I23" i="122" s="1"/>
  <c r="I51" i="122"/>
  <c r="I52" i="122"/>
  <c r="I53" i="122"/>
  <c r="I54" i="122"/>
  <c r="I57" i="122"/>
  <c r="I58" i="122"/>
  <c r="I59" i="122"/>
  <c r="I60" i="122"/>
  <c r="I61" i="122"/>
  <c r="I68" i="122"/>
  <c r="F69" i="122"/>
  <c r="H69" i="122"/>
  <c r="M33" i="119"/>
  <c r="M34" i="119"/>
  <c r="M35" i="119"/>
  <c r="M36" i="119"/>
  <c r="M37" i="119"/>
  <c r="M38" i="119"/>
  <c r="M39" i="119"/>
  <c r="M40" i="119"/>
  <c r="M41" i="119"/>
  <c r="M42" i="119"/>
  <c r="E43" i="119"/>
  <c r="F43" i="119"/>
  <c r="G43" i="119"/>
  <c r="H43" i="119"/>
  <c r="I43" i="119"/>
  <c r="J43" i="119"/>
  <c r="K43" i="119"/>
  <c r="L43" i="119"/>
  <c r="D13" i="115"/>
  <c r="E13" i="115"/>
  <c r="F13" i="115"/>
  <c r="D33" i="115"/>
  <c r="E33" i="115"/>
  <c r="F33" i="115"/>
  <c r="D43" i="115"/>
  <c r="E43" i="115"/>
  <c r="F43" i="115"/>
  <c r="G43" i="115"/>
  <c r="E47" i="115"/>
  <c r="F47" i="115"/>
  <c r="G47" i="115"/>
  <c r="E56" i="115"/>
  <c r="F56" i="115"/>
  <c r="G56" i="115"/>
  <c r="E44" i="112"/>
  <c r="F44" i="112"/>
  <c r="G44" i="112"/>
  <c r="H44" i="112"/>
  <c r="I44" i="112"/>
  <c r="J44" i="112"/>
  <c r="E51" i="112"/>
  <c r="F51" i="112"/>
  <c r="G51" i="112"/>
  <c r="H51" i="112"/>
  <c r="I51" i="112"/>
  <c r="J51" i="112"/>
  <c r="F54" i="111"/>
  <c r="G54" i="111"/>
  <c r="I18" i="104"/>
  <c r="I19" i="104"/>
  <c r="I20" i="104"/>
  <c r="I21" i="104"/>
  <c r="I22" i="104"/>
  <c r="I24" i="104"/>
  <c r="I25" i="104"/>
  <c r="I26" i="104"/>
  <c r="I27" i="104"/>
  <c r="I28" i="104"/>
  <c r="I29" i="104"/>
  <c r="I30" i="104"/>
  <c r="I31" i="104"/>
  <c r="I32" i="104"/>
  <c r="I33" i="104"/>
  <c r="I34" i="104"/>
  <c r="I35" i="104"/>
  <c r="I36" i="104"/>
  <c r="I37" i="104"/>
  <c r="I38" i="104"/>
  <c r="I39" i="104"/>
  <c r="I40" i="104"/>
  <c r="I41" i="104"/>
  <c r="I42" i="104"/>
  <c r="I43" i="104"/>
  <c r="I44" i="104"/>
  <c r="I45" i="104"/>
  <c r="I46" i="104"/>
  <c r="I47" i="104"/>
  <c r="I48" i="104"/>
  <c r="J321" i="104"/>
  <c r="G75" i="169" l="1"/>
  <c r="E57" i="115"/>
  <c r="E24" i="128"/>
  <c r="I67" i="187"/>
  <c r="H67" i="187"/>
  <c r="G67" i="187"/>
  <c r="I67" i="144"/>
  <c r="H67" i="144"/>
  <c r="G67" i="144"/>
  <c r="K48" i="172"/>
  <c r="K44" i="172"/>
  <c r="K40" i="172"/>
  <c r="K36" i="172"/>
  <c r="K32" i="172"/>
  <c r="K28" i="172"/>
  <c r="K24" i="172"/>
  <c r="K47" i="172"/>
  <c r="K43" i="172"/>
  <c r="K39" i="172"/>
  <c r="K35" i="172"/>
  <c r="K31" i="172"/>
  <c r="K27" i="172"/>
  <c r="K22" i="172"/>
  <c r="K46" i="172"/>
  <c r="K42" i="172"/>
  <c r="K38" i="172"/>
  <c r="K34" i="172"/>
  <c r="K30" i="172"/>
  <c r="K26" i="172"/>
  <c r="K21" i="172"/>
  <c r="K45" i="172"/>
  <c r="K41" i="172"/>
  <c r="K37" i="172"/>
  <c r="K33" i="172"/>
  <c r="K29" i="172"/>
  <c r="K25" i="172"/>
  <c r="K20" i="172"/>
  <c r="D16" i="154"/>
  <c r="K41" i="104"/>
  <c r="K33" i="104"/>
  <c r="K20" i="104"/>
  <c r="K48" i="104"/>
  <c r="K40" i="104"/>
  <c r="K43" i="104"/>
  <c r="K35" i="104"/>
  <c r="K27" i="104"/>
  <c r="K45" i="104"/>
  <c r="K37" i="104"/>
  <c r="K29" i="104"/>
  <c r="K25" i="104"/>
  <c r="K44" i="104"/>
  <c r="K36" i="104"/>
  <c r="K32" i="104"/>
  <c r="K28" i="104"/>
  <c r="K24" i="104"/>
  <c r="K47" i="104"/>
  <c r="K39" i="104"/>
  <c r="K31" i="104"/>
  <c r="K22" i="104"/>
  <c r="K46" i="104"/>
  <c r="K42" i="104"/>
  <c r="K38" i="104"/>
  <c r="K34" i="104"/>
  <c r="K30" i="104"/>
  <c r="K26" i="104"/>
  <c r="K21" i="104"/>
  <c r="G54" i="41"/>
  <c r="G64" i="140"/>
  <c r="F64" i="140"/>
  <c r="I64" i="140"/>
  <c r="E64" i="140"/>
  <c r="H64" i="140"/>
  <c r="D64" i="140"/>
  <c r="H41" i="138"/>
  <c r="K41" i="138"/>
  <c r="N41" i="138"/>
  <c r="J41" i="138"/>
  <c r="F41" i="138"/>
  <c r="G23" i="138"/>
  <c r="L41" i="138"/>
  <c r="N23" i="138"/>
  <c r="E23" i="138"/>
  <c r="G41" i="138"/>
  <c r="H23" i="138"/>
  <c r="M41" i="138"/>
  <c r="I41" i="138"/>
  <c r="E41" i="138"/>
  <c r="O23" i="138"/>
  <c r="K18" i="172"/>
  <c r="I121" i="172"/>
  <c r="K18" i="104"/>
  <c r="I121" i="104"/>
  <c r="F321" i="104"/>
  <c r="H321" i="104"/>
  <c r="G321" i="104"/>
  <c r="F75" i="169"/>
  <c r="E26" i="128"/>
  <c r="E67" i="170"/>
  <c r="I67" i="170"/>
  <c r="J23" i="138"/>
  <c r="I23" i="138"/>
  <c r="K23" i="138"/>
  <c r="F23" i="138"/>
  <c r="K67" i="170"/>
  <c r="O38" i="138"/>
  <c r="C75" i="169"/>
  <c r="H52" i="112"/>
  <c r="D47" i="115"/>
  <c r="M55" i="170"/>
  <c r="H67" i="170"/>
  <c r="F67" i="170"/>
  <c r="I52" i="112"/>
  <c r="E52" i="112"/>
  <c r="G52" i="112"/>
  <c r="M43" i="119"/>
  <c r="J45" i="135"/>
  <c r="M66" i="170"/>
  <c r="J52" i="112"/>
  <c r="F52" i="112"/>
  <c r="K12" i="134"/>
  <c r="M20" i="138"/>
  <c r="F57" i="115"/>
  <c r="I69" i="122"/>
  <c r="D75" i="169"/>
  <c r="E20" i="128"/>
  <c r="E54" i="111"/>
  <c r="K19" i="172"/>
  <c r="L23" i="138"/>
  <c r="E64" i="134"/>
  <c r="K19" i="104"/>
  <c r="G69" i="122"/>
  <c r="I321" i="172" l="1"/>
  <c r="E28" i="128"/>
  <c r="K64" i="134"/>
  <c r="H26" i="138"/>
  <c r="O26" i="138"/>
  <c r="G26" i="138"/>
  <c r="E26" i="138"/>
  <c r="K121" i="172"/>
  <c r="K121" i="104"/>
  <c r="I321" i="104"/>
  <c r="J26" i="138"/>
  <c r="I26" i="138"/>
  <c r="F26" i="138"/>
  <c r="K26" i="138"/>
  <c r="D56" i="115"/>
  <c r="O41" i="138"/>
  <c r="M67" i="170"/>
  <c r="M23" i="138"/>
  <c r="L26" i="138"/>
  <c r="E29" i="128" l="1"/>
  <c r="K321" i="172"/>
  <c r="D57" i="115"/>
  <c r="E30" i="128"/>
  <c r="K321" i="104"/>
  <c r="M26" i="138"/>
  <c r="G33" i="115" l="1"/>
  <c r="E61" i="48"/>
  <c r="G57" i="115" l="1"/>
  <c r="G74" i="61"/>
  <c r="F74" i="61"/>
  <c r="G64" i="61"/>
  <c r="F64" i="61"/>
  <c r="F75" i="61" l="1"/>
  <c r="G75" i="61"/>
  <c r="E49" i="48"/>
  <c r="E85" i="48" l="1"/>
  <c r="E87" i="48" l="1"/>
  <c r="K32" i="57"/>
  <c r="D86" i="48" l="1"/>
  <c r="H32" i="71"/>
  <c r="H37" i="71" s="1"/>
  <c r="H39" i="71" s="1"/>
  <c r="H55" i="62" l="1"/>
  <c r="I55" i="62"/>
  <c r="E32" i="71"/>
  <c r="E66" i="62"/>
  <c r="M65" i="62"/>
  <c r="M64" i="62"/>
  <c r="M63" i="62"/>
  <c r="M62" i="62"/>
  <c r="M61" i="62"/>
  <c r="M60" i="62"/>
  <c r="M59" i="62"/>
  <c r="M58" i="62"/>
  <c r="M57" i="62"/>
  <c r="K55" i="62"/>
  <c r="F55" i="62"/>
  <c r="E55" i="62"/>
  <c r="M54" i="62"/>
  <c r="M53" i="62"/>
  <c r="M52" i="62"/>
  <c r="M51" i="62"/>
  <c r="M49" i="62"/>
  <c r="M48" i="62"/>
  <c r="M47" i="62"/>
  <c r="M46" i="62"/>
  <c r="M45" i="62"/>
  <c r="M44" i="62"/>
  <c r="M43" i="62"/>
  <c r="M42" i="62"/>
  <c r="M41" i="62"/>
  <c r="M40" i="62"/>
  <c r="M39" i="62"/>
  <c r="M38" i="62"/>
  <c r="M37" i="62"/>
  <c r="M36" i="62"/>
  <c r="M35" i="62"/>
  <c r="M34" i="62"/>
  <c r="M33" i="62"/>
  <c r="M32" i="62"/>
  <c r="M31" i="62"/>
  <c r="M30" i="62"/>
  <c r="M29" i="62"/>
  <c r="M28" i="62"/>
  <c r="M27" i="62"/>
  <c r="M26" i="62"/>
  <c r="D74" i="61"/>
  <c r="C74" i="61"/>
  <c r="D64" i="61"/>
  <c r="C64" i="61"/>
  <c r="E55" i="71"/>
  <c r="H47" i="57"/>
  <c r="G47" i="57"/>
  <c r="F47" i="57"/>
  <c r="E47" i="57"/>
  <c r="D47" i="57"/>
  <c r="H33" i="57"/>
  <c r="G33" i="57"/>
  <c r="F33" i="57"/>
  <c r="E33" i="57"/>
  <c r="D33" i="57"/>
  <c r="F41" i="46"/>
  <c r="G41" i="46"/>
  <c r="E23" i="41"/>
  <c r="E34" i="41"/>
  <c r="G22" i="71"/>
  <c r="G23" i="71"/>
  <c r="G24" i="71"/>
  <c r="G25" i="71"/>
  <c r="G26" i="71"/>
  <c r="G27" i="71"/>
  <c r="G28" i="71"/>
  <c r="G29" i="71"/>
  <c r="G30" i="71"/>
  <c r="G34" i="71"/>
  <c r="G36" i="71"/>
  <c r="G38" i="71"/>
  <c r="E66" i="71"/>
  <c r="E14" i="44"/>
  <c r="E28" i="44"/>
  <c r="E40" i="44"/>
  <c r="E51" i="44"/>
  <c r="E52" i="44"/>
  <c r="G31" i="46"/>
  <c r="J65" i="65"/>
  <c r="A40" i="69"/>
  <c r="A41" i="69" s="1"/>
  <c r="A42" i="69" s="1"/>
  <c r="A43" i="69" s="1"/>
  <c r="A44" i="69" s="1"/>
  <c r="A45" i="69" s="1"/>
  <c r="A46" i="69" s="1"/>
  <c r="A47" i="69" s="1"/>
  <c r="A48" i="69" s="1"/>
  <c r="A49" i="69" s="1"/>
  <c r="A50" i="69" s="1"/>
  <c r="A51" i="69" s="1"/>
  <c r="A52" i="69" s="1"/>
  <c r="A53" i="69" s="1"/>
  <c r="A54" i="69" s="1"/>
  <c r="A55" i="69" s="1"/>
  <c r="A56" i="69" s="1"/>
  <c r="A57" i="69" s="1"/>
  <c r="A58" i="69" s="1"/>
  <c r="A59" i="69" s="1"/>
  <c r="A60" i="69" s="1"/>
  <c r="A61" i="69" s="1"/>
  <c r="A62" i="69" s="1"/>
  <c r="A63" i="69" s="1"/>
  <c r="A64" i="69" s="1"/>
  <c r="A65" i="69" s="1"/>
  <c r="A66" i="69" s="1"/>
  <c r="A67" i="69" s="1"/>
  <c r="A68" i="69" s="1"/>
  <c r="A69" i="69" s="1"/>
  <c r="G40" i="69"/>
  <c r="G41" i="69" s="1"/>
  <c r="G42" i="69" s="1"/>
  <c r="G43" i="69" s="1"/>
  <c r="G44" i="69" s="1"/>
  <c r="G45" i="69" s="1"/>
  <c r="G46" i="69" s="1"/>
  <c r="G47" i="69" s="1"/>
  <c r="G48" i="69" s="1"/>
  <c r="G49" i="69" s="1"/>
  <c r="G50" i="69" s="1"/>
  <c r="G51" i="69" s="1"/>
  <c r="G52" i="69" s="1"/>
  <c r="G53" i="69" s="1"/>
  <c r="G54" i="69" s="1"/>
  <c r="G55" i="69" s="1"/>
  <c r="G56" i="69" s="1"/>
  <c r="G57" i="69" s="1"/>
  <c r="G58" i="69" s="1"/>
  <c r="G59" i="69" s="1"/>
  <c r="G60" i="69" s="1"/>
  <c r="G61" i="69" s="1"/>
  <c r="G62" i="69" s="1"/>
  <c r="G63" i="69" s="1"/>
  <c r="G64" i="69" s="1"/>
  <c r="G65" i="69" s="1"/>
  <c r="G66" i="69" s="1"/>
  <c r="G67" i="69" s="1"/>
  <c r="G68" i="69" s="1"/>
  <c r="G69" i="69" s="1"/>
  <c r="M50" i="62"/>
  <c r="D69" i="69"/>
  <c r="E37" i="71" l="1"/>
  <c r="I47" i="57"/>
  <c r="E42" i="41"/>
  <c r="D45" i="72"/>
  <c r="D33" i="72"/>
  <c r="E40" i="128"/>
  <c r="G49" i="57"/>
  <c r="K67" i="62"/>
  <c r="F49" i="57"/>
  <c r="H67" i="62"/>
  <c r="M66" i="62"/>
  <c r="C75" i="61"/>
  <c r="I33" i="57"/>
  <c r="F67" i="62"/>
  <c r="E67" i="62"/>
  <c r="D75" i="61"/>
  <c r="M55" i="62"/>
  <c r="I67" i="62"/>
  <c r="D49" i="57"/>
  <c r="H49" i="57"/>
  <c r="E49" i="57"/>
  <c r="G42" i="46"/>
  <c r="G32" i="71"/>
  <c r="D29" i="72"/>
  <c r="E39" i="71"/>
  <c r="D15" i="72"/>
  <c r="G43" i="46" l="1"/>
  <c r="F44" i="46" s="1"/>
  <c r="H98" i="41"/>
  <c r="D34" i="72"/>
  <c r="I49" i="57"/>
  <c r="E43" i="128"/>
  <c r="D19" i="72"/>
  <c r="M67" i="62"/>
  <c r="G37" i="71"/>
  <c r="E56" i="71"/>
  <c r="E50" i="44"/>
  <c r="E45" i="128" l="1"/>
  <c r="G39" i="71"/>
  <c r="D36" i="72"/>
  <c r="D20" i="72"/>
  <c r="E67" i="71"/>
  <c r="E44" i="128"/>
  <c r="E55" i="44"/>
  <c r="E47" i="128" l="1"/>
  <c r="F60" i="53"/>
  <c r="D22" i="72"/>
  <c r="E15" i="44"/>
  <c r="E46" i="128"/>
  <c r="F69" i="69"/>
  <c r="D23" i="72" l="1"/>
  <c r="E21" i="44"/>
  <c r="E69" i="69"/>
  <c r="D37" i="72" l="1"/>
  <c r="E29" i="44"/>
  <c r="D38" i="72" l="1"/>
  <c r="E35" i="44"/>
  <c r="E43" i="44" l="1"/>
  <c r="D46" i="72" l="1"/>
  <c r="E45" i="44"/>
  <c r="D36" i="209" l="1"/>
  <c r="E46" i="44"/>
  <c r="D46" i="48"/>
  <c r="F31" i="46"/>
  <c r="D49" i="48" l="1"/>
  <c r="D38" i="209"/>
  <c r="F42" i="46"/>
  <c r="E47" i="44"/>
  <c r="D85" i="48" l="1"/>
  <c r="F43" i="46"/>
  <c r="D87" i="48" l="1"/>
  <c r="F47" i="46"/>
</calcChain>
</file>

<file path=xl/comments1.xml><?xml version="1.0" encoding="utf-8"?>
<comments xmlns="http://schemas.openxmlformats.org/spreadsheetml/2006/main">
  <authors>
    <author>A satisfied Microsoft Office user</author>
  </authors>
  <commentList>
    <comment ref="D63" authorId="0" shapeId="0">
      <text>
        <r>
          <rPr>
            <sz val="8"/>
            <color indexed="81"/>
            <rFont val="Tahoma"/>
            <family val="2"/>
          </rPr>
          <t>This cell should always be N/A</t>
        </r>
      </text>
    </comment>
  </commentList>
</comments>
</file>

<file path=xl/sharedStrings.xml><?xml version="1.0" encoding="utf-8"?>
<sst xmlns="http://schemas.openxmlformats.org/spreadsheetml/2006/main" count="8399" uniqueCount="3570">
  <si>
    <t>Investments in Common Stock of Affiliated Companies</t>
  </si>
  <si>
    <t xml:space="preserve">Consumption of Diesel Fuel </t>
  </si>
  <si>
    <t>= Line 620, col h</t>
  </si>
  <si>
    <t>on line 25.</t>
  </si>
  <si>
    <t>Line 14, col d</t>
  </si>
  <si>
    <t>= Line 620, col f</t>
  </si>
  <si>
    <t>Line 14, col e</t>
  </si>
  <si>
    <t>= Line 620, col g</t>
  </si>
  <si>
    <t>All contra entries should be shown in parenthesis.</t>
  </si>
  <si>
    <t>Item</t>
  </si>
  <si>
    <t>Amount for</t>
  </si>
  <si>
    <t>Freight-related</t>
  </si>
  <si>
    <t>Passenger-related</t>
  </si>
  <si>
    <t>current year</t>
  </si>
  <si>
    <t>preceding year</t>
  </si>
  <si>
    <t>revenue &amp;</t>
  </si>
  <si>
    <t>expenses</t>
  </si>
  <si>
    <t>ORDINARY ITEMS</t>
  </si>
  <si>
    <t>OPERATING INCOME</t>
  </si>
  <si>
    <t>Railway Operating Income</t>
  </si>
  <si>
    <t>(101)</t>
  </si>
  <si>
    <t>Freight</t>
  </si>
  <si>
    <t>(102)</t>
  </si>
  <si>
    <t>Passenger</t>
  </si>
  <si>
    <t>(103)</t>
  </si>
  <si>
    <t>Show in lines 22 and 23 the amount of assigned Federal income tax consequences for accounts 606 and 616.</t>
  </si>
  <si>
    <t>(612)</t>
  </si>
  <si>
    <t>Debit balance transferred from income</t>
  </si>
  <si>
    <t>(616)</t>
  </si>
  <si>
    <t>Other debits to retained earnings</t>
  </si>
  <si>
    <t>(620)</t>
  </si>
  <si>
    <t>Appropriation for sinking and other funds</t>
  </si>
  <si>
    <t>(621)</t>
  </si>
  <si>
    <t>Appropriations for other purposes</t>
  </si>
  <si>
    <t>(623)</t>
  </si>
  <si>
    <t>Dividends: Common stock</t>
  </si>
  <si>
    <t xml:space="preserve">                 Preferred Stock (1)</t>
  </si>
  <si>
    <t>TOTAL DEBITS</t>
  </si>
  <si>
    <t xml:space="preserve">                  Balance from line 15 ( c ) </t>
  </si>
  <si>
    <t>(798)</t>
  </si>
  <si>
    <t>Total unappropriated retained earnings and equity in</t>
  </si>
  <si>
    <t>undistributed earnings (losses) of affiliated companies</t>
  </si>
  <si>
    <t>at end of year.</t>
  </si>
  <si>
    <t>(797)</t>
  </si>
  <si>
    <t>Total appropriated retained earnings :</t>
  </si>
  <si>
    <t>$</t>
  </si>
  <si>
    <t>Amount of assigned federal income tax consequences :</t>
  </si>
  <si>
    <t xml:space="preserve">    beginning of year and end of year.</t>
  </si>
  <si>
    <t>Income transferred under contracts and agreements</t>
  </si>
  <si>
    <t>(551)</t>
  </si>
  <si>
    <t>Miscellaneous income charges</t>
  </si>
  <si>
    <t>(553)</t>
  </si>
  <si>
    <t xml:space="preserve"> Income from continuing operations</t>
  </si>
  <si>
    <t>ADJUSTMENTS TO RECONCILE INCOME FROM CONTINUING OPERATIONS TO NET CASH PROVIDED BY OPERATING ACTIVITIES</t>
  </si>
  <si>
    <t xml:space="preserve"> Loss (gain) on sale or disposal of tangible property and investments</t>
  </si>
  <si>
    <t xml:space="preserve"> Depreciation and amortization expenses</t>
  </si>
  <si>
    <t xml:space="preserve"> Net cash provided from continuing operations (lines 10 through 18)</t>
  </si>
  <si>
    <t xml:space="preserve"> Add (Subtract) cash generated (paid) by reason of discontinued</t>
  </si>
  <si>
    <t xml:space="preserve">  operations and extraordinary items</t>
  </si>
  <si>
    <t>NET CASH PROVIDED FROM OPERATING ACTIVITIES (lines 19 and 20)</t>
  </si>
  <si>
    <t>CASH FLOWS FROM INVESTING ACTIVITIES</t>
  </si>
  <si>
    <t xml:space="preserve"> Proceeds from sale/repayment of investment and advances</t>
  </si>
  <si>
    <t xml:space="preserve"> Purchase price of long-term investments and advances</t>
  </si>
  <si>
    <t xml:space="preserve"> Net decrease (increase) in sinking and other special funds</t>
  </si>
  <si>
    <t>CASH FLOWS FROM OPERATING ACTIVITIES</t>
  </si>
  <si>
    <t xml:space="preserve">  Description</t>
  </si>
  <si>
    <t>Current Year</t>
  </si>
  <si>
    <t xml:space="preserve"> Previous Year</t>
  </si>
  <si>
    <t xml:space="preserve"> (a)</t>
  </si>
  <si>
    <t xml:space="preserve"> Cash received from operating revenues</t>
  </si>
  <si>
    <t xml:space="preserve"> Dividends received from affiliates</t>
  </si>
  <si>
    <t xml:space="preserve"> Interest received</t>
  </si>
  <si>
    <t xml:space="preserve"> Other income</t>
  </si>
  <si>
    <t xml:space="preserve"> Cash paid for operating expenses</t>
  </si>
  <si>
    <t xml:space="preserve"> Interest paid (net of amounts capitalized)</t>
  </si>
  <si>
    <t xml:space="preserve"> Income taxes paid</t>
  </si>
  <si>
    <t xml:space="preserve"> Other - net</t>
  </si>
  <si>
    <t xml:space="preserve"> NET CASH PROVIDED BY OPERATING ACTIVITIES (lines 1 through 8)</t>
  </si>
  <si>
    <t>RECONCILIATION OF NET INCOME TO NET CASH PROVIDED BY OPERATING ACTIVITIES</t>
  </si>
  <si>
    <t>NET CASH FROM FINANCING ACTIVITIES (lines 30 through 35)</t>
  </si>
  <si>
    <t>NET INCREASE (DECREASE) IN CASH AND CASH EQUIVALENTS</t>
  </si>
  <si>
    <t xml:space="preserve">         (lines 21, 29, and 36)</t>
  </si>
  <si>
    <t>Footnotes To Schedule</t>
  </si>
  <si>
    <t>Cash paid during the year for:</t>
  </si>
  <si>
    <t>40</t>
  </si>
  <si>
    <t>Interest (net of amount capitalized)  *</t>
  </si>
  <si>
    <t>41</t>
  </si>
  <si>
    <t>Income taxes (net)  *</t>
  </si>
  <si>
    <t>check</t>
  </si>
  <si>
    <t xml:space="preserve">240. STATEMENT OF CASH FLOWS     </t>
  </si>
  <si>
    <t xml:space="preserve">       CURRENT OPERATING ASSETS</t>
  </si>
  <si>
    <t xml:space="preserve"> Interline and other balances (705)</t>
  </si>
  <si>
    <t xml:space="preserve"> Customers (706)</t>
  </si>
  <si>
    <t xml:space="preserve"> Other (707)</t>
  </si>
  <si>
    <t xml:space="preserve"> Note A</t>
  </si>
  <si>
    <t xml:space="preserve"> TOTAL CURRENT OPERATING ASSETS</t>
  </si>
  <si>
    <t xml:space="preserve"> Lines 1 + 2 + 3</t>
  </si>
  <si>
    <t xml:space="preserve">          OPERATING REVENUE</t>
  </si>
  <si>
    <t xml:space="preserve"> Railway operating revenue</t>
  </si>
  <si>
    <t xml:space="preserve"> Rent income</t>
  </si>
  <si>
    <t xml:space="preserve"> Note B</t>
  </si>
  <si>
    <t xml:space="preserve"> TOTAL OPERATING REVENUES</t>
  </si>
  <si>
    <t xml:space="preserve"> Lines 5 + 6</t>
  </si>
  <si>
    <t xml:space="preserve"> Average daily operating revenues</t>
  </si>
  <si>
    <t xml:space="preserve"> Line 7 ÷ 360 days</t>
  </si>
  <si>
    <t xml:space="preserve"> Days of operating revenue in current</t>
  </si>
  <si>
    <t xml:space="preserve">    operating assets</t>
  </si>
  <si>
    <t xml:space="preserve"> Line 4 ÷ line 8</t>
  </si>
  <si>
    <t xml:space="preserve"> Revenue delay days plus buffer</t>
  </si>
  <si>
    <t xml:space="preserve"> Line 9 + 15 days</t>
  </si>
  <si>
    <t>Reconciliation to Schedule 200</t>
  </si>
  <si>
    <t>Schedule 310A Column (g) Line 27</t>
  </si>
  <si>
    <t>Schedule 200 Column (b) Line 16</t>
  </si>
  <si>
    <t xml:space="preserve">    6.  If any of the companies included in this schedule are controlled by respondent, the percent of control should be shown in column (e). In case</t>
  </si>
  <si>
    <t xml:space="preserve"> any company listed is controlled other than through actual ownership of securities, give particulars in a footnote. In case of joint control, give names</t>
  </si>
  <si>
    <t xml:space="preserve"> of other parties and particulars of control.</t>
  </si>
  <si>
    <t xml:space="preserve">    7.  If any advances reported are pledged, give particulars in a footnote.</t>
  </si>
  <si>
    <t xml:space="preserve">    9.  Also include investments in unincorporated entities such as lessee organizations (exclusive of amounts nominally settled on a current basis).</t>
  </si>
  <si>
    <t xml:space="preserve">  10.  This schedule should not include securities issued or assumed by respondent.</t>
  </si>
  <si>
    <t>Investments and Advances</t>
  </si>
  <si>
    <t>Deductions (if</t>
  </si>
  <si>
    <t>Dividends or</t>
  </si>
  <si>
    <t>Opening</t>
  </si>
  <si>
    <t>Additions</t>
  </si>
  <si>
    <t>other than sale,</t>
  </si>
  <si>
    <t>Closing</t>
  </si>
  <si>
    <t>Disposed of</t>
  </si>
  <si>
    <t>Adjustments</t>
  </si>
  <si>
    <t>interest credited</t>
  </si>
  <si>
    <t>Balance</t>
  </si>
  <si>
    <t>explain)</t>
  </si>
  <si>
    <t>profit (loss)</t>
  </si>
  <si>
    <t>Account 721.5</t>
  </si>
  <si>
    <t>to income</t>
  </si>
  <si>
    <t>Undistributed Earnings From Certain Investments in Affiliated Companies</t>
  </si>
  <si>
    <r>
      <t xml:space="preserve">352A.  INVESTMENT IN RAILROAD PROPERTY USED IN TRANSPORTATION SERVICE </t>
    </r>
    <r>
      <rPr>
        <b/>
        <sz val="8"/>
        <rFont val="Times New Roman"/>
        <family val="1"/>
      </rPr>
      <t xml:space="preserve">(By </t>
    </r>
    <r>
      <rPr>
        <b/>
        <sz val="8"/>
        <rFont val="Times New Roman"/>
        <family val="1"/>
      </rPr>
      <t>Company)</t>
    </r>
  </si>
  <si>
    <t>(20) Shops and enginehouses</t>
  </si>
  <si>
    <t>(23) Wharves and docks</t>
  </si>
  <si>
    <t>(24) Coal and ore wharves</t>
  </si>
  <si>
    <t>(27) Signals and interlockers</t>
  </si>
  <si>
    <t>CREDITS TO RESERVE</t>
  </si>
  <si>
    <t xml:space="preserve">debits </t>
  </si>
  <si>
    <t>(3) Grading</t>
  </si>
  <si>
    <t>(4) Other right-of-way expenditures</t>
  </si>
  <si>
    <t>(5) Tunnels and subways</t>
  </si>
  <si>
    <t>(7) Elevated structures</t>
  </si>
  <si>
    <t>(8) Ties</t>
  </si>
  <si>
    <t>739, 741</t>
  </si>
  <si>
    <t>Other assets</t>
  </si>
  <si>
    <t>Other deferred debits</t>
  </si>
  <si>
    <t>Accumulated deferred income tax debits</t>
  </si>
  <si>
    <t xml:space="preserve">  TOTAL OTHER ASSETS</t>
  </si>
  <si>
    <t>(56) Floating equipment</t>
  </si>
  <si>
    <t>(57) Work equipment</t>
  </si>
  <si>
    <t>(58) Miscellaneous equipment</t>
  </si>
  <si>
    <r>
      <t xml:space="preserve">  The cost of securities sold was based on the</t>
    </r>
    <r>
      <rPr>
        <u/>
        <sz val="8"/>
        <rFont val="Times New Roman"/>
        <family val="1"/>
      </rPr>
      <t xml:space="preserve">        N/A            </t>
    </r>
    <r>
      <rPr>
        <sz val="8"/>
        <rFont val="Times New Roman"/>
        <family val="1"/>
      </rPr>
      <t>(method) cost of all the shares of each security held at time of sale.</t>
    </r>
  </si>
  <si>
    <t>(A)</t>
  </si>
  <si>
    <t>(B)</t>
  </si>
  <si>
    <t>(C)</t>
  </si>
  <si>
    <t>(D)</t>
  </si>
  <si>
    <t>(E)</t>
  </si>
  <si>
    <r>
      <t xml:space="preserve"> preferred  $</t>
    </r>
    <r>
      <rPr>
        <u/>
        <sz val="8"/>
        <rFont val="Times New Roman"/>
        <family val="1"/>
      </rPr>
      <t xml:space="preserve">      </t>
    </r>
    <r>
      <rPr>
        <sz val="8"/>
        <rFont val="Times New Roman"/>
        <family val="1"/>
      </rPr>
      <t xml:space="preserve"> per share; debenture stock  $</t>
    </r>
    <r>
      <rPr>
        <u/>
        <sz val="8"/>
        <rFont val="Times New Roman"/>
        <family val="1"/>
      </rPr>
      <t xml:space="preserve">      </t>
    </r>
    <r>
      <rPr>
        <sz val="8"/>
        <rFont val="Times New Roman"/>
        <family val="1"/>
      </rPr>
      <t xml:space="preserve"> per share.</t>
    </r>
  </si>
  <si>
    <t>NOTICE</t>
  </si>
  <si>
    <t>This report is required for every class I railroad operating within the United States.  Three copies of this Annual</t>
  </si>
  <si>
    <t>Report should be completed.  Two of the copies must be filed with the Surface Transportation Board, Office of</t>
  </si>
  <si>
    <t>Washington, DC 20423, by March 31 of the year following that for which the report is made. One copy should be</t>
  </si>
  <si>
    <t>retained by the carrier.</t>
  </si>
  <si>
    <t>Wherever the space provided in the schedules is insufficient to permit a full and complete statement of the</t>
  </si>
  <si>
    <t xml:space="preserve"> Vice-President and Corporate Comptroller</t>
  </si>
  <si>
    <t>(Telephone number)</t>
  </si>
  <si>
    <t xml:space="preserve">        (514)</t>
  </si>
  <si>
    <t xml:space="preserve">   (Area code)                                                          (Telephone number)</t>
  </si>
  <si>
    <t>(Office address)</t>
  </si>
  <si>
    <t>Railroad Annual Report R-1</t>
  </si>
  <si>
    <t>TABLE OF CONTENTS</t>
  </si>
  <si>
    <t xml:space="preserve">SCHEDULE </t>
  </si>
  <si>
    <t>PAGE</t>
  </si>
  <si>
    <t>Schedules Omitted by Respondent</t>
  </si>
  <si>
    <t>A</t>
  </si>
  <si>
    <t>The Pittsburgh and Conneaut Dock Company</t>
  </si>
  <si>
    <t xml:space="preserve">    Railroad Annual Report R-1</t>
  </si>
  <si>
    <t>NOTE 1 - CONSOLIDATION AND PRESENTATION</t>
  </si>
  <si>
    <t>See Remarks</t>
  </si>
  <si>
    <t>annual report to stockholders.</t>
  </si>
  <si>
    <t xml:space="preserve">The respondent is required to send to the Office of Economic and Environmental Analysis, immediately upon preparation, two copies of its latest </t>
  </si>
  <si>
    <t>ANNUAL REPORT</t>
  </si>
  <si>
    <t>OF</t>
  </si>
  <si>
    <t>TO THE</t>
  </si>
  <si>
    <t>SURFACE TRANSPORTATION BOARD</t>
  </si>
  <si>
    <t>FOR THE</t>
  </si>
  <si>
    <t>Interest on funded debt:</t>
  </si>
  <si>
    <t>(a) Fixed interest not in default</t>
  </si>
  <si>
    <t>(b) Interest in default</t>
  </si>
  <si>
    <t>(547)</t>
  </si>
  <si>
    <t>2006</t>
  </si>
  <si>
    <t xml:space="preserve">  Common stock</t>
  </si>
  <si>
    <t xml:space="preserve">  Preferred stock</t>
  </si>
  <si>
    <t>Discount on capital stock</t>
  </si>
  <si>
    <t xml:space="preserve">Additional capital </t>
  </si>
  <si>
    <t>Retained earnings:</t>
  </si>
  <si>
    <t xml:space="preserve">  Appropriated</t>
  </si>
  <si>
    <t>Disclose requested information for respondent pertaining to results</t>
  </si>
  <si>
    <t>Cross - Checks</t>
  </si>
  <si>
    <t>of operations for the year.</t>
  </si>
  <si>
    <t>Schedule 210</t>
  </si>
  <si>
    <t xml:space="preserve">Line 15, col b  </t>
  </si>
  <si>
    <t>= Line 62, col b</t>
  </si>
  <si>
    <t>Report total operating expenses from Sched 410. Any differences</t>
  </si>
  <si>
    <t>Lines 47, 48, 49 col b</t>
  </si>
  <si>
    <t>= Line 63, col b</t>
  </si>
  <si>
    <t>between this schedule and Sched. 410 must be explained on page 18.</t>
  </si>
  <si>
    <t>Line 50, col b</t>
  </si>
  <si>
    <t>= Line 64, col b</t>
  </si>
  <si>
    <t>List dividends from investments accounted for under the cost method</t>
  </si>
  <si>
    <t>Schedule 410</t>
  </si>
  <si>
    <t>on line 19, and list dividends accounted for under the equity method</t>
  </si>
  <si>
    <t>Line 14, col b</t>
  </si>
  <si>
    <t xml:space="preserve">  Unappropriated</t>
  </si>
  <si>
    <t>Less: treasury stock</t>
  </si>
  <si>
    <t xml:space="preserve"> TOTAL LIABILITIES AND SHAREHOLDERS EQUITY</t>
  </si>
  <si>
    <t>Net revenues from railway operations</t>
  </si>
  <si>
    <t>For Index, See Back of Form</t>
  </si>
  <si>
    <t>Passenger - related</t>
  </si>
  <si>
    <t>(104)</t>
  </si>
  <si>
    <t>Switching</t>
  </si>
  <si>
    <t>(105)</t>
  </si>
  <si>
    <t>(106)</t>
  </si>
  <si>
    <t>Demurrage</t>
  </si>
  <si>
    <t>(110)</t>
  </si>
  <si>
    <t>Incidental</t>
  </si>
  <si>
    <t>(121)</t>
  </si>
  <si>
    <t>(122)</t>
  </si>
  <si>
    <t>(501)</t>
  </si>
  <si>
    <t>Railway operating revenues (Exclusive of transfers</t>
  </si>
  <si>
    <t>from government authorities - lines 1 - 9)</t>
  </si>
  <si>
    <t>(502)</t>
  </si>
  <si>
    <t>government authorities</t>
  </si>
  <si>
    <t>(503)</t>
  </si>
  <si>
    <t>Railway operating revenues - amortization of</t>
  </si>
  <si>
    <t>deferred transfers from government authorities</t>
  </si>
  <si>
    <t xml:space="preserve"> NET CASH USED IN INVESTING ACTIVITIES (lines 22 through 28)</t>
  </si>
  <si>
    <t>(Continued on next page)</t>
  </si>
  <si>
    <t>240. STATEMENT OF CASH FLOWS (Concluded)</t>
  </si>
  <si>
    <t>CASH FLOWS FROM FINANCING ACTIVITIES</t>
  </si>
  <si>
    <t xml:space="preserve">    Principal payments of long-term debt</t>
  </si>
  <si>
    <t xml:space="preserve">    Proceeds from issuance of capital stock</t>
  </si>
  <si>
    <t xml:space="preserve">    Purchase price of acquiring treasury stock</t>
  </si>
  <si>
    <t xml:space="preserve">    Cash dividends paid</t>
  </si>
  <si>
    <t>TOTAL RAILWAY OPERATING REVENUES (Lines 10 - 12)</t>
  </si>
  <si>
    <t>*</t>
  </si>
  <si>
    <t>(531)</t>
  </si>
  <si>
    <t>Railway operating expenses</t>
  </si>
  <si>
    <t>Net revenue from railway operations</t>
  </si>
  <si>
    <t>OTHER INCOME</t>
  </si>
  <si>
    <t>(506)</t>
  </si>
  <si>
    <t>(510)</t>
  </si>
  <si>
    <t>Miscellaneous rent income</t>
  </si>
  <si>
    <t>(512)</t>
  </si>
  <si>
    <t>Separately operated properties - profit</t>
  </si>
  <si>
    <t>(513)</t>
  </si>
  <si>
    <t>Dividend income (cost method)</t>
  </si>
  <si>
    <t>(514)</t>
  </si>
  <si>
    <t>Interest income</t>
  </si>
  <si>
    <t>(516)</t>
  </si>
  <si>
    <t>Income from sinking and other funds</t>
  </si>
  <si>
    <t>(517)</t>
  </si>
  <si>
    <t>Release of premiums on funded debt</t>
  </si>
  <si>
    <t>(518)</t>
  </si>
  <si>
    <t>(519)</t>
  </si>
  <si>
    <t>Miscellaneous income</t>
  </si>
  <si>
    <t>Income from affiliated companies: 519</t>
  </si>
  <si>
    <t>a) Dividends (equity method)</t>
  </si>
  <si>
    <t>b) Equity in undistributed earnings (losses)</t>
  </si>
  <si>
    <t>TOTAL OTHER INCOME    (Lines 16 - 26)</t>
  </si>
  <si>
    <t>TOTAL INCOME      (Lines 15, 27)</t>
  </si>
  <si>
    <t>MISCELLANEOUS DEDUCTIONS FROM INCOME</t>
  </si>
  <si>
    <t>(534)</t>
  </si>
  <si>
    <t>(544)</t>
  </si>
  <si>
    <t>Miscellaneous taxes</t>
  </si>
  <si>
    <t>(545)</t>
  </si>
  <si>
    <t>Separately operated properties - Loss</t>
  </si>
  <si>
    <t>(549)</t>
  </si>
  <si>
    <t>Maintenance of investment organizations</t>
  </si>
  <si>
    <t>(550)</t>
  </si>
  <si>
    <t xml:space="preserve">    CURRENT OPERATING LIABILITIES</t>
  </si>
  <si>
    <t xml:space="preserve"> Interline and other balances (752)</t>
  </si>
  <si>
    <t xml:space="preserve"> Audited accounts and wages payable (753)</t>
  </si>
  <si>
    <t xml:space="preserve"> Accounts payable - other (754)</t>
  </si>
  <si>
    <t xml:space="preserve"> Other taxes accrued (761.5)</t>
  </si>
  <si>
    <t xml:space="preserve"> TOTAL CURRENT OPERATING LIABILITIES</t>
  </si>
  <si>
    <t xml:space="preserve"> Sum of lines 11 through 14</t>
  </si>
  <si>
    <t xml:space="preserve">        OPERATING EXPENSES</t>
  </si>
  <si>
    <t xml:space="preserve"> Railway operating expenses</t>
  </si>
  <si>
    <t xml:space="preserve"> Depreciation</t>
  </si>
  <si>
    <t xml:space="preserve"> Cash related operating expenses</t>
  </si>
  <si>
    <t xml:space="preserve"> Line 16 + line 6 - line 17</t>
  </si>
  <si>
    <t xml:space="preserve"> Average daily expenditures</t>
  </si>
  <si>
    <t xml:space="preserve"> Line 18 ÷ 360 days</t>
  </si>
  <si>
    <t xml:space="preserve"> Days of operating expenses in current</t>
  </si>
  <si>
    <t xml:space="preserve">    operating liabilities</t>
  </si>
  <si>
    <t xml:space="preserve"> Line 15 ÷ line 19</t>
  </si>
  <si>
    <t xml:space="preserve"> Days of working capital required</t>
  </si>
  <si>
    <t xml:space="preserve"> Line 10 - line 20 (Note C)</t>
  </si>
  <si>
    <t xml:space="preserve"> Cash working capital required</t>
  </si>
  <si>
    <t xml:space="preserve"> Line 21 x line 19</t>
  </si>
  <si>
    <t xml:space="preserve"> Cash and temporary cash balance</t>
  </si>
  <si>
    <t xml:space="preserve"> Sched. 200, line 1 + line 2, col. b</t>
  </si>
  <si>
    <t xml:space="preserve"> Cash working capital allowed</t>
  </si>
  <si>
    <t xml:space="preserve"> Lesser of line 22 and line 23</t>
  </si>
  <si>
    <t xml:space="preserve">        MATERIAL AND SUPPLIES</t>
  </si>
  <si>
    <t xml:space="preserve"> Total materials &amp; supplies (712)</t>
  </si>
  <si>
    <t xml:space="preserve"> Scrap and obsolete material included in account 712</t>
  </si>
  <si>
    <t xml:space="preserve"> Materials and supplies held for common carrier</t>
  </si>
  <si>
    <t xml:space="preserve">    purposes</t>
  </si>
  <si>
    <t xml:space="preserve"> Line 25 - line 26</t>
  </si>
  <si>
    <t xml:space="preserve"> TOTAL WORKING CAPITAL</t>
  </si>
  <si>
    <t xml:space="preserve"> Line 24 + line 27</t>
  </si>
  <si>
    <t>NOTES:</t>
  </si>
  <si>
    <t xml:space="preserve">  (A)   Use common carrier portion only.  Common carrier refers to railway transportation service. </t>
  </si>
  <si>
    <t xml:space="preserve">    9.    Include investments in unincorporated entities such as lessee organizations.  Exclude amounts normally settled on a current basis.</t>
  </si>
  <si>
    <t xml:space="preserve">  10.    Do not include the value of securities issued or assumed by respondent.</t>
  </si>
  <si>
    <t xml:space="preserve">  11.    For affiliates which do not report to the Surface Transportation Board and are jointly owned, disclose in footnotes the name and extent of </t>
  </si>
  <si>
    <t xml:space="preserve">           control of the other controlling entities.</t>
  </si>
  <si>
    <t xml:space="preserve">    1.  Give particulars of investments in stocks, bonds, other secured obligations, unsecured notes, and investment advances of companies affiliated</t>
  </si>
  <si>
    <t>Other</t>
  </si>
  <si>
    <t xml:space="preserve">  23</t>
  </si>
  <si>
    <t>245. WORKING CAPITAL</t>
  </si>
  <si>
    <t xml:space="preserve">     1. This schedule should include only data pertaining to railway transportation services.</t>
  </si>
  <si>
    <t xml:space="preserve">     2. Carry out calculations of lines 9, 10, 20, and 21, to the nearest whole number.</t>
  </si>
  <si>
    <t>Source</t>
  </si>
  <si>
    <t>Amount</t>
  </si>
  <si>
    <t xml:space="preserve"> mature serially, the date in column (d) may be reported as "Serially _____ to _____." Abbreviations in common use in standard financial</t>
  </si>
  <si>
    <t xml:space="preserve"> publications may be used to conserve space.</t>
  </si>
  <si>
    <t>Class</t>
  </si>
  <si>
    <t>Kind Of</t>
  </si>
  <si>
    <t>Name Of Issuing Company and also lien reference, if any</t>
  </si>
  <si>
    <t>Extent Of</t>
  </si>
  <si>
    <t>Industry</t>
  </si>
  <si>
    <t>(include rate for preferred stocks and bonds)</t>
  </si>
  <si>
    <t>Control</t>
  </si>
  <si>
    <t>A-1</t>
  </si>
  <si>
    <t>100 %</t>
  </si>
  <si>
    <t xml:space="preserve">The Belt Railway Company of Chicago </t>
  </si>
  <si>
    <t>Sub Total</t>
  </si>
  <si>
    <t>A-3</t>
  </si>
  <si>
    <t>E-1</t>
  </si>
  <si>
    <t>E-3</t>
  </si>
  <si>
    <t xml:space="preserve">possible assessments of additional taxes and agreements or obligations to repurchase security or property.  Additional pages may be </t>
  </si>
  <si>
    <t>added if more space is needed. (Explain and / or reference to the following pages.)</t>
  </si>
  <si>
    <t>Cost</t>
  </si>
  <si>
    <t>Market</t>
  </si>
  <si>
    <t xml:space="preserve">  Current Portfolio</t>
  </si>
  <si>
    <t xml:space="preserve">  Noncurrent Portfolio</t>
  </si>
  <si>
    <t>Gains</t>
  </si>
  <si>
    <t>Losses</t>
  </si>
  <si>
    <t>Current</t>
  </si>
  <si>
    <t>Noncurrent</t>
  </si>
  <si>
    <t xml:space="preserve">     TOTAL ROAD</t>
  </si>
  <si>
    <t>credits</t>
  </si>
  <si>
    <t xml:space="preserve">        Railroad Annual Report R-1</t>
  </si>
  <si>
    <t xml:space="preserve">to GTC. The Parent Company remitted interline revenues to GTC totalling $689,148,000 and $610,111,000 for 2007 and 2006, respectively.  </t>
  </si>
  <si>
    <t>Employer contributions</t>
  </si>
  <si>
    <t>Fair value of plan assets at end of year</t>
  </si>
  <si>
    <t>Expected return on plan assets</t>
  </si>
  <si>
    <t xml:space="preserve">Line </t>
  </si>
  <si>
    <t>(11) Ballast</t>
  </si>
  <si>
    <t>(17) Roadway buildings</t>
  </si>
  <si>
    <t>(18) Water stations</t>
  </si>
  <si>
    <t>(19) Fuel stations</t>
  </si>
  <si>
    <t>(22) Storage warehouses</t>
  </si>
  <si>
    <t>(25) TOFC/COFC terminals</t>
  </si>
  <si>
    <t>(29) Power plants</t>
  </si>
  <si>
    <t>(35) Miscellaneous structures</t>
  </si>
  <si>
    <t>(37) Roadway machines</t>
  </si>
  <si>
    <t>(44) Shop machinery *</t>
  </si>
  <si>
    <t>(52) Locomotives</t>
  </si>
  <si>
    <t>(55) Highway revenue equipment</t>
  </si>
  <si>
    <t xml:space="preserve">          GRAND TOTAL</t>
  </si>
  <si>
    <t>200.  COMPARATIVE STATEMENT OF FINANCIAL POSITION - ASSETS</t>
  </si>
  <si>
    <t>Account</t>
  </si>
  <si>
    <t>Balance at close</t>
  </si>
  <si>
    <t>Balance at begin-</t>
  </si>
  <si>
    <t>ing of year</t>
  </si>
  <si>
    <t>Current Assets</t>
  </si>
  <si>
    <t>Cash</t>
  </si>
  <si>
    <t>Temporary cash investments</t>
  </si>
  <si>
    <t>Special deposits</t>
  </si>
  <si>
    <t>Accounts receivable</t>
  </si>
  <si>
    <t xml:space="preserve">   - Loan and notes</t>
  </si>
  <si>
    <t xml:space="preserve">   - Interline and other balances</t>
  </si>
  <si>
    <t xml:space="preserve">   - Customers</t>
  </si>
  <si>
    <t xml:space="preserve">   - Other</t>
  </si>
  <si>
    <t>709, 708</t>
  </si>
  <si>
    <t xml:space="preserve">   - Accrued accounts receivable</t>
  </si>
  <si>
    <t xml:space="preserve">   - Receivables from affiliated companies</t>
  </si>
  <si>
    <t xml:space="preserve">   - Less: Allowance for uncollectible accounts</t>
  </si>
  <si>
    <t>710, 711, 714</t>
  </si>
  <si>
    <t>Working funds prepayments deferred income tax debits</t>
  </si>
  <si>
    <t>Materials and supplies</t>
  </si>
  <si>
    <t>Other current assets</t>
  </si>
  <si>
    <t xml:space="preserve">          TOTAL CURRENT ASSETS</t>
  </si>
  <si>
    <t>Other Assets</t>
  </si>
  <si>
    <t>715, 716, 717</t>
  </si>
  <si>
    <t>Special funds</t>
  </si>
  <si>
    <t>721, 721.5</t>
  </si>
  <si>
    <t xml:space="preserve">   (Schs. 310 and 310A)</t>
  </si>
  <si>
    <t>722, 723</t>
  </si>
  <si>
    <t>737, 738</t>
  </si>
  <si>
    <t>Property used in other than carrier operation</t>
  </si>
  <si>
    <t xml:space="preserve">condition of the carrier. The carrier shall give the particulars called for herein and where there is nothing to report, insert the word "none"; and </t>
  </si>
  <si>
    <t>have been made for net income or retained income restricted under provisions of mortgages and other arrangements.</t>
  </si>
  <si>
    <t>6.</t>
  </si>
  <si>
    <t>Include in column (b) only amounts applicable to retained earnings exclusive of any amounts included in column (c).</t>
  </si>
  <si>
    <t>Retained</t>
  </si>
  <si>
    <t>Equity in Undistributed</t>
  </si>
  <si>
    <t>Earnings -</t>
  </si>
  <si>
    <t>Earnings (Losses) of</t>
  </si>
  <si>
    <t>Unappropriated</t>
  </si>
  <si>
    <t>Affiliated Companies</t>
  </si>
  <si>
    <t>Balances at beginning of year</t>
  </si>
  <si>
    <t>(601.5)</t>
  </si>
  <si>
    <t>CREDITS</t>
  </si>
  <si>
    <t>(602)</t>
  </si>
  <si>
    <t>Credit balance transferred from income</t>
  </si>
  <si>
    <t>(603)</t>
  </si>
  <si>
    <t>Appropriations released</t>
  </si>
  <si>
    <t xml:space="preserve">       Class I Railroad </t>
  </si>
  <si>
    <t xml:space="preserve">       Annual Report</t>
  </si>
  <si>
    <t>935 DE LA GAUCHETIERE STREET WEST</t>
  </si>
  <si>
    <t>FLOOR 4 (FINANCIAL REPORTING)</t>
  </si>
  <si>
    <t>MONTREAL, QUEBEC (CANADA)</t>
  </si>
  <si>
    <t>H3B 2M9</t>
  </si>
  <si>
    <t>Full name and address of reporting carrier</t>
  </si>
  <si>
    <t>(Use mailing label on original, copy in full on duplicate)</t>
  </si>
  <si>
    <t xml:space="preserve">             To The</t>
  </si>
  <si>
    <t xml:space="preserve">             Surface Transportation Board</t>
  </si>
  <si>
    <t xml:space="preserve">       rents are included in the  "Lease Rentals - Credit - Equipment" accounts and "Other Rents - Credit - Equipment" accounts.  Exclude any entries for </t>
  </si>
  <si>
    <t>transfer, adjustment, or clearance should be fully explained when in excess of $100,000.</t>
  </si>
  <si>
    <t>7.</t>
  </si>
  <si>
    <t>If during the year an individual charge of $100,000 or more was made to Account No. 2, "Land for Transportation Purposes", state the cost,</t>
  </si>
  <si>
    <t>location, area, and other details which will identify the property in a footnote.</t>
  </si>
  <si>
    <t>8.</t>
  </si>
  <si>
    <t>Report on line 29, amounts not included in the primary road accounts. The items reported should be briefly identified and explained under</t>
  </si>
  <si>
    <t>"Notes and Remarks," below. Amounts should be reported on this line only under special circumstances, usually after permission is</t>
  </si>
  <si>
    <t xml:space="preserve">       4.  If there is any inconsistency between the credits to the reserve as shown in column (c) and the charges to operating expenses, a full explanation should</t>
  </si>
  <si>
    <t xml:space="preserve">       be given.</t>
  </si>
  <si>
    <t xml:space="preserve">       5.  Enter amounts representing amortization under an authorized amortization program other than for defense projects on lines 29 and 39. </t>
  </si>
  <si>
    <t xml:space="preserve"> CREDITS TO RESERVE</t>
  </si>
  <si>
    <t>DEBITS TO RESERVE</t>
  </si>
  <si>
    <t>During the year</t>
  </si>
  <si>
    <t>Charges to</t>
  </si>
  <si>
    <t>at</t>
  </si>
  <si>
    <t>operating</t>
  </si>
  <si>
    <t>Retirements</t>
  </si>
  <si>
    <t xml:space="preserve">Credits  </t>
  </si>
  <si>
    <t xml:space="preserve">Debits  </t>
  </si>
  <si>
    <t>of</t>
  </si>
  <si>
    <t>year</t>
  </si>
  <si>
    <t xml:space="preserve">(b) </t>
  </si>
  <si>
    <t xml:space="preserve">  (4) Other, right-of-way expenditures</t>
  </si>
  <si>
    <t xml:space="preserve">    TOTAL ROAD</t>
  </si>
  <si>
    <t xml:space="preserve">        GRAND TOTAL</t>
  </si>
  <si>
    <t xml:space="preserve">  33</t>
  </si>
  <si>
    <t>330. ROAD PROPERTY AND EQUIPMENT AND IMPROVEMENTS TO LEASED PROPERTY AND EQUIPMENT - Continued</t>
  </si>
  <si>
    <t>Expenditures for additions</t>
  </si>
  <si>
    <t>Credits for property retired</t>
  </si>
  <si>
    <t xml:space="preserve">  Net changes</t>
  </si>
  <si>
    <t>during the year</t>
  </si>
  <si>
    <t>close of year</t>
  </si>
  <si>
    <t>332. DEPRECIATION BASE AND RATES - ROAD AND EQUIPMENT OWNED AND USED AND LEASED FROM OTHERS</t>
  </si>
  <si>
    <t xml:space="preserve">       depreciation of equipment that is used but not owned when the resulting rents are included in "Lease Rental - Debit - Equipment" accounts and </t>
  </si>
  <si>
    <t xml:space="preserve">       2.  If any data are included in columns (d) or (f), explain the entries in detail.</t>
  </si>
  <si>
    <t xml:space="preserve">       3.  A debit balance in columns (b) or (g) for any primary account should be designated "Dr."</t>
  </si>
  <si>
    <t xml:space="preserve">    (c)  Is any part of the pension plan funded?   Specify.</t>
  </si>
  <si>
    <t>Yes</t>
  </si>
  <si>
    <t>X</t>
  </si>
  <si>
    <t>No</t>
  </si>
  <si>
    <t xml:space="preserve">       If funding is by insurance, give name of insuring company</t>
  </si>
  <si>
    <t>N/A</t>
  </si>
  <si>
    <t xml:space="preserve">3. (a)  Explain the procedure in accounting for pension funds and recording in the accounts the current and past service pension costs, </t>
  </si>
  <si>
    <t>indicating whether or not consistent with the prior year.</t>
  </si>
  <si>
    <t xml:space="preserve">    (b)  State amount, if any, representing the excess of the actuarially computed value of vested benefits over the total of the pension fund.</t>
  </si>
  <si>
    <t>TOTAL EQUIPMENT</t>
  </si>
  <si>
    <t xml:space="preserve">              Railroad Annual Report R-1</t>
  </si>
  <si>
    <t xml:space="preserve">  35</t>
  </si>
  <si>
    <t>335. ACCUMULATED DEPRECIATION - ROAD AND EQUIPMENT OWNED AND USED</t>
  </si>
  <si>
    <t xml:space="preserve">       1.  Disclose the required information regarding credits and debits to Account No. 735, " Accumulated Depreciation: Road and Equipment Property"</t>
  </si>
  <si>
    <t xml:space="preserve">(iii)  the expected long-term return on pension fund assets, </t>
  </si>
  <si>
    <t>Cedar River Railroad Company</t>
  </si>
  <si>
    <t>Wisconsin Central Ltd.</t>
  </si>
  <si>
    <t>Wisconsin Chicago Link Ltd.</t>
  </si>
  <si>
    <t>Cross</t>
  </si>
  <si>
    <t>Check</t>
  </si>
  <si>
    <t>of year</t>
  </si>
  <si>
    <t>(c)</t>
  </si>
  <si>
    <t>(d)</t>
  </si>
  <si>
    <t>(e)</t>
  </si>
  <si>
    <t>(f)</t>
  </si>
  <si>
    <t>(g)</t>
  </si>
  <si>
    <t>(h)</t>
  </si>
  <si>
    <t>(i)</t>
  </si>
  <si>
    <t>(j)</t>
  </si>
  <si>
    <t>(k)</t>
  </si>
  <si>
    <t>(l)</t>
  </si>
  <si>
    <t>TOTAL</t>
  </si>
  <si>
    <t>(Class A)</t>
  </si>
  <si>
    <t xml:space="preserve">                           If yes, give number of the shares for each class of stock or other security.</t>
  </si>
  <si>
    <t xml:space="preserve">     is voted?</t>
  </si>
  <si>
    <t>The trustee determines how the stock is voted.</t>
  </si>
  <si>
    <t>4. State whether a segregated political fund has been established as provided by the Federal Election Campaign Act of 1971  (18 U.S.C. 610).</t>
  </si>
  <si>
    <t xml:space="preserve">                     Yes</t>
  </si>
  <si>
    <t>GRAND TRUNK CORPORATION</t>
  </si>
  <si>
    <t xml:space="preserve">    (b) The amount of investment tax credit used to reduce current income tax expense resulting from contributions to qualified employee </t>
  </si>
  <si>
    <t xml:space="preserve">6. In reference to Docket No. 37465 specify the total amount of business entertainment expenditures charged to the non-operating expense </t>
  </si>
  <si>
    <t xml:space="preserve">account.              $ </t>
  </si>
  <si>
    <t xml:space="preserve">    None</t>
  </si>
  <si>
    <t>Continued on following page</t>
  </si>
  <si>
    <t>8</t>
  </si>
  <si>
    <t>Significant net realized and net unrealized gains and losses arising after date of financial statements but prior to filing, applicable to</t>
  </si>
  <si>
    <t>marketable equity securities owned at balance sheet date shall be disclosed below:</t>
  </si>
  <si>
    <t>NOTES TO FINANCIAL STATEMENTS</t>
  </si>
  <si>
    <t>Service cost</t>
  </si>
  <si>
    <t>Interest cost</t>
  </si>
  <si>
    <t>Benefit payments and transfers</t>
  </si>
  <si>
    <t>Fair value of plan assets at beginning of year</t>
  </si>
  <si>
    <t>Actual return on plan assets</t>
  </si>
  <si>
    <t>(f) Weighted-average assumptions</t>
  </si>
  <si>
    <t xml:space="preserve">December 31, </t>
  </si>
  <si>
    <r>
      <t xml:space="preserve">Exact Name of common carrier making this report       </t>
    </r>
    <r>
      <rPr>
        <sz val="8"/>
        <rFont val="Times New Roman"/>
        <family val="1"/>
      </rPr>
      <t xml:space="preserve">Grand Trunk Corporation </t>
    </r>
    <r>
      <rPr>
        <sz val="8"/>
        <rFont val="Times New Roman"/>
        <family val="1"/>
      </rPr>
      <t xml:space="preserve">                                                                                                                                          </t>
    </r>
  </si>
  <si>
    <r>
      <t>Date of incorporation       September 22</t>
    </r>
    <r>
      <rPr>
        <sz val="8"/>
        <rFont val="Times New Roman"/>
        <family val="1"/>
      </rPr>
      <t>, 1970</t>
    </r>
  </si>
  <si>
    <t>Income taxes on ordinary income (-)</t>
  </si>
  <si>
    <t>Provision for deferred taxes (-)</t>
  </si>
  <si>
    <t>Income from leased road and equipment  (-)</t>
  </si>
  <si>
    <t>Rent for leased road and equipment  (+)</t>
  </si>
  <si>
    <t>Net railway operating income  (loss)</t>
  </si>
  <si>
    <t>NOTES AND REMARKS FOR SCHEDULES 210 AND 220</t>
  </si>
  <si>
    <t xml:space="preserve"> (Dollars in Thousands)</t>
  </si>
  <si>
    <t xml:space="preserve"> stockholders of the respondent (if within one year prior to the actual filing of this report), had the highest voting powers in the respondent, showing</t>
  </si>
  <si>
    <t xml:space="preserve"> for each, his or her address, the number of votes he or she would have had a right to cast on that date had a meeting then been in order, and the</t>
  </si>
  <si>
    <t xml:space="preserve"> classification of the number of votes to which he or she was entitled, with respect to securities held by him or her, such securities being classified as</t>
  </si>
  <si>
    <t xml:space="preserve"> common stock. second preferred stock, first preferred stock, and other securities (stating in a footnote the names of such other securities, if any).</t>
  </si>
  <si>
    <t xml:space="preserve"> If any such holder held in trust, give (in a footnote) the particulars of the trust. In the case of voting trust agreements, give as supplemental</t>
  </si>
  <si>
    <t xml:space="preserve"> information the names and addresses of the 30 largest holders of the voting trust certificates and the amount of their individual holdings. If the stock</t>
  </si>
  <si>
    <t xml:space="preserve"> book was not closed or the list of stockholders compiled  within such year, show such 30 security holders at the close of the year.           </t>
  </si>
  <si>
    <t>Number of Votes, Classified With</t>
  </si>
  <si>
    <t>Number of Votes</t>
  </si>
  <si>
    <t>Respect to Securities on Which Based</t>
  </si>
  <si>
    <t xml:space="preserve"> to Which</t>
  </si>
  <si>
    <t>Stock</t>
  </si>
  <si>
    <t>Line</t>
  </si>
  <si>
    <t xml:space="preserve"> Name of</t>
  </si>
  <si>
    <t>Address of</t>
  </si>
  <si>
    <t xml:space="preserve"> Security Holder</t>
  </si>
  <si>
    <t>Preferred</t>
  </si>
  <si>
    <t>Columns (c) and (e) should include all entries covering expenditures for additions and betterments, as defined, whether or not replacing</t>
  </si>
  <si>
    <t>other property.</t>
  </si>
  <si>
    <t>All credits representing property sold, abandoned, or otherwise retired should be shown in column (f).</t>
  </si>
  <si>
    <t>Both the debit and credit involved in each transfer, adjustment, or clearance, between road and equipment accounts, should be included in the</t>
  </si>
  <si>
    <t>Instruction 2-2 of the Uniform System of Accounts for Railroad Companies, state the amount used in a footnote.</t>
  </si>
  <si>
    <t>NOTES  AND  REMARKS</t>
  </si>
  <si>
    <t xml:space="preserve">330. ROAD PROPERTY AND EQUIPMENT AND IMPROVEMENTS TO LEASED PROPERTY AND EQUIPMENT </t>
  </si>
  <si>
    <t xml:space="preserve">Expenditures during </t>
  </si>
  <si>
    <t>Expenditures during</t>
  </si>
  <si>
    <t>the year for original</t>
  </si>
  <si>
    <t>the year for purchase</t>
  </si>
  <si>
    <t>Beginning</t>
  </si>
  <si>
    <t>road &amp; equipment</t>
  </si>
  <si>
    <t>of existing lines,</t>
  </si>
  <si>
    <t xml:space="preserve"> of year</t>
  </si>
  <si>
    <t>&amp; road extensions</t>
  </si>
  <si>
    <t>reorganizations, etc.</t>
  </si>
  <si>
    <t xml:space="preserve">  (2) Land for transportation purposes</t>
  </si>
  <si>
    <t xml:space="preserve">  (3) Grading</t>
  </si>
  <si>
    <t xml:space="preserve">  (4) Other right-of-way expenditures</t>
  </si>
  <si>
    <t>STOCKHOLDERS' REPORTS</t>
  </si>
  <si>
    <t>5.</t>
  </si>
  <si>
    <t>Check appropriate box:</t>
  </si>
  <si>
    <t xml:space="preserve">       Two copies are attached to this report.</t>
  </si>
  <si>
    <t>C.  VOTING POWERS AND ELECTIONS</t>
  </si>
  <si>
    <t xml:space="preserve">                  Railroad Annual Report R-1</t>
  </si>
  <si>
    <t>1. Amount (estimated, if necessary) of net income or retained income which has to be provided for capital expenditures, and for sinking funds</t>
  </si>
  <si>
    <t xml:space="preserve">State whether or not each share of stock has the right to one vote; if not, give full particulars in a footnote.    </t>
  </si>
  <si>
    <t>If no, state in a footnote the relationship between holdings and corresponding</t>
  </si>
  <si>
    <t xml:space="preserve"> voting rights.</t>
  </si>
  <si>
    <t>If yes, name in a footnote each security, other than stock to</t>
  </si>
  <si>
    <t xml:space="preserve"> which voting rights are attached (as of the close of the year), and state in detail the relationship between holdings and corresponding voting rights,</t>
  </si>
  <si>
    <t xml:space="preserve"> indicating whether voting rights are actual or contingent and, if contingent, showing the contingency.</t>
  </si>
  <si>
    <t>Has any class or issue of securities any special privileges in the election of directors, trustees, or managers, or in the determination of corporate</t>
  </si>
  <si>
    <t xml:space="preserve"> clearly the character and extent of such privileges.</t>
  </si>
  <si>
    <t xml:space="preserve">          EQUIPMENT</t>
  </si>
  <si>
    <t xml:space="preserve">    TOTAL EQUIPMENT</t>
  </si>
  <si>
    <t xml:space="preserve">      GRAND TOTAL</t>
  </si>
  <si>
    <t>**</t>
  </si>
  <si>
    <t>No.</t>
  </si>
  <si>
    <t>Security Holder</t>
  </si>
  <si>
    <t>Was Entitled</t>
  </si>
  <si>
    <t>Common</t>
  </si>
  <si>
    <t>Second</t>
  </si>
  <si>
    <t>First</t>
  </si>
  <si>
    <t>(a)</t>
  </si>
  <si>
    <t>(b)</t>
  </si>
  <si>
    <t xml:space="preserve"> (c)</t>
  </si>
  <si>
    <t xml:space="preserve"> (d)</t>
  </si>
  <si>
    <t xml:space="preserve"> (e)</t>
  </si>
  <si>
    <t xml:space="preserve"> (f)</t>
  </si>
  <si>
    <t>4</t>
  </si>
  <si>
    <t>C.  VOTING POWERS AND ELECTIONS - Continued</t>
  </si>
  <si>
    <t xml:space="preserve">  (5) Tunnels and subways</t>
  </si>
  <si>
    <t xml:space="preserve">  (6) Bridges, trestles, and culverts</t>
  </si>
  <si>
    <t xml:space="preserve">  (7) Elevated structures</t>
  </si>
  <si>
    <t xml:space="preserve">  (8) Ties</t>
  </si>
  <si>
    <t xml:space="preserve">  (9) Rail and other track material</t>
  </si>
  <si>
    <t xml:space="preserve"> (11) Ballast</t>
  </si>
  <si>
    <t xml:space="preserve"> (13) Fences, snowsheds, and signs</t>
  </si>
  <si>
    <t xml:space="preserve"> (16) Stations and office buildings </t>
  </si>
  <si>
    <t xml:space="preserve"> (17) Roadway buildings</t>
  </si>
  <si>
    <t xml:space="preserve"> (18) Water stations</t>
  </si>
  <si>
    <t xml:space="preserve"> (19) Fuel stations</t>
  </si>
  <si>
    <t xml:space="preserve"> (20) Shops and enginehouses</t>
  </si>
  <si>
    <t xml:space="preserve"> (22) Storage warehouses</t>
  </si>
  <si>
    <t xml:space="preserve"> (23) Wharves and docks</t>
  </si>
  <si>
    <t xml:space="preserve"> (24) Coal and ore wharves</t>
  </si>
  <si>
    <t xml:space="preserve"> (25) TOFC/COFC terminals </t>
  </si>
  <si>
    <t xml:space="preserve"> (26) Communication systems</t>
  </si>
  <si>
    <t xml:space="preserve"> (27) Signals and interlockers</t>
  </si>
  <si>
    <t xml:space="preserve"> (29) Power plants</t>
  </si>
  <si>
    <t xml:space="preserve"> (35) Miscellaneous structures</t>
  </si>
  <si>
    <t xml:space="preserve"> (37) Roadway machines</t>
  </si>
  <si>
    <t xml:space="preserve"> (39) Public improvements - construction</t>
  </si>
  <si>
    <t xml:space="preserve"> (44) Shop machinery</t>
  </si>
  <si>
    <t xml:space="preserve">      Other lease/rentals</t>
  </si>
  <si>
    <t xml:space="preserve">        TOTAL EXPENDITURES FOR ROAD</t>
  </si>
  <si>
    <t xml:space="preserve"> (52) Locomotives</t>
  </si>
  <si>
    <t xml:space="preserve"> (55) Highway revenue equipment</t>
  </si>
  <si>
    <t xml:space="preserve"> (56) Floating equipment</t>
  </si>
  <si>
    <t xml:space="preserve"> (57) Work equipment</t>
  </si>
  <si>
    <t xml:space="preserve"> (58) Miscellaneous equipment</t>
  </si>
  <si>
    <t xml:space="preserve"> (59) Computer systems &amp; word processing equipment</t>
  </si>
  <si>
    <t xml:space="preserve">        TOTAL EXPENDITURES FOR EQUIPMENT</t>
  </si>
  <si>
    <t xml:space="preserve"> (76) Interest during construction</t>
  </si>
  <si>
    <t xml:space="preserve"> (80) Other elements of investment</t>
  </si>
  <si>
    <t xml:space="preserve"> (90) Construction in progress </t>
  </si>
  <si>
    <t>NOTES AND REMARKS</t>
  </si>
  <si>
    <r>
      <t xml:space="preserve">Are voting rights proportional to holdings?   Yes </t>
    </r>
    <r>
      <rPr>
        <u/>
        <sz val="8"/>
        <rFont val="Times New Roman"/>
        <family val="1"/>
      </rPr>
      <t xml:space="preserve"> X   </t>
    </r>
    <r>
      <rPr>
        <sz val="8"/>
        <rFont val="Times New Roman"/>
        <family val="1"/>
      </rPr>
      <t>No</t>
    </r>
    <r>
      <rPr>
        <u/>
        <sz val="8"/>
        <rFont val="Times New Roman"/>
        <family val="1"/>
      </rPr>
      <t xml:space="preserve">      </t>
    </r>
    <r>
      <rPr>
        <sz val="8"/>
        <rFont val="Times New Roman"/>
        <family val="1"/>
      </rPr>
      <t>.</t>
    </r>
  </si>
  <si>
    <r>
      <t>Are voting rights attached to any securities other than stock?   Yes</t>
    </r>
    <r>
      <rPr>
        <u/>
        <sz val="8"/>
        <rFont val="Times New Roman"/>
        <family val="1"/>
      </rPr>
      <t xml:space="preserve">     </t>
    </r>
    <r>
      <rPr>
        <sz val="8"/>
        <rFont val="Times New Roman"/>
        <family val="1"/>
      </rPr>
      <t>No</t>
    </r>
    <r>
      <rPr>
        <u/>
        <sz val="8"/>
        <rFont val="Times New Roman"/>
        <family val="1"/>
      </rPr>
      <t xml:space="preserve"> X   </t>
    </r>
    <r>
      <rPr>
        <sz val="8"/>
        <rFont val="Times New Roman"/>
        <family val="1"/>
      </rPr>
      <t>.</t>
    </r>
  </si>
  <si>
    <t>(Dollars in Thousands)</t>
  </si>
  <si>
    <t xml:space="preserve">           The notes listed below are provided to disclose supplementary information on matters which have an important effect on the financial </t>
  </si>
  <si>
    <t xml:space="preserve">in addition thereto shall enter in separate notes with suitable particulars other matters involving material amounts of the character commonly </t>
  </si>
  <si>
    <t>disclosed in financial statements under generally accepted accounting principles, except as shown in other schedules.  This includes statements</t>
  </si>
  <si>
    <t xml:space="preserve">explaining (1) service interruption insurance policies and indicating the amount of indemnity to which respondent will be entitled for work </t>
  </si>
  <si>
    <t>stoppage losses and the maximum amount of additional premium respondent may be obligated to pay in the event such losses are sustained by</t>
  </si>
  <si>
    <t>other railroads; (2) particulars concerning obligations for stock purchase options granted to officers and employees; and (3) what entries</t>
  </si>
  <si>
    <t xml:space="preserve">2. Estimated amount of future earnings which can be realized before paying Federal income taxes because of unused and available net </t>
  </si>
  <si>
    <t xml:space="preserve"> case any changes of the nature referred to under inquiry 4 on this page have taken place during the year covered by this report, they should be</t>
  </si>
  <si>
    <t xml:space="preserve"> explained in full detail.</t>
  </si>
  <si>
    <t xml:space="preserve">         7</t>
  </si>
  <si>
    <t>(31) Power transmission systems</t>
  </si>
  <si>
    <t xml:space="preserve">   railroads under separate distinct contracts and the investment of other carriers in property jointly used by the respondent.</t>
  </si>
  <si>
    <t xml:space="preserve">   or "O" for other leased properties.</t>
  </si>
  <si>
    <t xml:space="preserve">   are used in transportation service of the respondent, divided between lessor (L) and proprietary (P) companies; followed by data for carriers </t>
  </si>
  <si>
    <t xml:space="preserve">   and others (O), portions of whose property are used in transportation service of respondent. Show a total for each class of company in</t>
  </si>
  <si>
    <t xml:space="preserve">   If separate value is not available, an explanation should be provided. Differences between amounts shown in column (d) of this schedule and</t>
  </si>
  <si>
    <t xml:space="preserve">   column (c), line 24, on the asset side of the general balance sheet of each individual railway should be explained in a footnote. Book values</t>
  </si>
  <si>
    <t>Debt in default</t>
  </si>
  <si>
    <t>Accounts payable: affiliated companies</t>
  </si>
  <si>
    <t>770.1, 770.2</t>
  </si>
  <si>
    <t>Unamortized debt premium</t>
  </si>
  <si>
    <t>Interest in default</t>
  </si>
  <si>
    <t>Accumulated deferred income tax credits</t>
  </si>
  <si>
    <t>771, 772, 774</t>
  </si>
  <si>
    <t>Other long-term liabilities and deferred credits</t>
  </si>
  <si>
    <t>775, 782, 784</t>
  </si>
  <si>
    <t xml:space="preserve">    TOTAL  NON-CURRENT  LIABILITIES</t>
  </si>
  <si>
    <t>Shareholders' Equity</t>
  </si>
  <si>
    <t xml:space="preserve">Total capital stock </t>
  </si>
  <si>
    <t>(45) Power plant machinery</t>
  </si>
  <si>
    <t xml:space="preserve">       All other road accounts</t>
  </si>
  <si>
    <t>(53) Freight train cars</t>
  </si>
  <si>
    <t>(54) Passenger train cars</t>
  </si>
  <si>
    <t xml:space="preserve">There was a Consent in Lieu of the Meeting of the Shareholders, in accordance with the General Corporation </t>
  </si>
  <si>
    <t>-</t>
  </si>
  <si>
    <t>Uncollectible accounts</t>
  </si>
  <si>
    <t>TOTAL MISCELLANEOUS DEDUCTIONS</t>
  </si>
  <si>
    <t xml:space="preserve">   6.  In column (e), show the amount of depreciation and amortization accrued as of the close of the year in Accounts 733, 734, 735, 736, and </t>
  </si>
  <si>
    <t xml:space="preserve">   772, that is applicable to the property of the carriers whose names are listed in column (b), regardless of where the reserves therefore are recorded.</t>
  </si>
  <si>
    <t>Depreciation</t>
  </si>
  <si>
    <t>Miles of road</t>
  </si>
  <si>
    <t>Investments</t>
  </si>
  <si>
    <t>&amp; amortization of</t>
  </si>
  <si>
    <t>(See</t>
  </si>
  <si>
    <t>Name of company</t>
  </si>
  <si>
    <t>used (See Ins.4)</t>
  </si>
  <si>
    <t>in property</t>
  </si>
  <si>
    <t>defense projects</t>
  </si>
  <si>
    <t>Ins.2)</t>
  </si>
  <si>
    <t>(whole number)</t>
  </si>
  <si>
    <t>(See Ins. 5)</t>
  </si>
  <si>
    <t>(See Ins. 6)</t>
  </si>
  <si>
    <t>R</t>
  </si>
  <si>
    <t>Grand Trunk Corporation</t>
  </si>
  <si>
    <t xml:space="preserve">  1.  In columns (b) through (e) give, by primary accounts, the amount of investment at the close of the year in property of respondent and each</t>
  </si>
  <si>
    <t>group or class of companies and properties.</t>
  </si>
  <si>
    <t xml:space="preserve">             31</t>
  </si>
  <si>
    <t xml:space="preserve">   included in Accounts 731 and 732 of the owner should be reported in column (d) in reference to the investment of  respondent in securities of the </t>
  </si>
  <si>
    <t xml:space="preserve">   owner unless a good reason can be given for the contrary.  Methods of estimating (by capitalizing rentals at 6 percent or otherwise) value of property of </t>
  </si>
  <si>
    <t xml:space="preserve">   private owners, or portions of property of other carriers, should be explained.</t>
  </si>
  <si>
    <t>each class of company and property shown in Schedule 352A.  Continuing records shall be maintained by respondent of the primary property</t>
  </si>
  <si>
    <t>accounts separately for each company or property included in this schedule.</t>
  </si>
  <si>
    <t>briefly explain on page 39 the methods of estimating value of property on noncarriers or property of other carriers.</t>
  </si>
  <si>
    <t>should be made when explaining amounts reported. Respondents must not make arbitrary changes to the printed stub or column headings without</t>
  </si>
  <si>
    <t>specific authority from the Board.</t>
  </si>
  <si>
    <t>Respondent</t>
  </si>
  <si>
    <t>Lessor</t>
  </si>
  <si>
    <t>Inactive (proprie-</t>
  </si>
  <si>
    <t>Other leased</t>
  </si>
  <si>
    <t>Railroads</t>
  </si>
  <si>
    <t>tary companies)</t>
  </si>
  <si>
    <t>properties</t>
  </si>
  <si>
    <t>Show the pages excluded, as well as the schedule number and title, in the space provided below.</t>
  </si>
  <si>
    <t xml:space="preserve">(Name)  </t>
  </si>
  <si>
    <t>(Title)</t>
  </si>
  <si>
    <t>Identity of Respondent</t>
  </si>
  <si>
    <t>B</t>
  </si>
  <si>
    <t>Voting Powers and Elections</t>
  </si>
  <si>
    <t>C</t>
  </si>
  <si>
    <t>Comparative Statement of Financial Position</t>
  </si>
  <si>
    <t>Results of Operations</t>
  </si>
  <si>
    <t>Investments and Advances - Affiliated Companies</t>
  </si>
  <si>
    <t>310A</t>
  </si>
  <si>
    <t>Road Property and Equipment and Improvements to Leased Property and Equipment</t>
  </si>
  <si>
    <t>Accumulated Depreciation - Road and Equipment Owned and Used</t>
  </si>
  <si>
    <t>Accumulated Depreciation - Improvements to Road and Equipment Leased from Others</t>
  </si>
  <si>
    <t>Investment in Railroad Property Used in Transportation Service (By Company)</t>
  </si>
  <si>
    <t>352A</t>
  </si>
  <si>
    <t>352B</t>
  </si>
  <si>
    <t xml:space="preserve">                    Road and equipment</t>
  </si>
  <si>
    <t>731, 732</t>
  </si>
  <si>
    <t>Road (Sch.330)                                 L-30 Col h &amp; b</t>
  </si>
  <si>
    <t>Unallocated items</t>
  </si>
  <si>
    <t>733, 735</t>
  </si>
  <si>
    <t xml:space="preserve">Accumulated depreciation and amortization </t>
  </si>
  <si>
    <t>Miles of Road at Close of Year - By States and Territories (Single Track)</t>
  </si>
  <si>
    <t>Inventory of Equipment</t>
  </si>
  <si>
    <t>Unit Cost of Equipment Installed During the Year</t>
  </si>
  <si>
    <t>710S</t>
  </si>
  <si>
    <t>Track and Traffic Conditions</t>
  </si>
  <si>
    <t>Railway Operating Expenses</t>
  </si>
  <si>
    <t>Way and Structures</t>
  </si>
  <si>
    <t>Rents for Interchanged Freight Train Cars and Other Freight Carrying Equipment</t>
  </si>
  <si>
    <t>Supporting Schedule - Equipment</t>
  </si>
  <si>
    <t>Specialized Service Subschedule - Transportation</t>
  </si>
  <si>
    <t>Analysis of Taxes</t>
  </si>
  <si>
    <t>Guaranties and Suretyships</t>
  </si>
  <si>
    <t>Compensating Balances and Short-Term Borrowing Arrangements</t>
  </si>
  <si>
    <t>Separation of Debtholdings Between Road Property and Equipment</t>
  </si>
  <si>
    <t>Transactions Between Respondent and Companies or Persons Affiliated with Respondent for Services</t>
  </si>
  <si>
    <t>Mileage Operated at Close of Year</t>
  </si>
  <si>
    <t xml:space="preserve">   of property owned or leased by respondent and used in the respondent's transportation service.  Such property includes (a) investment reported in </t>
  </si>
  <si>
    <t xml:space="preserve">   Accounts 731, "Road and Equipment Property", and 732 "Improvements on Leased Property" of respondent, less any 731 or 732 property leased </t>
  </si>
  <si>
    <t xml:space="preserve">   to others for their exclusive use of road, track, or bridges (including equipment or other railway property covered by the contract). Equipment</t>
  </si>
  <si>
    <t xml:space="preserve">   leased to others under separate distinct contracts shall not be deducted from the respondent's 731 or 732 property, and (b) the investment of other</t>
  </si>
  <si>
    <t xml:space="preserve">   companies' 731 or 732 property (including operating and lessor railroads) used by the respondent when the lease is for exclusive use or control of roads, </t>
  </si>
  <si>
    <t xml:space="preserve">   tracks, or bridges (including equipment or other railway property covered by the contract). This excludes leased equipment from operating</t>
  </si>
  <si>
    <t>Railroad Operating Statistics</t>
  </si>
  <si>
    <t>Verification</t>
  </si>
  <si>
    <t>Memoranda</t>
  </si>
  <si>
    <t>Index</t>
  </si>
  <si>
    <t>SPECIAL NOTICE</t>
  </si>
  <si>
    <t xml:space="preserve">  Docket Number 38559 Railroad Classification Index, (ICC served January 20, 1983), modified the reporting requirements for </t>
  </si>
  <si>
    <t>A.  SCHEDULES OMITTED BY RESPONDENT</t>
  </si>
  <si>
    <t>1.</t>
  </si>
  <si>
    <t>The respondent, at its option, may omit pages from this report provided there is nothing to report or the schedules are not</t>
  </si>
  <si>
    <t>applicable.</t>
  </si>
  <si>
    <t>2.</t>
  </si>
  <si>
    <t>3.</t>
  </si>
  <si>
    <t>If no schedules were omitted indicate "NONE".</t>
  </si>
  <si>
    <t>Page</t>
  </si>
  <si>
    <t>Title</t>
  </si>
  <si>
    <t>2</t>
  </si>
  <si>
    <t>B. IDENTITY OF RESPONDENT</t>
  </si>
  <si>
    <t xml:space="preserve">     Answers to the questions asked should be made in full, without reference to the data returned on the corresponding page of previous reports.  In</t>
  </si>
  <si>
    <t xml:space="preserve">       If funding is by trust agreement,  list trustee(s)    </t>
  </si>
  <si>
    <t xml:space="preserve">             Date of trust agreement or latest amendment </t>
  </si>
  <si>
    <t>2005</t>
  </si>
  <si>
    <t xml:space="preserve">                                   9</t>
  </si>
  <si>
    <t>Illinois Central Railroad Company</t>
  </si>
  <si>
    <t>(THIS PAGE INTENTIONALLY LEFT BLANK)</t>
  </si>
  <si>
    <t>Number</t>
  </si>
  <si>
    <t>Total</t>
  </si>
  <si>
    <t>1</t>
  </si>
  <si>
    <t>3</t>
  </si>
  <si>
    <t>5</t>
  </si>
  <si>
    <t>6</t>
  </si>
  <si>
    <t>7</t>
  </si>
  <si>
    <t>9</t>
  </si>
  <si>
    <t>10</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</si>
  <si>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</si>
  <si>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</si>
  <si>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</si>
  <si>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</si>
  <si>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</si>
  <si>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</si>
  <si>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</si>
  <si>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</si>
  <si>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</si>
  <si>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</si>
  <si>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</si>
  <si>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</si>
  <si>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</si>
  <si>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</si>
  <si>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</si>
  <si>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</si>
  <si>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</si>
  <si>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</si>
  <si>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</si>
  <si>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</si>
  <si>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</si>
  <si>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</si>
  <si>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</si>
  <si>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</si>
  <si>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</si>
  <si>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36</t>
  </si>
  <si>
    <t>37</t>
  </si>
  <si>
    <t>38</t>
  </si>
  <si>
    <t>39</t>
  </si>
  <si>
    <t>GRAND TOTAL</t>
  </si>
  <si>
    <t xml:space="preserve">             If respondent is affiliated in any way with the trustee(s), explain affiliation:</t>
  </si>
  <si>
    <t xml:space="preserve">    (d)  List affiliated companies which are included in the pension plan funding agreement and describe basis for allocating charges under the </t>
  </si>
  <si>
    <t xml:space="preserve">         agreement</t>
  </si>
  <si>
    <t>OWNED AND USED</t>
  </si>
  <si>
    <t>LEASED FROM OTHERS</t>
  </si>
  <si>
    <t>Depreciation Base</t>
  </si>
  <si>
    <t>Annual</t>
  </si>
  <si>
    <t>composite</t>
  </si>
  <si>
    <t>rate</t>
  </si>
  <si>
    <t>(%)</t>
  </si>
  <si>
    <t>ROAD</t>
  </si>
  <si>
    <t xml:space="preserve"> (16) Station and office buildings</t>
  </si>
  <si>
    <t xml:space="preserve"> (25) TOFC/COFC terminals</t>
  </si>
  <si>
    <t xml:space="preserve"> (31) Power transmission systems</t>
  </si>
  <si>
    <t xml:space="preserve"> (45) Power plant machinery</t>
  </si>
  <si>
    <t xml:space="preserve">         All other road accounts</t>
  </si>
  <si>
    <t xml:space="preserve">        Amortization (other than def. projects)</t>
  </si>
  <si>
    <t>TOTAL ROAD</t>
  </si>
  <si>
    <t>EQUIPMENT</t>
  </si>
  <si>
    <t xml:space="preserve"> (54) Passenger train cars</t>
  </si>
  <si>
    <t>14%</t>
  </si>
  <si>
    <t xml:space="preserve">Terminal Railroad Association of St. Louis </t>
  </si>
  <si>
    <t xml:space="preserve">7. Give particulars with respect to contingent assets and liabilities at the close of the year, in accordance with Instruction 5-6 in the Uniform </t>
  </si>
  <si>
    <t>System of Accounts for Railroad Companies, that are not reflected in the amounts of the respondent.</t>
  </si>
  <si>
    <t xml:space="preserve">    Disclose the nature and amount of contingency that is material.</t>
  </si>
  <si>
    <t xml:space="preserve">    Examples of contingent liabilities are items which may become obligations as a result of pending or threatened litigation, assessments or </t>
  </si>
  <si>
    <t>adjusted to accord with footings.  Totals for amounts reported in subsidiary accounts included in supporting</t>
  </si>
  <si>
    <t>Title 49, Code of Federal Regulations, as amended.</t>
  </si>
  <si>
    <t>Supplemental Information about the Annual Report (R-1)</t>
  </si>
  <si>
    <t>report.</t>
  </si>
  <si>
    <t xml:space="preserve">   (THIS PAGE INTENTIONALLY LEFT BLANK)</t>
  </si>
  <si>
    <t>(606)</t>
  </si>
  <si>
    <t>Other credits to retained earnings</t>
  </si>
  <si>
    <t>TOTAL CREDITS</t>
  </si>
  <si>
    <t>DEBITS</t>
  </si>
  <si>
    <t>None.</t>
  </si>
  <si>
    <t xml:space="preserve">       Two copies will be submitted on:                      ___________________________________________________________________________</t>
  </si>
  <si>
    <t>Law of the State of Delaware section 228 (a), to elect the members of the Board of Directors.</t>
  </si>
  <si>
    <t>Accumulated benefit obligation at end of year</t>
  </si>
  <si>
    <t>Component representing future salary increases</t>
  </si>
  <si>
    <t>Income available for fixed charges</t>
  </si>
  <si>
    <t>FIXED CHARGES</t>
  </si>
  <si>
    <t>(546)</t>
  </si>
  <si>
    <t xml:space="preserve">        TOTAL ROAD</t>
  </si>
  <si>
    <t xml:space="preserve"> (53) Freight train cars</t>
  </si>
  <si>
    <t xml:space="preserve"> (59) Computer systems &amp; WP equipment</t>
  </si>
  <si>
    <t xml:space="preserve">        TOTAL EQUIPMENT</t>
  </si>
  <si>
    <t xml:space="preserve"> (90) Construction work in progress</t>
  </si>
  <si>
    <t xml:space="preserve">    (Schs.  335, 342, 351)</t>
  </si>
  <si>
    <t>200.  COMPARATIVE STATEMENT OF FINANCIAL POSITION - LIABILITIES AND SHAREHOLDERS' EQUITY</t>
  </si>
  <si>
    <t>Current Liabilities</t>
  </si>
  <si>
    <t>Loan and notes payable</t>
  </si>
  <si>
    <t>Other accounts payable</t>
  </si>
  <si>
    <t>Interest and dividends payable</t>
  </si>
  <si>
    <t>Payables to affiliated companies</t>
  </si>
  <si>
    <t>Accrued accounts payable</t>
  </si>
  <si>
    <t>Taxes accrued</t>
  </si>
  <si>
    <t>Other current liabilities</t>
  </si>
  <si>
    <t>Equipment obligations and other long-term debt</t>
  </si>
  <si>
    <t xml:space="preserve">  due within one year</t>
  </si>
  <si>
    <t xml:space="preserve">    TOTAL  CURRENT  LIABILITIES</t>
  </si>
  <si>
    <t>Non-Current Liabilities</t>
  </si>
  <si>
    <t>Funded debt unmatured</t>
  </si>
  <si>
    <t>Equipment obligations</t>
  </si>
  <si>
    <t>Capitalized lease obligations</t>
  </si>
  <si>
    <t>Interest on unfunded debt</t>
  </si>
  <si>
    <t>(548)</t>
  </si>
  <si>
    <t>Amortization of discount on funded debt</t>
  </si>
  <si>
    <t>OTHER DEDUCTIONS</t>
  </si>
  <si>
    <t>(c) Contingent interest</t>
  </si>
  <si>
    <t>UNUSUAL OR INFREQUENT ITEMS</t>
  </si>
  <si>
    <t>(555)</t>
  </si>
  <si>
    <t>Unusual or infrequent items (debit) credit</t>
  </si>
  <si>
    <t>Income (Loss) from continuing operations (before inc. taxes)</t>
  </si>
  <si>
    <t>PROVISIONS FOR INCOME TAXES</t>
  </si>
  <si>
    <t>(556)</t>
  </si>
  <si>
    <t>Income taxes on ordinary income:</t>
  </si>
  <si>
    <t>(557)</t>
  </si>
  <si>
    <t>Provision for deferred taxes</t>
  </si>
  <si>
    <t>Income from continuing operations (line 46 minus line 51)</t>
  </si>
  <si>
    <t>DISCONTINUED OPERATIONS</t>
  </si>
  <si>
    <t>(560)</t>
  </si>
  <si>
    <t>Income or loss from operations of discontinued segments (less applicable income</t>
  </si>
  <si>
    <t>(562)</t>
  </si>
  <si>
    <t>EXTRAORDINARY ITEMS AND ACCOUNTING CHANGES</t>
  </si>
  <si>
    <t>(570)</t>
  </si>
  <si>
    <t>Extraordinary items (Net)</t>
  </si>
  <si>
    <t>(590)</t>
  </si>
  <si>
    <t>Income taxes on extraordinary items</t>
  </si>
  <si>
    <t>(591)</t>
  </si>
  <si>
    <t>Provision for deferred taxes - Extraordinary items</t>
  </si>
  <si>
    <t>(592)</t>
  </si>
  <si>
    <t>Cumulative effect of changes in accounting principles (less applicable income</t>
  </si>
  <si>
    <t>RECONCILIATION OF NET RAILWAY OPERATING INCOME (NROI)</t>
  </si>
  <si>
    <t>requested information, inserts should be prepared and appropriately identified by the number of the schedule.</t>
  </si>
  <si>
    <t>Money items, except averages, throughout the annual report form should be shown in thousands of dollars</t>
  </si>
  <si>
    <t xml:space="preserve">(h) </t>
  </si>
  <si>
    <t>Investment category</t>
  </si>
  <si>
    <t>Percentage of total assets</t>
  </si>
  <si>
    <t>Level 1</t>
  </si>
  <si>
    <t>Level 2</t>
  </si>
  <si>
    <t>Level 3</t>
  </si>
  <si>
    <t>Cash and short-term investments</t>
  </si>
  <si>
    <t xml:space="preserve">Bonds </t>
  </si>
  <si>
    <t>(1)</t>
  </si>
  <si>
    <t xml:space="preserve">Equities </t>
  </si>
  <si>
    <t xml:space="preserve">   U.S.</t>
  </si>
  <si>
    <t xml:space="preserve">   International</t>
  </si>
  <si>
    <t>Total plan assets</t>
  </si>
  <si>
    <t>Canadian National Railway Company</t>
  </si>
  <si>
    <t>Bessemer and Lake Erie Railroad Company</t>
  </si>
  <si>
    <t>Accounts payable to affiliated companies (Acct 769) (b)</t>
  </si>
  <si>
    <t xml:space="preserve">Note: </t>
  </si>
  <si>
    <t xml:space="preserve">    5.   By carriers, as the term is used here, is meant companies owning or operating railroads, facilities auxiliary thereto such as bridges, ferries, </t>
  </si>
  <si>
    <t xml:space="preserve">  (C)   If result is negative, use zero.</t>
  </si>
  <si>
    <t xml:space="preserve">   1.    Schedule 310 should give particulars of stocks, bonds, other secured obligations, unsecured notes, and investment advances of affiliated</t>
  </si>
  <si>
    <t xml:space="preserve">          and the applicable dividends and interest credited to income as a result of those investments.  They should exclude securities issued or </t>
  </si>
  <si>
    <t xml:space="preserve">          Affiliated Companies", in the Uniform System of Accounts for Railroad Companies.</t>
  </si>
  <si>
    <t xml:space="preserve">  2.     List the investments in the following order and show a total for each group and each class of investments by accounts in numerical order:</t>
  </si>
  <si>
    <t>Stocks</t>
  </si>
  <si>
    <t>(1)    Carriers - active</t>
  </si>
  <si>
    <t>(2)    Carriers - inactive</t>
  </si>
  <si>
    <t>(3)    Noncarriers - active</t>
  </si>
  <si>
    <t>(4)    Noncarriers - inactive</t>
  </si>
  <si>
    <t>Bonds (including U.S. Government bonds)</t>
  </si>
  <si>
    <t xml:space="preserve"> with respondent, from accounts 715 (sinking funds), 716 (capital funds), 721 (investments and advances affiliated companies), and 717 (other funds).</t>
  </si>
  <si>
    <t xml:space="preserve">    2.  Entries in this schedule should be made in accordance with the definitions and general instructions given on page 25, classifying the</t>
  </si>
  <si>
    <t xml:space="preserve"> investments by means of letters, figures, and symbols in columns (a), (b), and (c).</t>
  </si>
  <si>
    <t xml:space="preserve">    3.  Indicate by means of an arbitrary mark in column (d) the obligation in support of which any security is pledged, mortgaged, or otherwise</t>
  </si>
  <si>
    <t xml:space="preserve"> encumbered. Give names and other important particulars of such obligations in footnotes.</t>
  </si>
  <si>
    <t xml:space="preserve">    4. Give totals for each class and for each subclass and a grand total for each account.</t>
  </si>
  <si>
    <t xml:space="preserve">    5. Entries in column (d) should show date of maturity of bonds and other evidence of indebtedness.  In case obligations of the same designation</t>
  </si>
  <si>
    <t>NOTE 4 - RELATED PARTY TRANSACTIONS</t>
  </si>
  <si>
    <t>Party</t>
  </si>
  <si>
    <t>Classification in the Company's consolidated financial statements</t>
  </si>
  <si>
    <t>Parent Company</t>
  </si>
  <si>
    <t>Affiliated companies</t>
  </si>
  <si>
    <t>The following transactions affecting the shareholder's equity were concluded with related parties.</t>
  </si>
  <si>
    <t xml:space="preserve">The following transactions were concluded with related parties in the normal course of business and are measured </t>
  </si>
  <si>
    <t>at the exchange amount of the consideration established and agreed to in the contractual arrangements between the related parties:</t>
  </si>
  <si>
    <t>Nature of transaction with the related party</t>
  </si>
  <si>
    <t>Interest expense on long-term debt</t>
  </si>
  <si>
    <t>The Parent Company is responsible for collecting the full amount earned for the entire move and remitting the interline portion</t>
  </si>
  <si>
    <t>Advances to and from affiliates relating to the collection of GTC's portion of the inter-line move bear no interest and no specific repayment</t>
  </si>
  <si>
    <t>terms.</t>
  </si>
  <si>
    <t>(f). Column (h) is the aggregate of columns (b) through (f), inclusive. Grand totals of columns (b) and (h) should equal the sum of Accounts</t>
  </si>
  <si>
    <t>731 and 732 for the respective periods; if not, a full explanation should be made in a footnote.</t>
  </si>
  <si>
    <t xml:space="preserve">In column (c), show disbursements made for the specific purpose of purchasing, constructing, and equipping new lines, and for the extension </t>
  </si>
  <si>
    <t>items.</t>
  </si>
  <si>
    <t>In column (d), show the cost of a railway or portion thereof, acquired as an operating entity or system by purchase, merger, consolidation,</t>
  </si>
  <si>
    <t>reorganization, receivership sale or transfer, or otherwise.</t>
  </si>
  <si>
    <t>To determine benefit obligation</t>
  </si>
  <si>
    <t xml:space="preserve">     Discount rate </t>
  </si>
  <si>
    <t xml:space="preserve">     Rate of compensation increase </t>
  </si>
  <si>
    <t>To determine net periodic benefit cost</t>
  </si>
  <si>
    <t xml:space="preserve">     Expected return on plan assets</t>
  </si>
  <si>
    <t xml:space="preserve"> </t>
  </si>
  <si>
    <t>column in which the item was initially included. Also, the transfer of prior years' debits or credits from investment in road and equipment to</t>
  </si>
  <si>
    <t>operating expenses or other accounts, or vice versa, should be included in the column applicable to current items of like nature. Each such</t>
  </si>
  <si>
    <t>Total Carrier</t>
  </si>
  <si>
    <t>Noncarriers (List specifics for each company)</t>
  </si>
  <si>
    <t>Total Non Carrier</t>
  </si>
  <si>
    <t>INSTRUCTIONS  CONCERNING  RETURNS  TO  BE  MADE  IN  SCHEDULE  330</t>
  </si>
  <si>
    <t xml:space="preserve">Give particulars of balances at the beginning and close of the year and of all changes during the year in Account No. 731, "Road and Equipment </t>
  </si>
  <si>
    <t>Property", and Account No. 732, "Improvements on Leased Property" classified by primary accounts in accordance with the Uniform System</t>
  </si>
  <si>
    <t>of Accounts for Railroad Companies.  The balances, by primary accounts, should, insofar as known, be stated in column (b) and all changes</t>
  </si>
  <si>
    <t>made during the year should be analyzed in columns (c) to (f), inclusive.  Column (g) should be the net of the amounts in columns (c) through</t>
  </si>
  <si>
    <t>obtained from the Board for exceptions to prescribed accounting. Reference to such authority should be made when explaining the amounts</t>
  </si>
  <si>
    <t>reported. Respondents must not make arbitrary changes to the printed stub or column headings without specific authority from the Board.</t>
  </si>
  <si>
    <t>9.</t>
  </si>
  <si>
    <t>If during the year a segment of transportation property was acquired, state in a footnote the name of the vendor, the mileage acquired, and</t>
  </si>
  <si>
    <t>the date of acquisition, giving location and the cost of the property to the respondent. Also furnish a statement of the amount included in</t>
  </si>
  <si>
    <t>each primary account representing such property acquired, referring to the column or columns in which the entries appear.</t>
  </si>
  <si>
    <t>10.</t>
  </si>
  <si>
    <t>If an amount of less than $5,000 is used as the minimum for additions and betterments to property investment accounts as provided for in</t>
  </si>
  <si>
    <t>Give the date of the latest closing of the stock book prior to the actual filing of this report, and state the purpose of such closing.</t>
  </si>
  <si>
    <t>State the total voting power of all security holders of the respondent at the date of such closing,  if within one year of the date of such filing; if</t>
  </si>
  <si>
    <t xml:space="preserve">       during the year relating to owned and used road and equipment.  Include entries for depreciation of equipment owned but not used when the resulting </t>
  </si>
  <si>
    <t xml:space="preserve">(iv)  the amortization of prior service costs and amendments over the expected average remaining service life of the </t>
  </si>
  <si>
    <t xml:space="preserve">        employee group covered by the plans, and</t>
  </si>
  <si>
    <t xml:space="preserve">(v)   the amortization of cumulative net actuarial gains and losses in excess of 10% of, the greater of the beginning of </t>
  </si>
  <si>
    <t xml:space="preserve">        the year balances of the projected benefit obligation or market-related value of plan assets, over the expected </t>
  </si>
  <si>
    <t>TTX Company (Trailer Train)</t>
  </si>
  <si>
    <t>Mississippi Export Railroad Company</t>
  </si>
  <si>
    <t>Paducah &amp; Illinois Railroad Company</t>
  </si>
  <si>
    <t>CV Properties Incorporated</t>
  </si>
  <si>
    <t xml:space="preserve">   Not Applicable</t>
  </si>
  <si>
    <t>In millions</t>
  </si>
  <si>
    <t xml:space="preserve">    Accruals and other</t>
  </si>
  <si>
    <t xml:space="preserve">    Payments</t>
  </si>
  <si>
    <t xml:space="preserve">All non-U.S. subsidiaries and non-rail U.S. subsidiaries are accounted for using the equity method. </t>
  </si>
  <si>
    <t>Sault Ste. Marie Bridge Company</t>
  </si>
  <si>
    <t>Stellar Distribution Services Inc.</t>
  </si>
  <si>
    <t>IC Leasing Corporation II</t>
  </si>
  <si>
    <t>IC Financial Services Corporation</t>
  </si>
  <si>
    <t>Waterloo Railway Company</t>
  </si>
  <si>
    <t>Illinois Central Corporation</t>
  </si>
  <si>
    <t>Grand Trunk Western Railroad Company</t>
  </si>
  <si>
    <t>These consolidated financial statements include the accounts of Grand Trunk Corporation and all of its subsidiaries.</t>
  </si>
  <si>
    <t xml:space="preserve">Peoria and Pekin Union Railway Company </t>
  </si>
  <si>
    <t>Receivables from affiliated companies (Acct 708.5) (a)</t>
  </si>
  <si>
    <t>Payables to affiliated companies (Acct 757) (a)</t>
  </si>
  <si>
    <t xml:space="preserve">Total Capital Stock (Acct 791) </t>
  </si>
  <si>
    <t>Interest expense (Acct 546a)</t>
  </si>
  <si>
    <t xml:space="preserve">Additional capital (Acct 794, 795) </t>
  </si>
  <si>
    <t>Column (f) represents dismantling charges relating to closed projects.</t>
  </si>
  <si>
    <t xml:space="preserve">    Other - net </t>
  </si>
  <si>
    <r>
      <t xml:space="preserve">State the par value of each share of stock: Common  $    </t>
    </r>
    <r>
      <rPr>
        <u/>
        <sz val="8"/>
        <rFont val="Times New Roman"/>
        <family val="1"/>
      </rPr>
      <t xml:space="preserve">   -  </t>
    </r>
    <r>
      <rPr>
        <sz val="8"/>
        <rFont val="Times New Roman"/>
        <family val="1"/>
      </rPr>
      <t xml:space="preserve">  per share;</t>
    </r>
  </si>
  <si>
    <t xml:space="preserve">   Class A: Yes,  Class B: No        </t>
  </si>
  <si>
    <r>
      <t xml:space="preserve"> action by any method?   Yes      No</t>
    </r>
    <r>
      <rPr>
        <u/>
        <sz val="8"/>
        <rFont val="Times New Roman"/>
        <family val="1"/>
      </rPr>
      <t xml:space="preserve">   X  </t>
    </r>
    <r>
      <rPr>
        <sz val="8"/>
        <rFont val="Times New Roman"/>
        <family val="1"/>
      </rPr>
      <t>.</t>
    </r>
  </si>
  <si>
    <t>Books not closed.</t>
  </si>
  <si>
    <t xml:space="preserve">     TOTAL EQUIPMENT</t>
  </si>
  <si>
    <t>342.  ACCUMULATED DEPRECIATION - IMPROVEMENTS TO ROAD AND EQUIPMENT LEASED FROM OTHERS</t>
  </si>
  <si>
    <t xml:space="preserve">           during the year relating to improvements made to road and equipment property leased from others, the depreciation charges for which are included</t>
  </si>
  <si>
    <t xml:space="preserve">           in operating expenses of the respondent.</t>
  </si>
  <si>
    <t>Not Applicable: 5% Rule</t>
  </si>
  <si>
    <t>(16) Station and office buildings</t>
  </si>
  <si>
    <t xml:space="preserve">          railways, highway motor vehicles, steamboats and other marine transportation equipment, pipe lines (other than those for transportation </t>
  </si>
  <si>
    <t xml:space="preserve">          of water), and other instrumentalities devoted to the transportation of persons or property for hire.  Telegraph and telephone companies </t>
  </si>
  <si>
    <t xml:space="preserve">          are not meant to be included.</t>
  </si>
  <si>
    <t xml:space="preserve">    6.    Noncarrier companies should, for the purpose of these schedules, include telephone companies, telegraph companies, mining companies, </t>
  </si>
  <si>
    <t xml:space="preserve">           manufacturing companies, hotel companies, etc.  Purely holding companies are to be classed as noncarrier companies, even though the </t>
  </si>
  <si>
    <t xml:space="preserve">           securities held by such companies are largely or entirely those issued or assumed by carriers.</t>
  </si>
  <si>
    <t xml:space="preserve">    7.    By an active corporation is meant one which maintains an organization for operating property or administering its financial affairs.  An</t>
  </si>
  <si>
    <t xml:space="preserve">           inactive corporation is one which has been practically absorbed in a controlling corporation and which neither operates property nor </t>
  </si>
  <si>
    <t xml:space="preserve">           maintaining title to property or franchises.</t>
  </si>
  <si>
    <t>State the total number of stockholders of record, as of the date shown in answer to Inquiry 7.</t>
  </si>
  <si>
    <t xml:space="preserve">stockholder.      </t>
  </si>
  <si>
    <t>Give the names of 30 security holders of the respondent who, at the date of the latest closing of the stock book or compilation of list of</t>
  </si>
  <si>
    <t>Report below the details of all investments in common stock included in Account 721, Investments and Advances Affiliated Companies.</t>
  </si>
  <si>
    <t>Enter in column (c) the amount necessary to retroactively adjust those investments. (See Instruction 5-2, Uniform System of Accounts).</t>
  </si>
  <si>
    <t>Enter in column (d) the share of undistributed earnings (i.e., dividends) or losses.</t>
  </si>
  <si>
    <t>Enter in column (e) the amortization for the year of the excess of cost over equity in net assets (equity over cost) at date of acquisition.</t>
  </si>
  <si>
    <t>For definitions of carrier and noncarrier, see general instructions.</t>
  </si>
  <si>
    <t>Adjustment for</t>
  </si>
  <si>
    <t>Equity in un-</t>
  </si>
  <si>
    <t>investments dis-</t>
  </si>
  <si>
    <t>Balance at</t>
  </si>
  <si>
    <t>Adjustments for</t>
  </si>
  <si>
    <t>distributed</t>
  </si>
  <si>
    <t>posed of or</t>
  </si>
  <si>
    <t>Name of issuing company and description of security held</t>
  </si>
  <si>
    <t>beginning</t>
  </si>
  <si>
    <t>investments</t>
  </si>
  <si>
    <t>earnings (losses)</t>
  </si>
  <si>
    <t>Amortization</t>
  </si>
  <si>
    <t>written down</t>
  </si>
  <si>
    <t>at close</t>
  </si>
  <si>
    <t>equity method</t>
  </si>
  <si>
    <t>during year</t>
  </si>
  <si>
    <t>Carriers: (List specifics for each company)</t>
  </si>
  <si>
    <t>Other secured obligations</t>
  </si>
  <si>
    <t>Unsecured notes</t>
  </si>
  <si>
    <t>Investment advances</t>
  </si>
  <si>
    <t xml:space="preserve">    4.    The kinds of industry represented by respondent's investments in the securities of other companies should be shown by symbol opposite the </t>
  </si>
  <si>
    <t xml:space="preserve">Symbol  </t>
  </si>
  <si>
    <t xml:space="preserve">  Kind Of Industry</t>
  </si>
  <si>
    <t>I</t>
  </si>
  <si>
    <t xml:space="preserve">     Agriculture, forestry, and fisheries</t>
  </si>
  <si>
    <t>II</t>
  </si>
  <si>
    <t xml:space="preserve">     Mining</t>
  </si>
  <si>
    <t>III</t>
  </si>
  <si>
    <t xml:space="preserve">     Construction</t>
  </si>
  <si>
    <t>IV</t>
  </si>
  <si>
    <t xml:space="preserve">     Manufacturing</t>
  </si>
  <si>
    <t>V</t>
  </si>
  <si>
    <t xml:space="preserve">     Wholesale and retail trade</t>
  </si>
  <si>
    <t>VI</t>
  </si>
  <si>
    <t xml:space="preserve">     Finance, insurance, and real estate</t>
  </si>
  <si>
    <t>VII</t>
  </si>
  <si>
    <t xml:space="preserve">     Transportation, communications, and other public utilities</t>
  </si>
  <si>
    <t>VIII</t>
  </si>
  <si>
    <t xml:space="preserve">     Services</t>
  </si>
  <si>
    <t>IX</t>
  </si>
  <si>
    <t xml:space="preserve">     Government</t>
  </si>
  <si>
    <t xml:space="preserve">     All other</t>
  </si>
  <si>
    <t>State of Delaware</t>
  </si>
  <si>
    <t>4.</t>
  </si>
  <si>
    <t>Gain or loss on disposal of discontinued segments (less applicable income taxes</t>
  </si>
  <si>
    <t>Column (d) represents salvage relating to closed projects.</t>
  </si>
  <si>
    <t>GLF Great Lakes Corp.</t>
  </si>
  <si>
    <t xml:space="preserve">        (Street and number,                                 City,                    State,             and ZIP code)</t>
  </si>
  <si>
    <t xml:space="preserve">(d) </t>
  </si>
  <si>
    <t>Settlements</t>
  </si>
  <si>
    <t>Defined contribution and other plans</t>
  </si>
  <si>
    <t>Contributions to multi-employer plan</t>
  </si>
  <si>
    <t>PTC 220 LLC</t>
  </si>
  <si>
    <t>GTC Spectrum Corporation</t>
  </si>
  <si>
    <t>Great Lakes Fleet, Inc.</t>
  </si>
  <si>
    <t xml:space="preserve">  Grand Total</t>
  </si>
  <si>
    <t>first preferred $</t>
  </si>
  <si>
    <t xml:space="preserve">        N/A    </t>
  </si>
  <si>
    <t>per share;  second</t>
  </si>
  <si>
    <t xml:space="preserve"> not, state as of close of year.</t>
  </si>
  <si>
    <t xml:space="preserve">      votes, as of</t>
  </si>
  <si>
    <t xml:space="preserve"> (date)</t>
  </si>
  <si>
    <t>Personal injury claims by the Company's employees, including claims alleging occupational disease and work-related injuries, are subject to the</t>
  </si>
  <si>
    <t xml:space="preserve">fault through the U.S. jury system or through individual settlements.  As such, the provision is undiscounted.  With limited exceptions where claims </t>
  </si>
  <si>
    <t>are evaluated on a case-by-case basis, the Company follows an actuarial-based approach and accrues the expected cost for personal injury, including</t>
  </si>
  <si>
    <t>For employee work-related injuries, including asserted occupational disease claims, and third-party claims, including grade crossing, trespasser</t>
  </si>
  <si>
    <t xml:space="preserve">and property damage claims, the actuarial valuation considers, among other factors, the Company's historical patterns of claims filings and payments. </t>
  </si>
  <si>
    <t>For unasserted occupational disease claims, the actuarial study includes the projection of the Company's experience into the future considering the</t>
  </si>
  <si>
    <t xml:space="preserve">potentially exposed population. The Company adjusts its liability based upon management's assessment and the results of the study.  On an ongoing </t>
  </si>
  <si>
    <t>adjustments to the liability are recorded.</t>
  </si>
  <si>
    <t>Due to the inherent uncertainty involved in projecting future events, including events related to occupational diseases, which include but are not</t>
  </si>
  <si>
    <t xml:space="preserve">limited to, the timing and number of actual claims, the average cost per claim and the legislative and judicial environment, the Company's future </t>
  </si>
  <si>
    <t>payments may differ from current amounts recorded.</t>
  </si>
  <si>
    <t xml:space="preserve">Although the Company considers such provisions to be adequate for all its outstanding and pending claims, the final outcome with respect to actions </t>
  </si>
  <si>
    <t>losses for each such matter, and records the amount it considers the most reasonable estimate within the range.  However, when no amount within</t>
  </si>
  <si>
    <t>the range is a better estimate than any other amount, the minimum amount in the range is accrued.  For matters where a loss is reasonably possible</t>
  </si>
  <si>
    <t>lack of demand for specific damages and the fact that proceedings were at an early stage.  Based on information currently available, the Company</t>
  </si>
  <si>
    <t>believes that the eventual outcome of the actions against the Company will not, individually or in the aggregate, have a material adverse effect on the</t>
  </si>
  <si>
    <t>Company's consolidated financial position.  However, due to the inherent inability to predict with certainty unforeseeable future developments, there</t>
  </si>
  <si>
    <t>can be no assurance that the ultimate resolution of these actions will not have a material adverse effect on the Company's results of operations,</t>
  </si>
  <si>
    <t>financial position or liquidity in a particular quarter or fiscal year.</t>
  </si>
  <si>
    <t>The Northern Trust Company</t>
  </si>
  <si>
    <t xml:space="preserve"> April 1, 1997, with subsequent amendments</t>
  </si>
  <si>
    <t xml:space="preserve">(c) </t>
  </si>
  <si>
    <t xml:space="preserve"> *    Only applies if indirect method is adopted</t>
  </si>
  <si>
    <t xml:space="preserve">Advances - affiliated companies (Acct 721) </t>
  </si>
  <si>
    <t xml:space="preserve">Payables to affiliated companies  (Acct 721) </t>
  </si>
  <si>
    <t xml:space="preserve"> Capital expenditures</t>
  </si>
  <si>
    <r>
      <t xml:space="preserve">    (e)  Is any part of the pension plan fund invested in stock or other securities of the respondent or its affiliates?  Specify.  Yes  </t>
    </r>
    <r>
      <rPr>
        <u/>
        <sz val="9"/>
        <rFont val="Times New Roman"/>
        <family val="1"/>
      </rPr>
      <t xml:space="preserve">    </t>
    </r>
    <r>
      <rPr>
        <sz val="9"/>
        <rFont val="Times New Roman"/>
        <family val="1"/>
      </rPr>
      <t xml:space="preserve"> No  </t>
    </r>
    <r>
      <rPr>
        <u/>
        <sz val="9"/>
        <rFont val="Times New Roman"/>
        <family val="1"/>
      </rPr>
      <t xml:space="preserve"> X </t>
    </r>
    <r>
      <rPr>
        <sz val="9"/>
        <rFont val="Times New Roman"/>
        <family val="1"/>
      </rPr>
      <t>.</t>
    </r>
  </si>
  <si>
    <r>
      <t xml:space="preserve">     Are voting rights attached to any securities held by the pension plan?   Specify  Yes  </t>
    </r>
    <r>
      <rPr>
        <u/>
        <sz val="9"/>
        <rFont val="Times New Roman"/>
        <family val="1"/>
      </rPr>
      <t xml:space="preserve"> X </t>
    </r>
    <r>
      <rPr>
        <sz val="9"/>
        <rFont val="Times New Roman"/>
        <family val="1"/>
      </rPr>
      <t xml:space="preserve">   No </t>
    </r>
    <r>
      <rPr>
        <u/>
        <sz val="9"/>
        <rFont val="Times New Roman"/>
        <family val="1"/>
      </rPr>
      <t xml:space="preserve">    </t>
    </r>
    <r>
      <rPr>
        <sz val="9"/>
        <rFont val="Times New Roman"/>
        <family val="1"/>
      </rPr>
      <t xml:space="preserve"> If yes, who determines how stock</t>
    </r>
  </si>
  <si>
    <r>
      <t xml:space="preserve">     stock ownership plans for the current year was $</t>
    </r>
    <r>
      <rPr>
        <u/>
        <sz val="9"/>
        <rFont val="Times New Roman"/>
        <family val="1"/>
      </rPr>
      <t xml:space="preserve">     None      </t>
    </r>
    <r>
      <rPr>
        <sz val="9"/>
        <rFont val="Times New Roman"/>
        <family val="1"/>
      </rPr>
      <t>.</t>
    </r>
  </si>
  <si>
    <t>OEEAA - R1</t>
  </si>
  <si>
    <t>OMB Clearance No. 2140-0009</t>
  </si>
  <si>
    <t>Economics, Environmental Analysis, and Administration, 395 E Street, S.W. Suite 1100,</t>
  </si>
  <si>
    <t>Every inquiry must be definitely answered.  Where the word "none" truly and completely states the fact, it</t>
  </si>
  <si>
    <t>should be given as the answer.  If any inquiry is inapplicable, the words "non applicable" should be used.</t>
  </si>
  <si>
    <t xml:space="preserve">All entries should be made in a permanent black ink or typed. Those of a contrary character must be indicated </t>
  </si>
  <si>
    <t>in parenthesis.  Items of an unusual character must be indicated by appropriate symbols and explained in footnotes.</t>
  </si>
  <si>
    <t>schedules must be in agreement with related primary accounts. For purposes of rounding, amounts of $500 but</t>
  </si>
  <si>
    <t>lowered.</t>
  </si>
  <si>
    <t xml:space="preserve">less than $1,000 should be raised to the nearest thousand dollars, and amounts of less than $500 should be </t>
  </si>
  <si>
    <t xml:space="preserve">Except where the context clearly indicates some other meaning, the following terms when used in this Form </t>
  </si>
  <si>
    <t>have the following meanings:</t>
  </si>
  <si>
    <t>(b) Respondent means the person or corporation in whose behalf the report is made.</t>
  </si>
  <si>
    <t>(c) Year means the year ended December 31 for which the report is being made.</t>
  </si>
  <si>
    <t>(d) Close of the Year means the close of business on December 31 for the year in which the report is being</t>
  </si>
  <si>
    <t>(e) Beginning of the Year means the beginning of business on January 1 of the year for which the report is</t>
  </si>
  <si>
    <t>being made.  If the report is made for a shorter period than one year, it means the beginning of that period.</t>
  </si>
  <si>
    <t>(g) The Uniform System of Accounts for Railroad Companies means the system of accounts in Part 1201 of</t>
  </si>
  <si>
    <t xml:space="preserve">made.  If the report is made for a shorter period than one year, it means the close of the period covered by the </t>
  </si>
  <si>
    <t>(f) Preceding Year means the year ended December 31 of the year preceding the year for which the report is</t>
  </si>
  <si>
    <t>made.</t>
  </si>
  <si>
    <t xml:space="preserve">The ICC Termination Act of 1995 abolished the Interstate Commerce Commission and replaced it with </t>
  </si>
  <si>
    <t>the Surface Transportation Board.  Any references to the Interstate Commerce Commission or Commission</t>
  </si>
  <si>
    <t>contained in this report refer to the Surface Transportation Board.</t>
  </si>
  <si>
    <t xml:space="preserve">Any references to the Bureau of Accounts or the Office of Economics contained in this report refer to the Office </t>
  </si>
  <si>
    <t>of Economics, Environmental Analysis, and Administration of the Surface Transportation Board.</t>
  </si>
  <si>
    <t>Retained Earnings - Unappropriated</t>
  </si>
  <si>
    <t>Working Capital Information</t>
  </si>
  <si>
    <t>The following information is provided in Compliance with OMB requirements and pursuant to the</t>
  </si>
  <si>
    <t>monitor and assess railroad industry growth, financial stability, traffic, and operations and to identify</t>
  </si>
  <si>
    <t>industry changes that may affect national transportation policy.  In addition, the Board uses data from</t>
  </si>
  <si>
    <t>these reports to more effectively carry out its regulatory responsibilities, such as acting on railroad</t>
  </si>
  <si>
    <t>requests for authority to engage in Board regulated financial transactions (for example, mergers,</t>
  </si>
  <si>
    <t>acquisitions of control, consolidations and abandonments); developing the Uniform Rail Costing System</t>
  </si>
  <si>
    <t>(URCS); conducting rail revenue adequacy proceedings; developing rail cost adjustment factors; and</t>
  </si>
  <si>
    <t>agency in hard copy for 10 years, after which it is transferred to the National Archives, where it is</t>
  </si>
  <si>
    <t>website, where it may remain indefinitely.  All information collected through this report is available to the</t>
  </si>
  <si>
    <t>public.  Under the PRA, a federal agency may not conduct or sponsor, and a person is not required to</t>
  </si>
  <si>
    <t>NONE</t>
  </si>
  <si>
    <t>Give the exact name of the respondent in full.  Use the words "The" and "Company" only when they are parts of the corporate name.  Be careful</t>
  </si>
  <si>
    <t xml:space="preserve">to distinguish between railroad and railway.  The corporate name should be given uniformly throughout the report, notably on the cover, on the title </t>
  </si>
  <si>
    <t>page, and in the "Verification".  If the report is made by receivers, trustees, a committee of bondholders, or individuals otherwise in possession of</t>
  </si>
  <si>
    <t xml:space="preserve">the property, state names and facts with precision.  If the report is for a consolidated group, pursuant to Special Permission from the Board, </t>
  </si>
  <si>
    <t>indicate such fact on line 1 below and list the consolidated  group on page 4.</t>
  </si>
  <si>
    <t xml:space="preserve">If incorporated under a special charter, give date of passage of the act; if under a general law, give date of filing certificate of organization; if a </t>
  </si>
  <si>
    <t xml:space="preserve">reorganization has been effected, give date of reorganization.  If a receivership or other trust, give also date which such receivership or other </t>
  </si>
  <si>
    <t>possession began.  If a partnership, give date of formation and also names in full of present partners.</t>
  </si>
  <si>
    <t xml:space="preserve">State the occasion for the reorganization, whether by reason of foreclosure of mortgage or otherwise, according to the fact.  Give date of </t>
  </si>
  <si>
    <t xml:space="preserve"> organization of original corporation and refer to laws under which organized.</t>
  </si>
  <si>
    <t>Under laws of what Government, State, or Territory organized?  If more than one, name all.  If in bankruptcy, give court of jurisdiction and dates</t>
  </si>
  <si>
    <t>If the respondent was reorganized during the year, involved in a consolidation or merger, or conducted its business under a different name, give</t>
  </si>
  <si>
    <t>full particulars</t>
  </si>
  <si>
    <t xml:space="preserve">                                                                                                                                                   (date)</t>
  </si>
  <si>
    <t xml:space="preserve">       No annual report to stockholders is prepared.                                                              </t>
  </si>
  <si>
    <t>Investments and advances  affiliated companies</t>
  </si>
  <si>
    <t>Equipment (sch.330)                         L-39 Col h &amp; b</t>
  </si>
  <si>
    <t>760,761,761.5,</t>
  </si>
  <si>
    <t>Paperwork Reduction Act of 1995, 44 U.S.C. §§ 3501-3519 (PRA):</t>
  </si>
  <si>
    <t>operations</t>
  </si>
  <si>
    <t>Revenue from property used in other than carrier</t>
  </si>
  <si>
    <t xml:space="preserve">Reimbursements received under contracts and </t>
  </si>
  <si>
    <t>agreements</t>
  </si>
  <si>
    <t xml:space="preserve">Expense of property used in other than carrier </t>
  </si>
  <si>
    <t xml:space="preserve">Name, official title, telephone number, and office address of officer in charge of correspondence with </t>
  </si>
  <si>
    <t>the Board regarding this report</t>
  </si>
  <si>
    <t>conducting investigations and rulemakings.  The information in this report is ordinarily maintained by the</t>
  </si>
  <si>
    <t>maintained as a permanent record.  In addition, some of this information is posted on the Board's</t>
  </si>
  <si>
    <t>Schedule No.</t>
  </si>
  <si>
    <t xml:space="preserve"> of beginning of receivership and of appointment of receivers or trustees </t>
  </si>
  <si>
    <t>Accounts payable: interline and other balances</t>
  </si>
  <si>
    <t xml:space="preserve">Audited accounts and wages </t>
  </si>
  <si>
    <t>Deferred revenues - transfers from govt. authorities</t>
  </si>
  <si>
    <t>(a) Changes in valuation accounts.</t>
  </si>
  <si>
    <t>8. Marketable equity securities.</t>
  </si>
  <si>
    <t>Dr. (Cr.)</t>
  </si>
  <si>
    <t>to Income</t>
  </si>
  <si>
    <t>Dr. (Cr.) to</t>
  </si>
  <si>
    <t>Stockholder's Equity</t>
  </si>
  <si>
    <t xml:space="preserve">  (Current Yr.)</t>
  </si>
  <si>
    <t xml:space="preserve">  (Previous Yr.)</t>
  </si>
  <si>
    <t>200.  COMPARATIVE STATEMENT OF FINANCIAL POSITION - EXPLANATORY NOTES</t>
  </si>
  <si>
    <t>200.  COMPARATIVE STATEMENT OF FINANCIAL POSITION - EXPLANATORY NOTES - Continued</t>
  </si>
  <si>
    <t>Water transfers</t>
  </si>
  <si>
    <t>Joint facility - credit</t>
  </si>
  <si>
    <t>Joint facility - debit</t>
  </si>
  <si>
    <t xml:space="preserve">Railway operating revenues - transfers from </t>
  </si>
  <si>
    <t xml:space="preserve"> 210.  RESULTS OF OPERATIONS</t>
  </si>
  <si>
    <t xml:space="preserve"> 210.  RESULTS OF OPERATIONS - Continued    </t>
  </si>
  <si>
    <t>TOTAL FIXED CHARGES        (lines 38 through 41)</t>
  </si>
  <si>
    <t>Income after fixed charge    (line 37 minus line 42)</t>
  </si>
  <si>
    <t>(a)  Federal income taxes</t>
  </si>
  <si>
    <t>(b)  State income taxes</t>
  </si>
  <si>
    <t>(c)  Other income taxes</t>
  </si>
  <si>
    <t>Income before extraordinary Items    (lines 52 through 54)</t>
  </si>
  <si>
    <t>TOTAL EXTRAORDINARY ITEMS     (lines 56 through 58)</t>
  </si>
  <si>
    <t>Net income  (Loss)       (lines 55 + 59 + 60)</t>
  </si>
  <si>
    <t>1. If any dividends have not been declared on cumulative preferred stock, give cumulative undeclared dividends at</t>
  </si>
  <si>
    <t xml:space="preserve"> 220.  RETAINED EARNINGS</t>
  </si>
  <si>
    <t>Show below the items of retained earnings accounts of the respondent for the year, classified in accordance with the Uniform System</t>
  </si>
  <si>
    <t xml:space="preserve"> of Accounts for Railroad Companies.</t>
  </si>
  <si>
    <t>All contra entries should be shown in parentheses.</t>
  </si>
  <si>
    <t>Segregate in column (c) all amounts applicable to the equity in undistributed earnings (losses) of affiliated companies based on the</t>
  </si>
  <si>
    <t>equity method of accounting.</t>
  </si>
  <si>
    <t>Line 3 (line 7 if a debit balance), column (c), should agree with line 26, column (b), in Schedule 210. The total of columns (b) and (c),</t>
  </si>
  <si>
    <t>lines 3 and 7, should agree with line 61 column (b) in Schedule 210.</t>
  </si>
  <si>
    <t>Prior period adjustments to beginning retained earnings</t>
  </si>
  <si>
    <t>Net increase (decrease) during year  (Line 6 minus line 13)</t>
  </si>
  <si>
    <t xml:space="preserve">          Balances at close of year    (lines 1, 2 and 14)</t>
  </si>
  <si>
    <t xml:space="preserve">    Give the information as requested concerning the cash flows during the year.  Either the direct or indirect method can be used.  The direct</t>
  </si>
  <si>
    <t xml:space="preserve">  method shows as its principal components operating cash receipts and payments, such as cash received from customers and cash paid to</t>
  </si>
  <si>
    <t xml:space="preserve">  suppliers and employees, the sum of which is net cash flow from operating activities.  The indirect method starts with net income and adjusts it</t>
  </si>
  <si>
    <t xml:space="preserve">  for revenuse and expense items that were not the result of operating cash transactions in the urrent period to reconcile it to net cash flow from </t>
  </si>
  <si>
    <t xml:space="preserve">  operating activities.  If direct method is used complete lines 1 through 41. If the indirect method is used complete lines 10 through 41.  Cash, </t>
  </si>
  <si>
    <t xml:space="preserve">  for the purpose of this schedule, shall include cash and cash equivalents which are short-term, highly liquid investments readily convertible to</t>
  </si>
  <si>
    <t xml:space="preserve">   known amounts of cash and so near their maturity that they present insignificant risk of changes in value because of changes in interest rates.  </t>
  </si>
  <si>
    <t xml:space="preserve">  Information about all investing and finance activities which do not directly affect cash shall be separately disclosed in footnotes to this schedule.  </t>
  </si>
  <si>
    <t xml:space="preserve">  converting debt to equity, acquiring assets by assuming directly related liabilities, such as purchasing a building by incurring a mortgage to the </t>
  </si>
  <si>
    <t xml:space="preserve">  seller; obtaining an asset by entering into a capital lease; and exchanging noncash assets or liabilities for other noncash assets or liabilities.  </t>
  </si>
  <si>
    <t xml:space="preserve">  Some transactions are part cash and part noncash; only the cash portion shall be reported directly in the statement of cash flows.  Refer to FAS </t>
  </si>
  <si>
    <t xml:space="preserve">  Statement No. 95, Statement of Cash Flows, for further details.</t>
  </si>
  <si>
    <t xml:space="preserve"> Decrease (increase) in accounts receivable</t>
  </si>
  <si>
    <t xml:space="preserve"> Increase (decrease) in current liabilities other than debt</t>
  </si>
  <si>
    <t xml:space="preserve"> Net change in temporary cash investments not qualifying as cash </t>
  </si>
  <si>
    <t xml:space="preserve">    equivalents</t>
  </si>
  <si>
    <t xml:space="preserve">    Proceeds from issuance of long-term debt</t>
  </si>
  <si>
    <t>Cash and cash equivalents at beginning of the year</t>
  </si>
  <si>
    <t>CASH AND CASH EQUIVALENTS AT END OF THE YEAR (lines 37 &amp; 38)</t>
  </si>
  <si>
    <t xml:space="preserve"> Sched. 200, line 5, col. b</t>
  </si>
  <si>
    <t xml:space="preserve"> Sched. 200, line 6, col. b</t>
  </si>
  <si>
    <t xml:space="preserve"> Sched. 210, line 13, col. b</t>
  </si>
  <si>
    <t xml:space="preserve"> Sched. 210, line 14, col. b</t>
  </si>
  <si>
    <t xml:space="preserve"> Sched. 410, lines 136, 137, 138, 213, 232, 317, col. h</t>
  </si>
  <si>
    <t xml:space="preserve">  (B)   Rent income is the sum of Schedule 410, column h, lines 121, 122, 123, 127, 128, 129, 133, 134, 135, 208, 210, 212, 227, 229, 231, 312, 314,</t>
  </si>
  <si>
    <t xml:space="preserve">          and 316.  Rent income is added to railway operating revenues to produce total revenues.  Rent income is also added to total operating </t>
  </si>
  <si>
    <t xml:space="preserve">          expenses to exclude the rent revenue items from operating expenses.</t>
  </si>
  <si>
    <t>GENERAL  INSTRUCTIONS  CONCERNING  RETURNS  IN  SCHEDULES  310 AND  310A</t>
  </si>
  <si>
    <t xml:space="preserve">          companies held by respondent at the close of year.  Also, disclose the investments made, disposed of, and written down during the year  </t>
  </si>
  <si>
    <t xml:space="preserve">    3.    The subclassification of classes (B), (C), (D) and (E) should be the same as those provided for class (A).</t>
  </si>
  <si>
    <t xml:space="preserve">           names of the issuing corporation.  The symbols and industrial classification are as follows:</t>
  </si>
  <si>
    <t xml:space="preserve">          union depots, and other terminal facilities, sleeping cars, parlor cars, dining cars, freight cars, express services and facilities, electric </t>
  </si>
  <si>
    <t xml:space="preserve">           administers its financial affairs. If it maintains an organization it does so only for the purpose of complying with legal requirements and</t>
  </si>
  <si>
    <t xml:space="preserve">    8.    Combine in one account investments in which the original cost or present equity in total assets is less than $10,000.</t>
  </si>
  <si>
    <t>Name of Issuing Company and also lien reference, if any</t>
  </si>
  <si>
    <t>310.  INVESTMENTS AND ADVANCES AFFILIATED COMPANIES</t>
  </si>
  <si>
    <t>310.  INVESTMENTS AND ADVANCES AFFILIATED COMPANIES - (Continued)</t>
  </si>
  <si>
    <t xml:space="preserve">    8.  Investments in companies in which neither the original cost or present equity in total assets are less than $10,000 may be combined in 1 figure.</t>
  </si>
  <si>
    <t xml:space="preserve">  11.  For affiliates which do not report to the Surface Transportation Board and are jointly owned, give names and extent of control by other</t>
  </si>
  <si>
    <t>310A.  INVESTMENTS IN COMMON STOCK OF AFFILIATED COMPANIES</t>
  </si>
  <si>
    <t>of old lines, as provided for in Instruction 2-1, : "Items to be charged" in the Uniform System of Accounts for Railroad Companies for such</t>
  </si>
  <si>
    <t xml:space="preserve">       1.  Show in columns (b) and (e), for each primary account, the depreciation base used to compute depreciation charges for the month of January, </t>
  </si>
  <si>
    <t xml:space="preserve">       and in columns (c) and (f), the depreciation charges for the month of December. In columns (d) and (g) show the composite rates used in computing </t>
  </si>
  <si>
    <t xml:space="preserve">      depreciation charges for December, and on lines 30 and 39 of these columns show the composite percentage for all road and equipment accounts, </t>
  </si>
  <si>
    <t xml:space="preserve">       respectively, ascertained by applying the primary account composite rates to the depreciation base used in computing the charges for December and </t>
  </si>
  <si>
    <t xml:space="preserve">       dividing that total by the total depreciation base for the same month. The depreciation base should not include cost of equipment used, but not </t>
  </si>
  <si>
    <t xml:space="preserve">       owned, when the rents are included in rent for equipment and account nos. 31-22-00, 31-23-00, 31-25-00, 35-21-00, 35-23-00, 35-22-00,</t>
  </si>
  <si>
    <t xml:space="preserve">       and 35-25-00.  It should include cost of equipment owned and leased to others when the rents therefrom are included in the rent for equipment,  </t>
  </si>
  <si>
    <t xml:space="preserve">       account nos. 32-21-00, 32-22-00, 32-23-00, 32-25-00, 36-21-00, 36-22-00, 36-23-00 and 36-25-00, inclusive.  Composite rates used should </t>
  </si>
  <si>
    <t xml:space="preserve">       be those prescribed or authorized by the Board, except that where the use of component rates has been authorized, the composite rates to be </t>
  </si>
  <si>
    <t xml:space="preserve">       shown for the respective primary accounts should be recomputed from the December charges developed by the use of the authorized rates.  If any </t>
  </si>
  <si>
    <t xml:space="preserve">       changes in rates were effective during the year, give full particulars in a footnote. </t>
  </si>
  <si>
    <t xml:space="preserve">       2.  All leased properties may be combined and one composite rate computed for each primary account, or a separate schedule may be included for </t>
  </si>
  <si>
    <t xml:space="preserve">       each such property. </t>
  </si>
  <si>
    <t xml:space="preserve">       3.  Show in columns (e), (f), and (g) data applicable to lessor property, when the rent therefore is included in account nos. 31-11-00, 31-12-00, </t>
  </si>
  <si>
    <t xml:space="preserve">       31-13-00, 31-21-00, 31-22-00, and 31-23-00, inclusive. </t>
  </si>
  <si>
    <t xml:space="preserve">       4.  If depreciation accruals have been discontinued for any account, the depreciation base should be reported, nevertheless, in support of</t>
  </si>
  <si>
    <t xml:space="preserve">       depreciation reserves.  Authority for discontinuance of accruals should be shown in a footnote, indicating the effected account(s).</t>
  </si>
  <si>
    <t xml:space="preserve">       5.  Disclosures in the respective sections of this schedule may be omitted if either total road leased from others or total equipment leased from </t>
  </si>
  <si>
    <t xml:space="preserve">       others represents less than 5% of total road owned or total equipment owned, respectively. </t>
  </si>
  <si>
    <t xml:space="preserve">1/1 </t>
  </si>
  <si>
    <t>At beginning</t>
  </si>
  <si>
    <t xml:space="preserve">12/1 </t>
  </si>
  <si>
    <t>At close</t>
  </si>
  <si>
    <t xml:space="preserve">  (6) Bridges, trestles and culverts</t>
  </si>
  <si>
    <t xml:space="preserve"> (13) Fences, snowsheds and signs</t>
  </si>
  <si>
    <t xml:space="preserve">       "Other Rents - Debit - Equipment" accounts.  (See Schedule 351 for accumulated depreciation to road and equipment owned and leased to others.)</t>
  </si>
  <si>
    <t xml:space="preserve"> (39) Public improvements - const.</t>
  </si>
  <si>
    <t xml:space="preserve">        All other road accounts</t>
  </si>
  <si>
    <t xml:space="preserve">        Amortization (adjustments)  </t>
  </si>
  <si>
    <t xml:space="preserve"> (59) Computer systems &amp; WP equip.</t>
  </si>
  <si>
    <t xml:space="preserve">        Amortization (adjustments) </t>
  </si>
  <si>
    <t>*   To be reported with equipment expenses rather than W&amp;S expenses.</t>
  </si>
  <si>
    <t xml:space="preserve">           debit balance in column (b) or (g) for any primary account should be shown in parenthesis or designated "Dr."</t>
  </si>
  <si>
    <t xml:space="preserve">           others represents less than 5% of total road owned or total equipment owned, respectively. However, line 39, Grand Total, should be completed.</t>
  </si>
  <si>
    <t>(6) Bridges, trestles and culverts</t>
  </si>
  <si>
    <t>(9) Rail and other track material</t>
  </si>
  <si>
    <t>(13) Fences snowsheds and signs</t>
  </si>
  <si>
    <t>(39) Public improvements - const.</t>
  </si>
  <si>
    <t>(59) Computer systems &amp; WP equip.</t>
  </si>
  <si>
    <t xml:space="preserve">   columns (d) and (e).  Then show, as deductions, data for transportation  property leased to carriers and others.</t>
  </si>
  <si>
    <t xml:space="preserve">   of property of other carriers segregated by estimate or otherwise should correspond in amount to deductions made by the owners in their reports.  </t>
  </si>
  <si>
    <t>352B.  INVESTMENT IN RAILROAD PROPERTY USED IN TRANSPORTATION SERVICE (By Property Account)</t>
  </si>
  <si>
    <t xml:space="preserve">  2.  The amounts for respondent and for each group or class of companies and properties on Line 44 should correspond with the amounts for</t>
  </si>
  <si>
    <t xml:space="preserve">  3.  Report on line 29 amounts representing capitalization of rentals for leased property based on 6% per year where property is not classified</t>
  </si>
  <si>
    <t>by accounts by noncarrier owners, or where cost of property leased from other carriers is not ascertainable.  Identify noncarrier owners, and</t>
  </si>
  <si>
    <t xml:space="preserve">  4.  Report on line 30 amounts not included in the accounts shown, or in line 29.  The items reported should be briefly identified and explained.</t>
  </si>
  <si>
    <t>Also include here those items after permission is obtained from the Board for exceptions to prescribed accounting.  Reference to such authority</t>
  </si>
  <si>
    <t xml:space="preserve"> (26) Communications systems</t>
  </si>
  <si>
    <t xml:space="preserve">         Leased property (capitalized rentals)</t>
  </si>
  <si>
    <t xml:space="preserve">        Other (specify and explain) a/c 77 Other exp-General</t>
  </si>
  <si>
    <t>(26) Communications systems</t>
  </si>
  <si>
    <t xml:space="preserve">               Railroad Annual Report R-1   </t>
  </si>
  <si>
    <t>CN Customs Brokerage Services (USA) Inc.</t>
  </si>
  <si>
    <t>Amortization of prior service cost</t>
  </si>
  <si>
    <t>Chicago, Central &amp; Pacific Railroad Company</t>
  </si>
  <si>
    <t>Statement of Cash Flows</t>
  </si>
  <si>
    <t xml:space="preserve">   (Less depreciation)</t>
  </si>
  <si>
    <r>
      <t xml:space="preserve">operating loss carryover on January 1 of the year following that for which the report is made.  </t>
    </r>
    <r>
      <rPr>
        <u/>
        <sz val="9"/>
        <rFont val="Times New Roman"/>
        <family val="1"/>
      </rPr>
      <t xml:space="preserve">$   None         </t>
    </r>
  </si>
  <si>
    <t>U.S. Companies consolidated in this report include:</t>
  </si>
  <si>
    <t>Dividend paid (Acct 798)</t>
  </si>
  <si>
    <t>(h)  *</t>
  </si>
  <si>
    <t xml:space="preserve">  * Deductions represent changes in inter-company balances.</t>
  </si>
  <si>
    <t>PTC Supplement</t>
  </si>
  <si>
    <t>PTC 330</t>
  </si>
  <si>
    <t>PTC 332</t>
  </si>
  <si>
    <t>PTC 335</t>
  </si>
  <si>
    <t>PTC 352B</t>
  </si>
  <si>
    <t>PTC 410</t>
  </si>
  <si>
    <t>PTC 700</t>
  </si>
  <si>
    <t>PTC 710</t>
  </si>
  <si>
    <t>PTC 710S</t>
  </si>
  <si>
    <t>PTC 720</t>
  </si>
  <si>
    <t>213</t>
  </si>
  <si>
    <t>Wisconsin Central Ltd. (Algoma Central Railway)</t>
  </si>
  <si>
    <t>Class II, Class III, and Switching and Terminal Companies.  These carriers will notify the Board only if the calculation results in a</t>
  </si>
  <si>
    <t>different revenue level than its current classification.</t>
  </si>
  <si>
    <t>The dark borders on the schedules represent data that are captured by the Board.</t>
  </si>
  <si>
    <t xml:space="preserve">Grand Trunk Western Railroad Company, Illinois Central Railroad Company, </t>
  </si>
  <si>
    <t xml:space="preserve">Chicago, Central &amp; Pacific Railroad Company, Wisconsin Central Ltd., Bessemer &amp; Lake Erie Railroad Company, </t>
  </si>
  <si>
    <t>Schedule 210 Notes and Remarks</t>
  </si>
  <si>
    <t>Schedule 220 Notes and Remarks</t>
  </si>
  <si>
    <t>contingent liabilities the Company considers, where a probable loss estimate cannot be made with reasonable certainty, a range of potential probable</t>
  </si>
  <si>
    <t>but not probable, a range of potential losses cannot be estimated due to various factors which may include the limited availability of facts, the</t>
  </si>
  <si>
    <t>Depreciation Base and Rates - Road and Equipment Owned and Used and Leased from Others</t>
  </si>
  <si>
    <t>PTC Road Property and Equipment and Improvements to Leased Property and Equipment</t>
  </si>
  <si>
    <t>PTC Accumulated Depreciation - Road and Equipment Owned and Used</t>
  </si>
  <si>
    <t>PTC  Railway Operating Expenses</t>
  </si>
  <si>
    <t>PTC  Mileage Operated at Close of Year</t>
  </si>
  <si>
    <t>PTC  Inventory of Equipment</t>
  </si>
  <si>
    <t>PTC  Unit Cost of Equipment Installed During the Year</t>
  </si>
  <si>
    <t>PTC  Track and Traffic Conditions</t>
  </si>
  <si>
    <t>PTC Depreciation Base and Rates - Road and Equipment Owned and Used and Leased from Others</t>
  </si>
  <si>
    <t>Investment in Railroad Property Used in Transportation Service (By Property Account)</t>
  </si>
  <si>
    <t>PTC  Investment in Railroad Property Used in Transportation Service (By Property Account)</t>
  </si>
  <si>
    <t>Correct name and address if different than shown</t>
  </si>
  <si>
    <t xml:space="preserve"> Net increase (decrease) in provision for Deferred Income Taxes</t>
  </si>
  <si>
    <t xml:space="preserve"> Net increase (decrease) in undistributed earnings (losses) of affiliates</t>
  </si>
  <si>
    <t xml:space="preserve"> Increase (decrease) in other - net</t>
  </si>
  <si>
    <t xml:space="preserve"> Proceeds from sale of property</t>
  </si>
  <si>
    <t>TOTAL PROVISIONS FOR INCOME TAXES  (lines 47 through 50)</t>
  </si>
  <si>
    <t>.</t>
  </si>
  <si>
    <t xml:space="preserve">   =</t>
  </si>
  <si>
    <t xml:space="preserve">   cannot exceed Line 320, column (f)</t>
  </si>
  <si>
    <t xml:space="preserve">   equal to or greater  than,  but  variance  </t>
  </si>
  <si>
    <t xml:space="preserve">Lines 32,  35, 36, 37, 40, 41 column  (b) </t>
  </si>
  <si>
    <t xml:space="preserve">Lines 302 through 307  and  320,  column  (f)  </t>
  </si>
  <si>
    <t xml:space="preserve">   exceed Line 235,  column (f)</t>
  </si>
  <si>
    <t xml:space="preserve">   to or greater than,  but  variance  cannot</t>
  </si>
  <si>
    <t xml:space="preserve">Lines 24,  39,  columns  (b) </t>
  </si>
  <si>
    <t xml:space="preserve">Lines 221,  222,  235,  column  (f),  equal </t>
  </si>
  <si>
    <t>Line 47,  column  (b)</t>
  </si>
  <si>
    <t>Line 4,  column  (b)</t>
  </si>
  <si>
    <t xml:space="preserve">   exceed Line 216, column (f)</t>
  </si>
  <si>
    <t xml:space="preserve">Lines 5,  38,  columns  (b) </t>
  </si>
  <si>
    <t xml:space="preserve">Lines 202,  203,  216,  column  (f),  equal  </t>
  </si>
  <si>
    <t>Line 11,  column  (j)</t>
  </si>
  <si>
    <t>Line 517,  column  (f)</t>
  </si>
  <si>
    <t xml:space="preserve"> columns  (c)  and  (d)</t>
  </si>
  <si>
    <t>Line 10,  column  (j)</t>
  </si>
  <si>
    <t>Line 516,  column  (f)</t>
  </si>
  <si>
    <t xml:space="preserve">Lines 32,  35,  36,  37,  40,  41,  </t>
  </si>
  <si>
    <t>Line 317,  column  (f)</t>
  </si>
  <si>
    <t>Line 9,  column  (j)</t>
  </si>
  <si>
    <t>Line 515,  column  (f)</t>
  </si>
  <si>
    <t>Lines 24,  39,  columns  (c)  and  (d)</t>
  </si>
  <si>
    <t>Line 232,  column  (f)</t>
  </si>
  <si>
    <t>Line 8,  column  (j)</t>
  </si>
  <si>
    <t>Line 514,  column  (f)</t>
  </si>
  <si>
    <t>Lines 5,  38,  columns  (c)  and  (d)</t>
  </si>
  <si>
    <t>Line 213,  column  (f)</t>
  </si>
  <si>
    <t>Line 7,  column  (j)</t>
  </si>
  <si>
    <t>Line 513,  column  (f)</t>
  </si>
  <si>
    <t>Line 6,  column  (j)</t>
  </si>
  <si>
    <t>Line 512,  column  (f)</t>
  </si>
  <si>
    <t>Schedule 415</t>
  </si>
  <si>
    <t>Line 5,  column  (j)</t>
  </si>
  <si>
    <t>Line 511,  column  (f)</t>
  </si>
  <si>
    <t>Line 4,  column  (j)</t>
  </si>
  <si>
    <t>Line 510,  column  (f)</t>
  </si>
  <si>
    <t xml:space="preserve">   plus line 24, columns  (e) through (g)</t>
  </si>
  <si>
    <t>Line 3,  column  (j)</t>
  </si>
  <si>
    <t>Line 509,  column  (f)</t>
  </si>
  <si>
    <t xml:space="preserve">Minus  line 24,  columns  (b) through (d) </t>
  </si>
  <si>
    <t>Line 2,  column  (j)</t>
  </si>
  <si>
    <t>Line 508,  column  (f)</t>
  </si>
  <si>
    <t>Line 1,  column  (j)</t>
  </si>
  <si>
    <t>Line 507,  column  (f)</t>
  </si>
  <si>
    <t>Schedule 414</t>
  </si>
  <si>
    <t>Schedule 417</t>
  </si>
  <si>
    <t>And</t>
  </si>
  <si>
    <t>Lines 32,  35,  36,  37,  40,  41,  column  (f)</t>
  </si>
  <si>
    <t>Lines 311,  312,  315,  316,  column  (f)</t>
  </si>
  <si>
    <t>Lines 24,  39,  column  (f)</t>
  </si>
  <si>
    <t>Lines 226,  227,  column  (f)</t>
  </si>
  <si>
    <t>Line 19,  columns  (e) through (g)</t>
  </si>
  <si>
    <t>Line 230,  column  (f)</t>
  </si>
  <si>
    <t>Lines 5,  38,  column  (f)</t>
  </si>
  <si>
    <t>Lines 207,  208,  211,  212,  column  (f)</t>
  </si>
  <si>
    <t>Line 19,  columns  (b) through (d)</t>
  </si>
  <si>
    <t>Line 231,  column  (f)</t>
  </si>
  <si>
    <t>Line 29,  column  (c)</t>
  </si>
  <si>
    <t xml:space="preserve"> through 135  column  (f)</t>
  </si>
  <si>
    <t>Line 14,  column  (e)</t>
  </si>
  <si>
    <t>Line 620,  column  (g)</t>
  </si>
  <si>
    <t xml:space="preserve">Lines 118 through 123,  and  130 </t>
  </si>
  <si>
    <t>Line 14,  column  (d)</t>
  </si>
  <si>
    <t>Line 620,  column  (f)</t>
  </si>
  <si>
    <t>Line 29  column  (b)</t>
  </si>
  <si>
    <t>Lines 136 through 138  column  (f)</t>
  </si>
  <si>
    <t>Line 14,  column  (b)</t>
  </si>
  <si>
    <t>Line 620,  column  (h)</t>
  </si>
  <si>
    <t>Schedule 412</t>
  </si>
  <si>
    <t>Schedule  410</t>
  </si>
  <si>
    <t>Cross Checks</t>
  </si>
  <si>
    <t>INSTRUCTIONS CONCERNING RETURNS TO BE MADE IN SCHEDULE  410</t>
  </si>
  <si>
    <t xml:space="preserve">   Shop buildings - other equipment</t>
  </si>
  <si>
    <t xml:space="preserve">   Shop buildings - freight cars</t>
  </si>
  <si>
    <t xml:space="preserve">   Shop buildings - locomotives</t>
  </si>
  <si>
    <t xml:space="preserve">   Station &amp; office buildings</t>
  </si>
  <si>
    <t xml:space="preserve">   Highway grade crossings - switching</t>
  </si>
  <si>
    <t xml:space="preserve">   Highway grade crossings - running</t>
  </si>
  <si>
    <t xml:space="preserve">   Power systems</t>
  </si>
  <si>
    <t xml:space="preserve">   Communications systems</t>
  </si>
  <si>
    <t xml:space="preserve">   Signals &amp; interlockers - switching</t>
  </si>
  <si>
    <t xml:space="preserve">   Signals &amp; interlockers - running</t>
  </si>
  <si>
    <t xml:space="preserve">   Road property damaged - other</t>
  </si>
  <si>
    <t xml:space="preserve">   Road property damaged - switching</t>
  </si>
  <si>
    <t xml:space="preserve">   Road property damaged - running</t>
  </si>
  <si>
    <t xml:space="preserve">   Ballast - switching</t>
  </si>
  <si>
    <t xml:space="preserve">   Ballast - running</t>
  </si>
  <si>
    <t xml:space="preserve">   Rail &amp; other track material - switching</t>
  </si>
  <si>
    <t xml:space="preserve">   Rail &amp; other track material - running</t>
  </si>
  <si>
    <t xml:space="preserve">   Ties - switching</t>
  </si>
  <si>
    <t xml:space="preserve">   Ties - running</t>
  </si>
  <si>
    <t xml:space="preserve">   Bridges &amp; culverts - switching</t>
  </si>
  <si>
    <t xml:space="preserve">   Bridges &amp; culverts - running</t>
  </si>
  <si>
    <t xml:space="preserve">   Tunnels &amp; subways - switching</t>
  </si>
  <si>
    <t xml:space="preserve">   Tunnels &amp; subways - running</t>
  </si>
  <si>
    <t xml:space="preserve">   Roadway - switching</t>
  </si>
  <si>
    <t xml:space="preserve">   Roadway - running</t>
  </si>
  <si>
    <t>REPAIRS AND MAINTENANCE</t>
  </si>
  <si>
    <t xml:space="preserve">   Other</t>
  </si>
  <si>
    <t xml:space="preserve">   Communication</t>
  </si>
  <si>
    <t xml:space="preserve">   Signal</t>
  </si>
  <si>
    <t xml:space="preserve">   Bridge and building</t>
  </si>
  <si>
    <t xml:space="preserve">   Track</t>
  </si>
  <si>
    <t>ADMINISTRATION</t>
  </si>
  <si>
    <t>WAYS AND STRUCTURES</t>
  </si>
  <si>
    <t xml:space="preserve"> No.</t>
  </si>
  <si>
    <t>expense</t>
  </si>
  <si>
    <t>General</t>
  </si>
  <si>
    <t>services</t>
  </si>
  <si>
    <t>&amp; lubricants</t>
  </si>
  <si>
    <t>&amp; Wages</t>
  </si>
  <si>
    <t>Name of railway operating expense account</t>
  </si>
  <si>
    <t>freight</t>
  </si>
  <si>
    <t>Purchased</t>
  </si>
  <si>
    <t>supplies, fuels,</t>
  </si>
  <si>
    <t>Salaries</t>
  </si>
  <si>
    <t>Materials, tools,</t>
  </si>
  <si>
    <t>operating expenses in accordance with Board's rules governing the separation of such expenses between freight and passenger services.</t>
  </si>
  <si>
    <t>State the railway operating expenses on respondent's road for the year, classifying them in accordance with the Uniform System of Accounts for Railroad Companies, and allocate the common</t>
  </si>
  <si>
    <t>(Dollars in thousands)</t>
  </si>
  <si>
    <t>410. RAILWAY OPERATING EXPENSES</t>
  </si>
  <si>
    <t>133</t>
  </si>
  <si>
    <t xml:space="preserve">   Other rents - (credit) - running</t>
  </si>
  <si>
    <t>132</t>
  </si>
  <si>
    <t xml:space="preserve">   Other rents - debit - other</t>
  </si>
  <si>
    <t>131</t>
  </si>
  <si>
    <t xml:space="preserve">   Other rents - debit - switching</t>
  </si>
  <si>
    <t>130</t>
  </si>
  <si>
    <t xml:space="preserve">   Other rents - debit - running</t>
  </si>
  <si>
    <t>129</t>
  </si>
  <si>
    <t xml:space="preserve">   Joint facility rent - (credit) - other</t>
  </si>
  <si>
    <t>128</t>
  </si>
  <si>
    <t xml:space="preserve">   Joint facility rent - (credit) - switching</t>
  </si>
  <si>
    <t>127</t>
  </si>
  <si>
    <t xml:space="preserve">   Joint facility rent - (credit) - running</t>
  </si>
  <si>
    <t>126</t>
  </si>
  <si>
    <t xml:space="preserve">   Joint facility rent - debit - other</t>
  </si>
  <si>
    <t>125</t>
  </si>
  <si>
    <t xml:space="preserve">   Joint facility rent - debit - switching</t>
  </si>
  <si>
    <t>124</t>
  </si>
  <si>
    <t xml:space="preserve">   Joint facility rent - debit - running</t>
  </si>
  <si>
    <t>123</t>
  </si>
  <si>
    <t xml:space="preserve">   Lease rentals - (credit) - other</t>
  </si>
  <si>
    <t>122</t>
  </si>
  <si>
    <t xml:space="preserve">   Lease rentals - (credit) - switching</t>
  </si>
  <si>
    <t>121</t>
  </si>
  <si>
    <t xml:space="preserve">   Lease rentals - (credit) - running</t>
  </si>
  <si>
    <t>120</t>
  </si>
  <si>
    <t xml:space="preserve">   Lease rentals - debit - other</t>
  </si>
  <si>
    <t>119</t>
  </si>
  <si>
    <t xml:space="preserve">   Lease rentals - debit - switching</t>
  </si>
  <si>
    <t>118</t>
  </si>
  <si>
    <t xml:space="preserve">   Lease rentals - debit - running</t>
  </si>
  <si>
    <t>117</t>
  </si>
  <si>
    <t xml:space="preserve">   Casualties &amp; insurance - other</t>
  </si>
  <si>
    <t>116</t>
  </si>
  <si>
    <t xml:space="preserve">   Casualties &amp; insurance - switching</t>
  </si>
  <si>
    <t>115</t>
  </si>
  <si>
    <t xml:space="preserve">   Casualties &amp; insurance - running</t>
  </si>
  <si>
    <t>114</t>
  </si>
  <si>
    <t xml:space="preserve">   Fringe benefits - other</t>
  </si>
  <si>
    <t>113</t>
  </si>
  <si>
    <t xml:space="preserve">   Fringe benefits - switching</t>
  </si>
  <si>
    <t>112</t>
  </si>
  <si>
    <t xml:space="preserve">   Fringe benefits - running</t>
  </si>
  <si>
    <t>111</t>
  </si>
  <si>
    <t xml:space="preserve">   Snow removal</t>
  </si>
  <si>
    <t>110</t>
  </si>
  <si>
    <t xml:space="preserve">   Small tools &amp; supplies</t>
  </si>
  <si>
    <t>109</t>
  </si>
  <si>
    <t xml:space="preserve">   Roadway machines</t>
  </si>
  <si>
    <t>108</t>
  </si>
  <si>
    <t xml:space="preserve">   Facilities for other specialized service operations</t>
  </si>
  <si>
    <t>107</t>
  </si>
  <si>
    <t xml:space="preserve">   Motor vehicle loading &amp; distribution facilities</t>
  </si>
  <si>
    <t>106</t>
  </si>
  <si>
    <t xml:space="preserve">   TOFC/COFC - terminals</t>
  </si>
  <si>
    <t>105</t>
  </si>
  <si>
    <t xml:space="preserve">   Other marine terminals</t>
  </si>
  <si>
    <t>104</t>
  </si>
  <si>
    <t xml:space="preserve">   Ore terminals</t>
  </si>
  <si>
    <t>103</t>
  </si>
  <si>
    <t xml:space="preserve">   Coal terminals</t>
  </si>
  <si>
    <t>102</t>
  </si>
  <si>
    <t xml:space="preserve">   Miscellaneous buildings &amp; structures</t>
  </si>
  <si>
    <t>101</t>
  </si>
  <si>
    <t xml:space="preserve">   Locomotive servicing facilities</t>
  </si>
  <si>
    <t>REPAIRS AND MAINTENANCE - (Continued)</t>
  </si>
  <si>
    <t>410. RAILWAY OPERATING EXPENSES - (Continued)</t>
  </si>
  <si>
    <t>216</t>
  </si>
  <si>
    <t xml:space="preserve">   Repairs billed to others - (credit)</t>
  </si>
  <si>
    <t>215</t>
  </si>
  <si>
    <t xml:space="preserve">   Joint facility - (credit)</t>
  </si>
  <si>
    <t>214</t>
  </si>
  <si>
    <t xml:space="preserve">   Joint facility - debit</t>
  </si>
  <si>
    <t xml:space="preserve">   Depreciation</t>
  </si>
  <si>
    <t>212</t>
  </si>
  <si>
    <t xml:space="preserve">   Other rents - (credit)</t>
  </si>
  <si>
    <t>211</t>
  </si>
  <si>
    <t xml:space="preserve">   Other rents - debit</t>
  </si>
  <si>
    <t>210</t>
  </si>
  <si>
    <t xml:space="preserve">   Joint facility rent - (credit)</t>
  </si>
  <si>
    <t>209</t>
  </si>
  <si>
    <t xml:space="preserve">   Joint facility rent - debit</t>
  </si>
  <si>
    <t>208</t>
  </si>
  <si>
    <t xml:space="preserve">   Lease rentals - (credit)</t>
  </si>
  <si>
    <t>207</t>
  </si>
  <si>
    <t xml:space="preserve">   Lease rentals - debit</t>
  </si>
  <si>
    <t>206</t>
  </si>
  <si>
    <t xml:space="preserve">   Other casualties &amp; insurance</t>
  </si>
  <si>
    <t>205</t>
  </si>
  <si>
    <t xml:space="preserve">   Fringe benefits</t>
  </si>
  <si>
    <t>204</t>
  </si>
  <si>
    <t xml:space="preserve">   Equipment damaged</t>
  </si>
  <si>
    <t>203</t>
  </si>
  <si>
    <t xml:space="preserve">   Machinery repair</t>
  </si>
  <si>
    <t>202</t>
  </si>
  <si>
    <t xml:space="preserve">   Repair and maintenance</t>
  </si>
  <si>
    <t>201</t>
  </si>
  <si>
    <t xml:space="preserve">   Administration</t>
  </si>
  <si>
    <t>LOCOMOTIVES</t>
  </si>
  <si>
    <t>151</t>
  </si>
  <si>
    <t>TOTAL WAY AND STRUCTURES</t>
  </si>
  <si>
    <t>150</t>
  </si>
  <si>
    <t xml:space="preserve">   Other - other</t>
  </si>
  <si>
    <t>149</t>
  </si>
  <si>
    <t xml:space="preserve">   Other - switching</t>
  </si>
  <si>
    <t>148</t>
  </si>
  <si>
    <t xml:space="preserve">   Other - running</t>
  </si>
  <si>
    <t>147</t>
  </si>
  <si>
    <t xml:space="preserve">   Dismantling retired road property - other</t>
  </si>
  <si>
    <t>146</t>
  </si>
  <si>
    <t xml:space="preserve">   Dismantling retired road property - switching</t>
  </si>
  <si>
    <t>145</t>
  </si>
  <si>
    <t xml:space="preserve">   Dismantling retired road property - running</t>
  </si>
  <si>
    <t>144</t>
  </si>
  <si>
    <t xml:space="preserve">   Joint facility - (credit) - other</t>
  </si>
  <si>
    <t>143</t>
  </si>
  <si>
    <t xml:space="preserve">   Joint facility - (credit) - switching</t>
  </si>
  <si>
    <t>142</t>
  </si>
  <si>
    <t xml:space="preserve">   Joint facility - (credit) - running</t>
  </si>
  <si>
    <t>141</t>
  </si>
  <si>
    <t xml:space="preserve">   Joint facility - debit - other</t>
  </si>
  <si>
    <t>140</t>
  </si>
  <si>
    <t xml:space="preserve">   Joint facility - debit - switching</t>
  </si>
  <si>
    <t>139</t>
  </si>
  <si>
    <t xml:space="preserve">   Joint facility - debit - running</t>
  </si>
  <si>
    <t>138</t>
  </si>
  <si>
    <t xml:space="preserve">   Depreciation - other</t>
  </si>
  <si>
    <t>137</t>
  </si>
  <si>
    <t xml:space="preserve">   Depreciation - switching</t>
  </si>
  <si>
    <t>136</t>
  </si>
  <si>
    <t xml:space="preserve">   Depreciation - running</t>
  </si>
  <si>
    <t>135</t>
  </si>
  <si>
    <t xml:space="preserve">   Other rents - (credit) - other</t>
  </si>
  <si>
    <t>134</t>
  </si>
  <si>
    <t xml:space="preserve">   Other rents - (credit) - switching</t>
  </si>
  <si>
    <t>supplies, fuels</t>
  </si>
  <si>
    <t xml:space="preserve">  Railroad Annual Report R-1</t>
  </si>
  <si>
    <t>312</t>
  </si>
  <si>
    <t>311</t>
  </si>
  <si>
    <t>310</t>
  </si>
  <si>
    <t xml:space="preserve">   Other casualties and insurance</t>
  </si>
  <si>
    <t>309</t>
  </si>
  <si>
    <t>308</t>
  </si>
  <si>
    <t xml:space="preserve">     Equipment damaged</t>
  </si>
  <si>
    <t>307</t>
  </si>
  <si>
    <t xml:space="preserve">     Work and other non-revenue equipment</t>
  </si>
  <si>
    <t>306</t>
  </si>
  <si>
    <t xml:space="preserve">     Machinery</t>
  </si>
  <si>
    <t>305</t>
  </si>
  <si>
    <t xml:space="preserve">     Computer systems and word processing equipment</t>
  </si>
  <si>
    <t>304</t>
  </si>
  <si>
    <t xml:space="preserve">     Passenger and other revenue equipment</t>
  </si>
  <si>
    <t>303</t>
  </si>
  <si>
    <t xml:space="preserve">     Floating equipment - revenue service</t>
  </si>
  <si>
    <t>302</t>
  </si>
  <si>
    <t xml:space="preserve">     Trucks, trailers, &amp; containers - revenue service</t>
  </si>
  <si>
    <t>301</t>
  </si>
  <si>
    <t>OTHER EQUIPMENT</t>
  </si>
  <si>
    <t>238</t>
  </si>
  <si>
    <t>TOTAL FREIGHT CARS</t>
  </si>
  <si>
    <t>237</t>
  </si>
  <si>
    <t>236</t>
  </si>
  <si>
    <t xml:space="preserve">   Dismantling retired property</t>
  </si>
  <si>
    <t>235</t>
  </si>
  <si>
    <t>234</t>
  </si>
  <si>
    <t>233</t>
  </si>
  <si>
    <t>232</t>
  </si>
  <si>
    <t>231</t>
  </si>
  <si>
    <t>230</t>
  </si>
  <si>
    <t>229</t>
  </si>
  <si>
    <t>228</t>
  </si>
  <si>
    <t>227</t>
  </si>
  <si>
    <t>226</t>
  </si>
  <si>
    <t>225</t>
  </si>
  <si>
    <t>224</t>
  </si>
  <si>
    <t>223</t>
  </si>
  <si>
    <t>222</t>
  </si>
  <si>
    <t>221</t>
  </si>
  <si>
    <t xml:space="preserve">   Repair &amp; maintenance</t>
  </si>
  <si>
    <t>220</t>
  </si>
  <si>
    <t>FREIGHT CARS</t>
  </si>
  <si>
    <t>219</t>
  </si>
  <si>
    <t>TOTAL LOCOMOTIVES</t>
  </si>
  <si>
    <t>218</t>
  </si>
  <si>
    <t>217</t>
  </si>
  <si>
    <t xml:space="preserve"> LOCOMOTIVES - (Continued)</t>
  </si>
  <si>
    <t>421</t>
  </si>
  <si>
    <t xml:space="preserve">   Switch crews</t>
  </si>
  <si>
    <t>420</t>
  </si>
  <si>
    <t>YARD OPERATIONS</t>
  </si>
  <si>
    <t>419</t>
  </si>
  <si>
    <t>TOTAL TRAIN OPERATIONS</t>
  </si>
  <si>
    <t>418</t>
  </si>
  <si>
    <t>417</t>
  </si>
  <si>
    <t>416</t>
  </si>
  <si>
    <t>415</t>
  </si>
  <si>
    <t>414</t>
  </si>
  <si>
    <t>413</t>
  </si>
  <si>
    <t xml:space="preserve">   Clearing wrecks</t>
  </si>
  <si>
    <t>412</t>
  </si>
  <si>
    <t xml:space="preserve">   Freight lost or damaged - solely related</t>
  </si>
  <si>
    <t>411</t>
  </si>
  <si>
    <t xml:space="preserve">   Servicing locomotives</t>
  </si>
  <si>
    <t>410</t>
  </si>
  <si>
    <t xml:space="preserve">   Electric power produced or purchased for motive power</t>
  </si>
  <si>
    <t>409</t>
  </si>
  <si>
    <t xml:space="preserve">   Locomotive fuel</t>
  </si>
  <si>
    <t>408</t>
  </si>
  <si>
    <t xml:space="preserve">   Train inspection and lubrication</t>
  </si>
  <si>
    <t>407</t>
  </si>
  <si>
    <t xml:space="preserve">   Highway crossing protection</t>
  </si>
  <si>
    <t>406</t>
  </si>
  <si>
    <t xml:space="preserve">   Operating drawbridges</t>
  </si>
  <si>
    <t>405</t>
  </si>
  <si>
    <t xml:space="preserve">   Operating signals and interlockers</t>
  </si>
  <si>
    <t>404</t>
  </si>
  <si>
    <t xml:space="preserve">   Dispatching trains</t>
  </si>
  <si>
    <t>403</t>
  </si>
  <si>
    <t xml:space="preserve">   Train crews</t>
  </si>
  <si>
    <t>402</t>
  </si>
  <si>
    <t xml:space="preserve">   Engine crews</t>
  </si>
  <si>
    <t>401</t>
  </si>
  <si>
    <t xml:space="preserve">  TRAIN OPERATIONS</t>
  </si>
  <si>
    <t>TRANSPORTATION</t>
  </si>
  <si>
    <t>324</t>
  </si>
  <si>
    <t>323</t>
  </si>
  <si>
    <t>TOTAL OTHER EQUIPMENT</t>
  </si>
  <si>
    <t>322</t>
  </si>
  <si>
    <t>321</t>
  </si>
  <si>
    <t>320</t>
  </si>
  <si>
    <t>319</t>
  </si>
  <si>
    <t>318</t>
  </si>
  <si>
    <t>317</t>
  </si>
  <si>
    <t>316</t>
  </si>
  <si>
    <t>315</t>
  </si>
  <si>
    <t>314</t>
  </si>
  <si>
    <t>313</t>
  </si>
  <si>
    <t>OTHER EQUIPMENT (Continued)</t>
  </si>
  <si>
    <t xml:space="preserve">   Railroad Annual Report R-1</t>
  </si>
  <si>
    <t>517</t>
  </si>
  <si>
    <t>TOTAL SPECIALIZED SERVICES OPERATIONS</t>
  </si>
  <si>
    <t>516</t>
  </si>
  <si>
    <t>515</t>
  </si>
  <si>
    <t>514</t>
  </si>
  <si>
    <t>513</t>
  </si>
  <si>
    <t xml:space="preserve">   Casualties &amp; insurance</t>
  </si>
  <si>
    <t>512</t>
  </si>
  <si>
    <t>511</t>
  </si>
  <si>
    <t>510</t>
  </si>
  <si>
    <t xml:space="preserve">   Protective services</t>
  </si>
  <si>
    <t>509</t>
  </si>
  <si>
    <t xml:space="preserve">   Loading &amp; unloading and local marine</t>
  </si>
  <si>
    <t>508</t>
  </si>
  <si>
    <t xml:space="preserve">   Pickup and delivery and marine line haul</t>
  </si>
  <si>
    <t>507</t>
  </si>
  <si>
    <t>SPECIALIZED SERVICE OPERATIONS</t>
  </si>
  <si>
    <t>506</t>
  </si>
  <si>
    <t>TOTAL TRAIN &amp; YARD OPERATIONS COMMON:</t>
  </si>
  <si>
    <t>505</t>
  </si>
  <si>
    <t>504</t>
  </si>
  <si>
    <t xml:space="preserve">   Freight lost or damaged - all other</t>
  </si>
  <si>
    <t>503</t>
  </si>
  <si>
    <t xml:space="preserve">   Car loading devices &amp; grain docks</t>
  </si>
  <si>
    <t>502</t>
  </si>
  <si>
    <t xml:space="preserve">   Adjusting &amp; transferring loads</t>
  </si>
  <si>
    <t>501</t>
  </si>
  <si>
    <t xml:space="preserve">   Cleaning car interiors</t>
  </si>
  <si>
    <t>TRAIN &amp; YARD OPERATIONS COMMON:</t>
  </si>
  <si>
    <t>435</t>
  </si>
  <si>
    <t>TOTAL YARD OPERATIONS</t>
  </si>
  <si>
    <t>434</t>
  </si>
  <si>
    <t>433</t>
  </si>
  <si>
    <t>432</t>
  </si>
  <si>
    <t>431</t>
  </si>
  <si>
    <t>430</t>
  </si>
  <si>
    <t>429</t>
  </si>
  <si>
    <t>428</t>
  </si>
  <si>
    <t>427</t>
  </si>
  <si>
    <t>426</t>
  </si>
  <si>
    <t>425</t>
  </si>
  <si>
    <t>424</t>
  </si>
  <si>
    <t xml:space="preserve">   Operating switches, signals, retarders &amp; humps</t>
  </si>
  <si>
    <t>423</t>
  </si>
  <si>
    <t xml:space="preserve">   Yard and terminal clerical</t>
  </si>
  <si>
    <t>422</t>
  </si>
  <si>
    <t xml:space="preserve">   Controlling operations</t>
  </si>
  <si>
    <t>YARD OPERATIONS (Continued)</t>
  </si>
  <si>
    <t>620</t>
  </si>
  <si>
    <t>TOTAL CARRIER OPERATING EXPENSES</t>
  </si>
  <si>
    <t>619</t>
  </si>
  <si>
    <t>TOTAL GENERAL AND ADMINISTRATIVE</t>
  </si>
  <si>
    <t>618</t>
  </si>
  <si>
    <t/>
  </si>
  <si>
    <t>617</t>
  </si>
  <si>
    <t>616</t>
  </si>
  <si>
    <t>615</t>
  </si>
  <si>
    <t xml:space="preserve">   Other taxes except on corporate income or payrolls</t>
  </si>
  <si>
    <t>614</t>
  </si>
  <si>
    <t xml:space="preserve">   Property taxes</t>
  </si>
  <si>
    <t>613</t>
  </si>
  <si>
    <t xml:space="preserve">   Writedown of uncollectible accounts</t>
  </si>
  <si>
    <t>612</t>
  </si>
  <si>
    <t>611</t>
  </si>
  <si>
    <t>610</t>
  </si>
  <si>
    <t xml:space="preserve">   Research &amp; development</t>
  </si>
  <si>
    <t>609</t>
  </si>
  <si>
    <t xml:space="preserve">   Public relations &amp; advertising</t>
  </si>
  <si>
    <t>608</t>
  </si>
  <si>
    <t xml:space="preserve">   Legal &amp; secretarial</t>
  </si>
  <si>
    <t>607</t>
  </si>
  <si>
    <t xml:space="preserve">   Personnel &amp; labor relations</t>
  </si>
  <si>
    <t>606</t>
  </si>
  <si>
    <t xml:space="preserve">   Industrial development</t>
  </si>
  <si>
    <t>605</t>
  </si>
  <si>
    <t xml:space="preserve">   Sales</t>
  </si>
  <si>
    <t>604</t>
  </si>
  <si>
    <t xml:space="preserve">   Marketing</t>
  </si>
  <si>
    <t>603</t>
  </si>
  <si>
    <t xml:space="preserve">   Management services &amp; data processing</t>
  </si>
  <si>
    <t>602</t>
  </si>
  <si>
    <t xml:space="preserve">   Accounting, auditing, and finance</t>
  </si>
  <si>
    <t>601</t>
  </si>
  <si>
    <t xml:space="preserve">   Officers - general administration</t>
  </si>
  <si>
    <t>GENERAL AND ADMINISTRATIVE</t>
  </si>
  <si>
    <t>528</t>
  </si>
  <si>
    <t>TOTAL TRANSPORTATION</t>
  </si>
  <si>
    <t>527</t>
  </si>
  <si>
    <t>TOTAL ADMINISTRATIVE SUPPORT OPERATIONS</t>
  </si>
  <si>
    <t>526</t>
  </si>
  <si>
    <t>525</t>
  </si>
  <si>
    <t>524</t>
  </si>
  <si>
    <t>523</t>
  </si>
  <si>
    <t>522</t>
  </si>
  <si>
    <t>521</t>
  </si>
  <si>
    <t xml:space="preserve">   Loss &amp; damage claims processing</t>
  </si>
  <si>
    <t>520</t>
  </si>
  <si>
    <t xml:space="preserve">   Communication systems operations</t>
  </si>
  <si>
    <t>519</t>
  </si>
  <si>
    <t xml:space="preserve">   Employees performing clerical &amp; accounting functions</t>
  </si>
  <si>
    <t>518</t>
  </si>
  <si>
    <t>ADMINISTRATIVE SUPPORT OPERATIONS:</t>
  </si>
  <si>
    <t xml:space="preserve"> Railroad Annual Report R-1</t>
  </si>
  <si>
    <t xml:space="preserve">   TOTAL</t>
  </si>
  <si>
    <t xml:space="preserve"> Other lease/rentals</t>
  </si>
  <si>
    <t xml:space="preserve"> Power plant machines</t>
  </si>
  <si>
    <t xml:space="preserve"> Public improvements; construction</t>
  </si>
  <si>
    <t xml:space="preserve"> Roadway machines</t>
  </si>
  <si>
    <t xml:space="preserve"> Miscellaneous structures</t>
  </si>
  <si>
    <t xml:space="preserve"> Power transmission systems</t>
  </si>
  <si>
    <t xml:space="preserve"> Power plants</t>
  </si>
  <si>
    <t xml:space="preserve"> Signals and interlockers</t>
  </si>
  <si>
    <t xml:space="preserve"> Communications systems</t>
  </si>
  <si>
    <t xml:space="preserve"> TOFC/COFC terminals</t>
  </si>
  <si>
    <t xml:space="preserve"> Coal and ore wharves</t>
  </si>
  <si>
    <t xml:space="preserve"> Wharves and docks</t>
  </si>
  <si>
    <t xml:space="preserve"> Storage warehouses</t>
  </si>
  <si>
    <t xml:space="preserve"> Shops and enginehouses</t>
  </si>
  <si>
    <t xml:space="preserve"> Fuel Stations</t>
  </si>
  <si>
    <t xml:space="preserve"> Water stations</t>
  </si>
  <si>
    <t xml:space="preserve"> Roadway buildings</t>
  </si>
  <si>
    <t xml:space="preserve"> Station and office buildings</t>
  </si>
  <si>
    <t xml:space="preserve"> Fences, snowsheds and signs</t>
  </si>
  <si>
    <t xml:space="preserve"> Ballast</t>
  </si>
  <si>
    <t xml:space="preserve"> Rail and other track material</t>
  </si>
  <si>
    <t xml:space="preserve"> Ties</t>
  </si>
  <si>
    <t xml:space="preserve"> Elevated structures</t>
  </si>
  <si>
    <t xml:space="preserve"> Bridges, trestles and culverts</t>
  </si>
  <si>
    <t xml:space="preserve"> Tunnels and subways</t>
  </si>
  <si>
    <t xml:space="preserve"> Other right-of-way expenditures</t>
  </si>
  <si>
    <t xml:space="preserve"> Grading</t>
  </si>
  <si>
    <t xml:space="preserve"> Land for transportation purposes</t>
  </si>
  <si>
    <t>(net)</t>
  </si>
  <si>
    <t>Category</t>
  </si>
  <si>
    <t>adjustment</t>
  </si>
  <si>
    <t>Lease/rentals</t>
  </si>
  <si>
    <t>Property</t>
  </si>
  <si>
    <t xml:space="preserve">   6.  Line 11, Account 16, should not include computer and data processing equipment reported on line 37 of schedule 415.</t>
  </si>
  <si>
    <t xml:space="preserve">   5.  Report on line 28, all other lease rentals not apportioned to any category listed on lines 1 through 27.</t>
  </si>
  <si>
    <t xml:space="preserve">   4.  Amortization adjustment of each road property type which is included in column (b) shall be repeated in column (d) as a debit or credit to</t>
  </si>
  <si>
    <t xml:space="preserve">   3.  Report in column (c) the lease/rentals for the various property categories of way and structures.  The total net lease/rentals reported in column (c),</t>
  </si>
  <si>
    <t xml:space="preserve">   2.  The total depreciation expense reported in column (b), line 29, should balance to the sum of the depreciation expense reported in schedule 410,</t>
  </si>
  <si>
    <t xml:space="preserve">   1.  Report freight expenses only.</t>
  </si>
  <si>
    <t>412. WAY AND STRUCTURES</t>
  </si>
  <si>
    <t xml:space="preserve">    GRAND TOTAL (Lines 19 and 24)</t>
  </si>
  <si>
    <t xml:space="preserve">    TOTAL TRAILERS AND CONTAINERS</t>
  </si>
  <si>
    <t>Other Containers</t>
  </si>
  <si>
    <t>Refrigerated Containers</t>
  </si>
  <si>
    <t>Other Trailers</t>
  </si>
  <si>
    <t>Refrigerated Trailers</t>
  </si>
  <si>
    <t>OTHER FREIGHT CARRYING EQUIPMENT</t>
  </si>
  <si>
    <t xml:space="preserve">    TOTAL FREIGHT TRAIN CARS</t>
  </si>
  <si>
    <t>Auto Racks</t>
  </si>
  <si>
    <t>All Other Freight Cars</t>
  </si>
  <si>
    <t>Tank - 22,000 Gallons And Over</t>
  </si>
  <si>
    <t>Tank - Under 22,000 Gallons</t>
  </si>
  <si>
    <t>Flat - Other</t>
  </si>
  <si>
    <t>Flat -  General Service</t>
  </si>
  <si>
    <t>Flat -  Multi-Level</t>
  </si>
  <si>
    <t>Flat - TOFC/COFC</t>
  </si>
  <si>
    <t>Refrigerator - Nonmechanical</t>
  </si>
  <si>
    <t>Refrigerator - Mechanical</t>
  </si>
  <si>
    <t>Hopper - Open Top - Special Service</t>
  </si>
  <si>
    <t>Hopper - Open Top - General Service</t>
  </si>
  <si>
    <t>Hopper - Covered</t>
  </si>
  <si>
    <t>Gondola - Equipped</t>
  </si>
  <si>
    <t>Gondola - Plain</t>
  </si>
  <si>
    <t>Box - Equipped</t>
  </si>
  <si>
    <t>Box - Plain 50 Foot and Longer</t>
  </si>
  <si>
    <t>Box -Plain 40 Foot</t>
  </si>
  <si>
    <t>CAR TYPES</t>
  </si>
  <si>
    <t>Line Cars</t>
  </si>
  <si>
    <t xml:space="preserve">   Time</t>
  </si>
  <si>
    <t xml:space="preserve">  Mileage </t>
  </si>
  <si>
    <t>Private</t>
  </si>
  <si>
    <t xml:space="preserve">    Time</t>
  </si>
  <si>
    <t xml:space="preserve">   Mileage</t>
  </si>
  <si>
    <t>Type of Equipment</t>
  </si>
  <si>
    <t>Per Diem Basis</t>
  </si>
  <si>
    <t>GROSS AMOUNTS PAYABLE</t>
  </si>
  <si>
    <t>GROSS AMOUNTS RECEIVABLE</t>
  </si>
  <si>
    <t>NOTE: Mechanical designations for each car type are shown in Schedule 710.</t>
  </si>
  <si>
    <t>per diem). Include railroad owned per diem tank cars on line 17.</t>
  </si>
  <si>
    <t>Report in columns (c), (d), (f), and (g) rentals for railroad owned cars prescribed by the Board in Ex Parte No. 334, for which rentals are settled on a combination mileage and time basis (basic</t>
  </si>
  <si>
    <t>Report in columns (b) and (e) rentals for private-line cars (whether under railroad control or not) and shipper owned cars.</t>
  </si>
  <si>
    <t>410, 414, and 415 "Other Equipment" is outlined in note 6 to Schedule 415.</t>
  </si>
  <si>
    <t>schedule will not balance to lines 315 and 316 of Schedule 410 because those lines include rents for "Other Equipment" which is reported in Schedule 415, column (f). The balancing of Schedules</t>
  </si>
  <si>
    <t>lines 231 (credits) and 230 (debits). Trailer and container rentals in this schedule are included in Schedule 410, column (f) lines 315 and 316. However, the trailer and container rentals in this</t>
  </si>
  <si>
    <t>The gross amounts receivable and payable for freight-train cars (line 19, columns (b) through (d), and line 19, columns (e) through (g), respectively) should balance with Schedule 410, column (f)</t>
  </si>
  <si>
    <t>equipment. (Reporting for leased equipment covers equipment with the carrier's own railroad markings.)</t>
  </si>
  <si>
    <t>Report in this supporting schedule rental information by car type and other freight-carrying equipment relating to the interchange of railroad owned or leased equipment and privately owned</t>
  </si>
  <si>
    <t>Report freight expenses only.</t>
  </si>
  <si>
    <t>414. RENTS FOR INTERCHANGED FREIGHT TRAIN CARS AND OTHER FREIGHT CARRYING EQUIPMENT</t>
  </si>
  <si>
    <t xml:space="preserve">     corresponding equipment accounts reported in columns (i) and (j), on Schedule 415.</t>
  </si>
  <si>
    <t xml:space="preserve">     account in column (g), Schedule 335, shall equal the combined aggregate total accumulated depreciation for line items constituting the </t>
  </si>
  <si>
    <t xml:space="preserve">8.  Accumulated depreciation for each class of equipment shall be reported in columns (i) and (j). The grand total of each equipment reserve </t>
  </si>
  <si>
    <t xml:space="preserve">     equipment account  totals of columns (g) and (h) of Schedule 415.</t>
  </si>
  <si>
    <t xml:space="preserve">     The grand total of each equipment account in column (h) of Schedule 330 should equal the totals of line items constituting the </t>
  </si>
  <si>
    <t xml:space="preserve">     and 31-23-00, inclusive.</t>
  </si>
  <si>
    <t xml:space="preserve">     Property used but not owned should also be included when the rent is included in Account Nos. 31-12-00, 31-13-00, 31-21-00,  31-22-00,</t>
  </si>
  <si>
    <t xml:space="preserve">     Account Nos.  32-21-00, 32-22-00, 32-23-00, 36-21-00, 36-22-00, and 36-23-00.</t>
  </si>
  <si>
    <t xml:space="preserve">     and 35-23-00. It should include the cost of equipment owned and leased to others when the rents are included in the rent for Equipment</t>
  </si>
  <si>
    <t xml:space="preserve">     owned when rents therefore are included in the rent for equipment and Account Nos. 31-21-00, 31-22-00, 31-23-00, 35-21-00, 35-22-00,</t>
  </si>
  <si>
    <t xml:space="preserve">7.  Investment base by  types of equipment shall be reported in columns (g) and (h) and should not include the cost of equipment used but not </t>
  </si>
  <si>
    <t xml:space="preserve">          container rentals reported in Schedule 414.</t>
  </si>
  <si>
    <t xml:space="preserve">          should be used when balancing  lease/rentals other equipment to Schedule 410. Do not report in Schedule 415,  the trailer and </t>
  </si>
  <si>
    <t xml:space="preserve">          except for the interchange rental on trailers and containers which is reported in Schedule 414. Therefore, both Schedules 414 and 415 </t>
  </si>
  <si>
    <t xml:space="preserve">     (c) Sum of lease/rentals for all other equipment, lines 32, 35, 36, 37, 40, and 41, will balance to Schedule 410, lines 311, 312, 315, and 316, </t>
  </si>
  <si>
    <t xml:space="preserve">          Schedule 414, and are not  included in Schedule 415).</t>
  </si>
  <si>
    <t xml:space="preserve">     (b) Freight cars, line 24 and 39, compared to Schedule 410, lines 226 and 227 (note that Schedule 410, lines 230 and 231, are reported in </t>
  </si>
  <si>
    <t xml:space="preserve">     (a) Locomotives, line 5 and 38, compared to Schedule 410, lines 207, 208, 211 and 212.</t>
  </si>
  <si>
    <t>6.  Lease/rentals reported in column (f) should balance to column (f) of Schedule 410 as follows:</t>
  </si>
  <si>
    <t xml:space="preserve">     freight service included in line 39, column  (c), of Schedule 335.</t>
  </si>
  <si>
    <t xml:space="preserve">     appropriate line item. The net adjustment on line 43 shall equal the equipment amortization adjustment applicable to equipment used in </t>
  </si>
  <si>
    <t xml:space="preserve">5.  Amortization adjustment of each equipment type which is included in column (c) shall be reported in column (e) as a debit or credit to the </t>
  </si>
  <si>
    <t xml:space="preserve">          to Schedule 410, line 317.</t>
  </si>
  <si>
    <t xml:space="preserve">          processing equipment (line 37), machinery-other equipment (line 40), and work and other non-revenue equipment (line 41), compared </t>
  </si>
  <si>
    <t xml:space="preserve">     (c) Sum of highway equipment (line 32), floating equipment (line 35), passenger and other revenue equipment (line 36), computer and data</t>
  </si>
  <si>
    <t xml:space="preserve">     (b) Freight cars, lines 24 and  39, compared to schedule 410, line 232.</t>
  </si>
  <si>
    <t xml:space="preserve">     (a) Locomotives, lines 5 and 38, compared to Schedule 410, line 213.</t>
  </si>
  <si>
    <t xml:space="preserve">     Depreciation charges reported in columns (c) and (d) will balance to Schedule 410, column (f), as follows:</t>
  </si>
  <si>
    <t xml:space="preserve">4.  Depreciation expense for each class of equipment by car type shall be reported in columns (c) and (d). For improvements on leased </t>
  </si>
  <si>
    <t xml:space="preserve">     train repair costing, 49 CFR 1201.</t>
  </si>
  <si>
    <t xml:space="preserve">     The allocation of freight car repair expenses reportable on Schedule 415 by car types shall be in accordance with Instruction 2-21, Freight </t>
  </si>
  <si>
    <t xml:space="preserve">      Note: Lines 216, 235, and 320 of Schedule 410 are credit amounts.</t>
  </si>
  <si>
    <t xml:space="preserve">     (c) Sum of highway equipment (line 32), floating equipment (line 35), passenger and other revenue equipment (line 36), computer and data </t>
  </si>
  <si>
    <t xml:space="preserve">          report in Schedule 415, Equipment Damaged from Schedule 410, line 223.</t>
  </si>
  <si>
    <t xml:space="preserve">     (b) Freight cars, line 24 plus line 39, compared to the sum of Schedule 410, lines 221, 222, and 235 (excluding wreck repairs). Do not </t>
  </si>
  <si>
    <t xml:space="preserve">          report in Schedule 415, Equipment Damaged from Schedule 410, line 204.</t>
  </si>
  <si>
    <t xml:space="preserve">     (a) Locomotives, line 5 plus line 38, compared to the sum of  Schedule 410, lines 202, 203, and 216 (excluding wreck repairs). Do not </t>
  </si>
  <si>
    <t xml:space="preserve">     Schedule 415, column (b) will balance to Schedule 410, column (f) as follows:</t>
  </si>
  <si>
    <t>3.  Report in column (b) net repair expense, excluding the cost to repair damaged equipment.</t>
  </si>
  <si>
    <t xml:space="preserve">     lubricants, purchased services, and general).</t>
  </si>
  <si>
    <t xml:space="preserve">2.  Report by type of equipment all natural expenses relating to the equipment functions (salaries and wages, materials, tools, supplies, fuels and </t>
  </si>
  <si>
    <t>1.  Report freight expenses only.</t>
  </si>
  <si>
    <t>GENERAL INSTRUCTIONS CONCERNING RETURNS TO BE MADE IN SCHEDULE 415</t>
  </si>
  <si>
    <t xml:space="preserve">   (2)  Data reported on line 39, column (b) is the amount reported in Sched. 410, column (f), line 222, reduced by the allocable portion of line 235. </t>
  </si>
  <si>
    <t xml:space="preserve">   (1)  Data reported on line 38, column (b) is the amount reported in Sched. 410, column (f), line 203, reduced by the allocable portion of line 216. </t>
  </si>
  <si>
    <t>TOTAL ALL EQUIPMENT (FREIGHT PORTION)</t>
  </si>
  <si>
    <t xml:space="preserve">    TOTAL OTHER EQUIPMENT</t>
  </si>
  <si>
    <t xml:space="preserve"> Work and Other Nonrevenue Equipment</t>
  </si>
  <si>
    <t xml:space="preserve"> Machinery - Other Equipment (3)</t>
  </si>
  <si>
    <t xml:space="preserve"> Machinery - Freight Cars  (2)</t>
  </si>
  <si>
    <t xml:space="preserve"> Machinery - Locomotives  (1)</t>
  </si>
  <si>
    <t xml:space="preserve"> Computer Systems &amp; Word Processing Equip.</t>
  </si>
  <si>
    <t xml:space="preserve">     (Freight Portion)</t>
  </si>
  <si>
    <t xml:space="preserve"> Passenger &amp; Other Revenue Equipment</t>
  </si>
  <si>
    <t xml:space="preserve">    TOTAL FLOATING EQUIPMENT</t>
  </si>
  <si>
    <t xml:space="preserve"> Local Marine</t>
  </si>
  <si>
    <t xml:space="preserve"> Marine Line-Haul</t>
  </si>
  <si>
    <t xml:space="preserve">  FLOATING EQUIPMENT - REVENUE SERVICE</t>
  </si>
  <si>
    <t xml:space="preserve">    TOTAL HIGHWAY EQUIPMENT</t>
  </si>
  <si>
    <t xml:space="preserve"> Other Highway Equipment (Freight)</t>
  </si>
  <si>
    <t xml:space="preserve"> Chassis</t>
  </si>
  <si>
    <t xml:space="preserve"> Bogies</t>
  </si>
  <si>
    <t xml:space="preserve"> Other Containers</t>
  </si>
  <si>
    <t xml:space="preserve"> Refrigerated Containers</t>
  </si>
  <si>
    <t xml:space="preserve"> Other Trailers</t>
  </si>
  <si>
    <t xml:space="preserve"> Refrigerated Trailers</t>
  </si>
  <si>
    <t xml:space="preserve">   HIGHWAY EQUIPMENT</t>
  </si>
  <si>
    <t xml:space="preserve"> OTHER EQUIPMENT - REVENUE FREIGHT</t>
  </si>
  <si>
    <t xml:space="preserve"> Miscellaneous Accessories</t>
  </si>
  <si>
    <t xml:space="preserve"> Auto Racks</t>
  </si>
  <si>
    <t xml:space="preserve"> Cabooses</t>
  </si>
  <si>
    <t xml:space="preserve"> All Other Freight Cars</t>
  </si>
  <si>
    <t xml:space="preserve"> Flat - Other</t>
  </si>
  <si>
    <t xml:space="preserve"> Flat - General Service</t>
  </si>
  <si>
    <t xml:space="preserve"> Flat - Multi-level</t>
  </si>
  <si>
    <t xml:space="preserve"> Flat - TOFC/COFC</t>
  </si>
  <si>
    <t xml:space="preserve"> Refrigerator - Nonmechanical</t>
  </si>
  <si>
    <t xml:space="preserve"> Refrigerator - Mechanical</t>
  </si>
  <si>
    <t xml:space="preserve"> Hopper - Open Top - Special Service</t>
  </si>
  <si>
    <t xml:space="preserve"> Hopper - Open Top - General Service</t>
  </si>
  <si>
    <t xml:space="preserve"> Hopper - Covered</t>
  </si>
  <si>
    <t xml:space="preserve"> Gondola - Equipped</t>
  </si>
  <si>
    <t xml:space="preserve"> Gondola - Plain</t>
  </si>
  <si>
    <t xml:space="preserve"> Box - Equipped</t>
  </si>
  <si>
    <t xml:space="preserve"> Box - Plain 50 Foot and Longer</t>
  </si>
  <si>
    <t xml:space="preserve"> Box - Plain 40 Foot</t>
  </si>
  <si>
    <t xml:space="preserve"> FREIGHT TRAIN CARS</t>
  </si>
  <si>
    <t xml:space="preserve">    TOTAL LOCOMOTIVES</t>
  </si>
  <si>
    <t xml:space="preserve"> Other Locomotives - Road</t>
  </si>
  <si>
    <t xml:space="preserve"> Other Locomotives - Yard</t>
  </si>
  <si>
    <t xml:space="preserve"> Diesel Locomotives - Road</t>
  </si>
  <si>
    <t xml:space="preserve"> Diesel Locomotives - Yard</t>
  </si>
  <si>
    <t xml:space="preserve"> LOCOMOTIVES</t>
  </si>
  <si>
    <t>lease</t>
  </si>
  <si>
    <t>(net expense)</t>
  </si>
  <si>
    <t>Adjustment net</t>
  </si>
  <si>
    <t>Capitalized</t>
  </si>
  <si>
    <t>Owned</t>
  </si>
  <si>
    <t>Repairs</t>
  </si>
  <si>
    <t>Types of equipment</t>
  </si>
  <si>
    <t>415. SUPPORTING SCHEDULE - EQUIPMENT</t>
  </si>
  <si>
    <t xml:space="preserve">  the amount shown in column (c), Schedule 335.</t>
  </si>
  <si>
    <t xml:space="preserve">  composite rate for property account 44, and then adding or subtracting the adjustment reported in column (e). This calculation should equal</t>
  </si>
  <si>
    <t xml:space="preserve"> (i)</t>
  </si>
  <si>
    <t xml:space="preserve"> lease</t>
  </si>
  <si>
    <t xml:space="preserve">  lease</t>
  </si>
  <si>
    <t>Lease &amp; rentals</t>
  </si>
  <si>
    <t>Accumulated depreciation as of 12/31</t>
  </si>
  <si>
    <t>Investment base as of 12/31</t>
  </si>
  <si>
    <t>415. SUPPORTING SCHEDULE - EQUIPMENT - (Continued)</t>
  </si>
  <si>
    <t>(m)</t>
  </si>
  <si>
    <t>%</t>
  </si>
  <si>
    <t>Year</t>
  </si>
  <si>
    <t xml:space="preserve">    TOTAL</t>
  </si>
  <si>
    <t>Casualty and insurance</t>
  </si>
  <si>
    <t>Fringe benefits</t>
  </si>
  <si>
    <t>Freight lost or damaged - solely related</t>
  </si>
  <si>
    <t>Protective services - total debits and credits</t>
  </si>
  <si>
    <t>Loading and unloading and local marine</t>
  </si>
  <si>
    <t>Pick up and delivery, marine line haul</t>
  </si>
  <si>
    <t>Administration</t>
  </si>
  <si>
    <t>(b) - (i)</t>
  </si>
  <si>
    <t>refrigerator car</t>
  </si>
  <si>
    <t>distribution</t>
  </si>
  <si>
    <t>terminal</t>
  </si>
  <si>
    <t>equipment</t>
  </si>
  <si>
    <t>columns</t>
  </si>
  <si>
    <t>special</t>
  </si>
  <si>
    <t>load &amp;</t>
  </si>
  <si>
    <t>marine</t>
  </si>
  <si>
    <t>Floating</t>
  </si>
  <si>
    <t>TOFC/COFC</t>
  </si>
  <si>
    <t>Items</t>
  </si>
  <si>
    <t>Protective</t>
  </si>
  <si>
    <t>Motor vehicle</t>
  </si>
  <si>
    <t>Ore</t>
  </si>
  <si>
    <t>Coal</t>
  </si>
  <si>
    <t>Report in column (i) total expenses incurred in performing rail substitute service, other highway revenue service, LCL terminal operations, warehouse operations, freight car transloading, grain</t>
  </si>
  <si>
    <t>Report on line 4, column (b), the expenses related to heating and refrigeration of TOFC/COFC trailers and containers (total debits and credits). The expenses on line 4, column (h), relate to refrigerator</t>
  </si>
  <si>
    <t>Report in column (g), line 3, the expenses incurred by the railroad in loading and unloading automobiles, trucks, etc., to and from bi-level and tri-level auto rack cars. Report on line 2, column (g),</t>
  </si>
  <si>
    <t>The operation of floating equipment in line-haul service (between distinct terminals) should be reported in column (c) on line 2.  Floating operations conducted within a general terminal or harbor area</t>
  </si>
  <si>
    <t>Report in column (b), line 2, the expenses incurred in highway movements of trailers and containers performed at the expense of the reporting railroad within a terminal area for the purpose of pick-up,</t>
  </si>
  <si>
    <t>When it is necessary to apportion expenses, such as administrative expenses to two or more services, they shall be apportioned on the most equitable basis available to the respondent and only to the</t>
  </si>
  <si>
    <t>Report in lines 1, 2, 3, 4, and 10 the total of those natural expenses (salaries and wages, material, tools, supplies, fuels and lubricants, purchased services, and general) incurred in the operation of each</t>
  </si>
  <si>
    <t>417. SPECIALIZED SERVICE SUBSCHEDULE - TRANSPORTATION</t>
  </si>
  <si>
    <t>TOTALS</t>
  </si>
  <si>
    <t>Loss &amp; Credit Carryforwards</t>
  </si>
  <si>
    <t>Claims, accruals &amp; other reserves</t>
  </si>
  <si>
    <t>Postretirement benefits</t>
  </si>
  <si>
    <t>Reserve for workforce reduction</t>
  </si>
  <si>
    <t>Property depreciation &amp; basis difference</t>
  </si>
  <si>
    <t>Other (Specify)</t>
  </si>
  <si>
    <t>Amortization of rights of way, Sec. 185 IRC</t>
  </si>
  <si>
    <t>Accelerated amortization of rolling stock, Sec. 184 IRC</t>
  </si>
  <si>
    <t>Accelerated amortization of facilities, Sec. 168 IRC</t>
  </si>
  <si>
    <t xml:space="preserve">  Guideline lives pursuant to Rev, Proc. 62-21.</t>
  </si>
  <si>
    <t>Accelerated depreciation, Sec. 167 IRC:</t>
  </si>
  <si>
    <t>year balance</t>
  </si>
  <si>
    <t>End of</t>
  </si>
  <si>
    <t>(charges) for</t>
  </si>
  <si>
    <t>Beginning of</t>
  </si>
  <si>
    <t>Particulars</t>
  </si>
  <si>
    <t>Net credits</t>
  </si>
  <si>
    <t>762, and 786.</t>
  </si>
  <si>
    <t xml:space="preserve">Indicate in column (e) the cumulative total of columns (b), (c), and (d). The total of column (e) must agree with the total of Accounts 714, 744, </t>
  </si>
  <si>
    <t>Provision for Deferred Taxes - Extraordinary Items, for the current year.</t>
  </si>
  <si>
    <t>Line 19 column (c) should agree with the total of the contra charges (credits) to Account 557, Provision for Deferred Taxes, and  Account 591,</t>
  </si>
  <si>
    <t>applying or recognizing a loss carry-forward or loss carry-back.</t>
  </si>
  <si>
    <t>Indicate in column (d) any adjustments, as appropriate, including adjustments to eliminate or reinstate deferred tax effects (credits or debits) due to</t>
  </si>
  <si>
    <t>current accounting period.</t>
  </si>
  <si>
    <t>Indicate in column (c) the net changes in Accounts 714, 744, 762, and 786 for the net tax effect of timing differences originating and reversing in the</t>
  </si>
  <si>
    <t>Indicate in column (b) the beginning of year totals of Accounts 714, 744, 762, and 786 applicable to each particular item in column (a).</t>
  </si>
  <si>
    <t>separately. Minor items, each less than $100,000, may be combined in a single entry under "Other (Specify)."</t>
  </si>
  <si>
    <t>particulars which cause such a differential should be listed under the caption "Other (Specify)," including state and other taxes deferred if computed</t>
  </si>
  <si>
    <t>In column (a) are listed the particulars which most often cause a differential between taxable income and pretax accounting income.  Other</t>
  </si>
  <si>
    <t xml:space="preserve">   B. Adjustments to Federal Income Taxes</t>
  </si>
  <si>
    <t>Total - Railway Taxes</t>
  </si>
  <si>
    <t>Total - U.S. Government Taxes</t>
  </si>
  <si>
    <t>All Other United States Taxes</t>
  </si>
  <si>
    <t>Unemployment Insurance</t>
  </si>
  <si>
    <t>Supplemental Annuities</t>
  </si>
  <si>
    <t>Hospital Insurance</t>
  </si>
  <si>
    <t>Railroad Retirement</t>
  </si>
  <si>
    <t xml:space="preserve">   Total - Income Taxes (Lines 2 and 3)</t>
  </si>
  <si>
    <t>Excess Profits</t>
  </si>
  <si>
    <t xml:space="preserve">  </t>
  </si>
  <si>
    <t>Normal Tax and Surtax</t>
  </si>
  <si>
    <t>Income Taxes:</t>
  </si>
  <si>
    <t>U.S. Government Taxes</t>
  </si>
  <si>
    <t>Other than U.S. Government Taxes</t>
  </si>
  <si>
    <t>Kind of Tax</t>
  </si>
  <si>
    <t xml:space="preserve">   A.  Railway Taxes</t>
  </si>
  <si>
    <t>450.  ANALYSIS OF TAXES</t>
  </si>
  <si>
    <t>and available net operating loss carryover on January 1 of the year following that for which the report is made</t>
  </si>
  <si>
    <t>2. Estimated amount of future earnings which can be realized before paying Federal income taxes because of unused</t>
  </si>
  <si>
    <t>(5) Total decrease in current year's tax accrual resulting from use of investment tax credits</t>
  </si>
  <si>
    <t>(4) Add amount of prior year's deferred credits being amortized to reduce current year's tax accrual</t>
  </si>
  <si>
    <t>(3) Balance of current year's credit used to reduce current year's tax accrual</t>
  </si>
  <si>
    <t xml:space="preserve">      accounting purposes</t>
  </si>
  <si>
    <t>(2) Deduct the amount of current year's credit applied to a reduction of tax liability but deferred for</t>
  </si>
  <si>
    <t>(1) Indicate amount of credit utilized as a reduction of tax liability for current year</t>
  </si>
  <si>
    <t>If the deferral method for investment tax credit was elected:</t>
  </si>
  <si>
    <t>tax credit.</t>
  </si>
  <si>
    <t>1. If the flow-through method was elected, indicate net decrease (or increase) in tax accrual because of investment</t>
  </si>
  <si>
    <t>*Footnotes:</t>
  </si>
  <si>
    <t>contingent liability</t>
  </si>
  <si>
    <t>liability of guarantors</t>
  </si>
  <si>
    <t>guarantors and sureties</t>
  </si>
  <si>
    <t>tion of agreement or obligation</t>
  </si>
  <si>
    <t xml:space="preserve"> Sole or joint</t>
  </si>
  <si>
    <t xml:space="preserve">Amount of contingent </t>
  </si>
  <si>
    <t>Names of all</t>
  </si>
  <si>
    <t>maturity date and concise descrip-</t>
  </si>
  <si>
    <t>Finance docket number, title,</t>
  </si>
  <si>
    <t xml:space="preserve">  after the date of issue, nor does it include ordinary surety bonds or undertakings on appeals in court proceedings.</t>
  </si>
  <si>
    <t xml:space="preserve">  into and expired during the year. This inquiry does not cover the case of ordinary commercial paper maturing on demand or not later than two years</t>
  </si>
  <si>
    <t xml:space="preserve">  or obligation, show particulars called for hereunder for each such contract of guaranty or suretyship in effect at the close of the year or entered</t>
  </si>
  <si>
    <t xml:space="preserve">    2.  If any corporation or other association was under obligation as guarantor or surety for the performance by the respondent of any agreement</t>
  </si>
  <si>
    <t>Wisconsin Central Ltd. (WCL)</t>
  </si>
  <si>
    <t>Illinois Central Railroad Co. (ICRR)</t>
  </si>
  <si>
    <t>Grand Trunk Western Railroad Co. (GTW)</t>
  </si>
  <si>
    <t>Grand Trunk Corporation (GTC)</t>
  </si>
  <si>
    <t>Joint</t>
  </si>
  <si>
    <t xml:space="preserve"> Bilateral Letter of Credit Facilities</t>
  </si>
  <si>
    <t>U.S.       $ 7,014</t>
  </si>
  <si>
    <t xml:space="preserve">  Bonds Series "C"</t>
  </si>
  <si>
    <t xml:space="preserve"> Refunding &amp; Improvement mortgage</t>
  </si>
  <si>
    <t>Terminal RR Assn of St. Louis (Note 1)</t>
  </si>
  <si>
    <t>and primarily liable</t>
  </si>
  <si>
    <t>Sole or joint</t>
  </si>
  <si>
    <t>Amount of</t>
  </si>
  <si>
    <t>Description</t>
  </si>
  <si>
    <t>Names of all parties principally</t>
  </si>
  <si>
    <t xml:space="preserve">  Items of less than $50,000 may be shown as one total.</t>
  </si>
  <si>
    <t xml:space="preserve">  the year. This inquiry does not cover the case of ordinary commercial paper maturing on demand or not later than two years after the date of issue.</t>
  </si>
  <si>
    <t xml:space="preserve">  or obligation, show the particulars of each contract of guarantee or suretyship in effect at the close of the year or entered into and expired during</t>
  </si>
  <si>
    <t xml:space="preserve">    1.  If the respondent was under obligation as guarantor or surety for the performance by any other corporation or other association of any agreement</t>
  </si>
  <si>
    <t>501. GUARANTIES AND SURETYSHIPS</t>
  </si>
  <si>
    <t>The Companies do not have any compensating balances.</t>
  </si>
  <si>
    <t>sanctions, whenever such possible sanctions may be immediate (not vague or unpredictable) and material.</t>
  </si>
  <si>
    <t xml:space="preserve">  6.    When a carrier is not in compliance with a compensating balance requirement, that fact should be disclosed, along with stated and possible</t>
  </si>
  <si>
    <t>agreement balances amount to 15% or more of liquid assets (current cash balances, restricted and unrestricted, plus marketable securities).</t>
  </si>
  <si>
    <t xml:space="preserve">  5.    Compensating balance arrangements are sufficiently material to require disclosure in footnotes when the aggregate of written and oral</t>
  </si>
  <si>
    <t xml:space="preserve">  4.    Compensating balances included in Account 703, Special Deposits, and in Account 717, Other Funds, should also be separately disclosed below.</t>
  </si>
  <si>
    <t xml:space="preserve">  3.    Compensating balance arrangements need only be disclosed for the latest fiscal year.</t>
  </si>
  <si>
    <t xml:space="preserve">  2.    Time deposits and certificates of deposit constituting compensating balances not legally restricted should be disclosed.</t>
  </si>
  <si>
    <t>outstanding at balance sheet date, maximum amount  of outstanding borrowings during the period and the weighted average rate of those borrowings.</t>
  </si>
  <si>
    <t xml:space="preserve">  1.    Disclose compensating balances not legally restricted, lines of credit used and unused, average interest rate of short-term borrowings that are</t>
  </si>
  <si>
    <t>disclosure is required even the arrangement is not reduced to writing.</t>
  </si>
  <si>
    <t xml:space="preserve">     Using the following notes as a guideline, show the requirements compensating balances and short-term borrowing arrangements.  Footnote</t>
  </si>
  <si>
    <t>502.  COMPENSATING BALANCES AND SHORT-TERM BORROWING ARRANGEMENTS</t>
  </si>
  <si>
    <t xml:space="preserve">  Line 25 plus Line 26 must equal Line 21.</t>
  </si>
  <si>
    <t>Note 5:</t>
  </si>
  <si>
    <t xml:space="preserve">  This interest relates to debt reported on Lines 10 and 11, respectively.</t>
  </si>
  <si>
    <t>Note 4:</t>
  </si>
  <si>
    <t xml:space="preserve">  Line 21 includes interest on debt in Account 769 - Accounts Payable; Affiliated Companies.</t>
  </si>
  <si>
    <t>Note 3:</t>
  </si>
  <si>
    <t xml:space="preserve">  Line 16 plus Line 17 must equal Line 9.</t>
  </si>
  <si>
    <t>Note 2:</t>
  </si>
  <si>
    <t xml:space="preserve">  Directly related means the purpose which the funds were used for when the debt was issued.</t>
  </si>
  <si>
    <t>Note 1:</t>
  </si>
  <si>
    <t xml:space="preserve"> Line 26 / Line 17</t>
  </si>
  <si>
    <t xml:space="preserve"> Embedded rate of debt capital - equipment</t>
  </si>
  <si>
    <t xml:space="preserve"> Line 25 / Line 16</t>
  </si>
  <si>
    <t xml:space="preserve"> Embedded rate of debt capital - road property</t>
  </si>
  <si>
    <t xml:space="preserve"> Line 23 + (Line 24 x Line 14)</t>
  </si>
  <si>
    <t xml:space="preserve"> Interest on equipment debt (Note 5)</t>
  </si>
  <si>
    <t xml:space="preserve"> Line 22 + (Line 24 x Line 13)</t>
  </si>
  <si>
    <t xml:space="preserve"> Interest on road property debt (Note 5)</t>
  </si>
  <si>
    <t xml:space="preserve"> Line 21 - (Lines 22 + 23)</t>
  </si>
  <si>
    <t xml:space="preserve"> Interest not directly related to road or equipment property debt</t>
  </si>
  <si>
    <t xml:space="preserve"> Note 4</t>
  </si>
  <si>
    <t xml:space="preserve"> Interest directly related to equipment debt</t>
  </si>
  <si>
    <t xml:space="preserve"> Interest directly related to road property debt</t>
  </si>
  <si>
    <t xml:space="preserve"> (Line 18 + Line 19) - Line 20</t>
  </si>
  <si>
    <t xml:space="preserve"> Total interest (Note 3)</t>
  </si>
  <si>
    <t xml:space="preserve"> Sch 210, Line 22</t>
  </si>
  <si>
    <t xml:space="preserve"> Release of premium on funded debt</t>
  </si>
  <si>
    <t xml:space="preserve"> 517</t>
  </si>
  <si>
    <t xml:space="preserve"> Sch 210, Line 44</t>
  </si>
  <si>
    <t xml:space="preserve"> Contingent interest on funded debt</t>
  </si>
  <si>
    <t xml:space="preserve"> 546</t>
  </si>
  <si>
    <t xml:space="preserve"> Sch 210, Line 42</t>
  </si>
  <si>
    <t xml:space="preserve"> Total interest and amortization (fixed charges)</t>
  </si>
  <si>
    <t xml:space="preserve"> 546-548</t>
  </si>
  <si>
    <t>Close of Year</t>
  </si>
  <si>
    <t xml:space="preserve"> II. Interest Accrued During the Year</t>
  </si>
  <si>
    <t xml:space="preserve"> (Line 14 x Line 15) + Line 11</t>
  </si>
  <si>
    <t xml:space="preserve"> Equipment debt (Note 2)</t>
  </si>
  <si>
    <t xml:space="preserve"> (Line 13 x Line 15) + Line 10</t>
  </si>
  <si>
    <t xml:space="preserve"> Road property debt (Note 2)</t>
  </si>
  <si>
    <t xml:space="preserve"> Line 9 - Line 12</t>
  </si>
  <si>
    <t xml:space="preserve"> Debt not directly related to road and equipment</t>
  </si>
  <si>
    <t>Whole % + 2 decimals</t>
  </si>
  <si>
    <t xml:space="preserve"> Line 11 /Line 12</t>
  </si>
  <si>
    <t xml:space="preserve"> Percent directly related to equipment</t>
  </si>
  <si>
    <t xml:space="preserve"> Line 10 /Line 12</t>
  </si>
  <si>
    <t xml:space="preserve"> Percent directly related to road</t>
  </si>
  <si>
    <t xml:space="preserve"> Lines 10 and 11</t>
  </si>
  <si>
    <t xml:space="preserve"> Total debt related to road and equipment</t>
  </si>
  <si>
    <t xml:space="preserve"> Note 1</t>
  </si>
  <si>
    <t xml:space="preserve"> Debt directly related to equipment</t>
  </si>
  <si>
    <t xml:space="preserve"> Debt directly related to road property </t>
  </si>
  <si>
    <t xml:space="preserve"> Sum of Lines 1 through 8</t>
  </si>
  <si>
    <t xml:space="preserve"> Total debt</t>
  </si>
  <si>
    <t xml:space="preserve"> Unamortized debt premium</t>
  </si>
  <si>
    <t xml:space="preserve"> 770.1/770.2</t>
  </si>
  <si>
    <t xml:space="preserve"> Sch 200, Line 45</t>
  </si>
  <si>
    <t xml:space="preserve"> Accounts payable - affiliated companies</t>
  </si>
  <si>
    <t xml:space="preserve"> Sch 200, Line 44</t>
  </si>
  <si>
    <t xml:space="preserve"> Debt in default</t>
  </si>
  <si>
    <t xml:space="preserve"> 768</t>
  </si>
  <si>
    <t xml:space="preserve"> Sch 200, Line 43</t>
  </si>
  <si>
    <t xml:space="preserve"> Capitalized lease obligations</t>
  </si>
  <si>
    <t xml:space="preserve"> 766.5</t>
  </si>
  <si>
    <t xml:space="preserve"> Sch 200, Line 42</t>
  </si>
  <si>
    <t xml:space="preserve"> Equipment obligations</t>
  </si>
  <si>
    <t xml:space="preserve"> 766</t>
  </si>
  <si>
    <t xml:space="preserve"> Sch 200, Line 41</t>
  </si>
  <si>
    <t xml:space="preserve"> Funded debt unmatured</t>
  </si>
  <si>
    <t xml:space="preserve"> 765/767</t>
  </si>
  <si>
    <t xml:space="preserve"> Equipment obligations and other long-term debt due within one year</t>
  </si>
  <si>
    <t xml:space="preserve"> 764</t>
  </si>
  <si>
    <t xml:space="preserve"> Loans and notes payable </t>
  </si>
  <si>
    <t xml:space="preserve"> 751</t>
  </si>
  <si>
    <t xml:space="preserve"> I. Debt Outstanding at End of Year</t>
  </si>
  <si>
    <t>The principal use of this schedule is to determine the average rate of debt capital.</t>
  </si>
  <si>
    <t>510. SEPARATION OF DEBTHOLDINGS BETWEEN ROAD PROPERTY AND EQUIPMENT</t>
  </si>
  <si>
    <t>for the year was filed on a consolidated basis with the respondent carrier.</t>
  </si>
  <si>
    <t>property furnished to the carrier, and (2) whether the affiliate's Federal income tax return</t>
  </si>
  <si>
    <t>should be noted (1) to indicate the method used for depreciating equipment or other</t>
  </si>
  <si>
    <t>schedules for the balance sheet  and income statement in Annual Report Form R-1, and</t>
  </si>
  <si>
    <t>required, should be prepared on a calendar year basis in conformity with the prescribed</t>
  </si>
  <si>
    <t>agreed to services, equipment, or other reportable transaction. The statements, if</t>
  </si>
  <si>
    <t>sheet and income statement for that portion or entity of each affiliate which furnished the</t>
  </si>
  <si>
    <t>reportable transactions during the year, or alternatively, attach a "Pro forma" balance</t>
  </si>
  <si>
    <t>balance sheet and income statement for each affiliate with which respondent carrier had</t>
  </si>
  <si>
    <t xml:space="preserve">     The respondent may be required to furnish as an attachment to Schedule 512 a</t>
  </si>
  <si>
    <t>transactions with the respondent.</t>
  </si>
  <si>
    <t>respondent, also enter in column (a) the percent of affiliate's gross income derived from</t>
  </si>
  <si>
    <t>allocation of charges should be stated. For those affiliates providing services to the</t>
  </si>
  <si>
    <t>for received by the amount in column (e).</t>
  </si>
  <si>
    <t>or more for the year, reference to this fact should be made and the detail as to the</t>
  </si>
  <si>
    <t>otherwise apparent, the terms and manner of settlement. Insert (P) for paid or (R)</t>
  </si>
  <si>
    <t>services to more than one affiliate, and the aggregate compensation amounts to $50,000</t>
  </si>
  <si>
    <t>6. In column (e), report the dollar amounts due from or to related parties and, if not</t>
  </si>
  <si>
    <t>the agreement and describe the allocation of the charges. If the respondent provides</t>
  </si>
  <si>
    <t>compensation amounts to $50,000 or more for the year, list all the affiliates included in</t>
  </si>
  <si>
    <t>period.</t>
  </si>
  <si>
    <t>If  an affiliated company provides services to more than one affiliate, and the aggregate</t>
  </si>
  <si>
    <t>any change in the method of establishing the terms from that used in the preceding</t>
  </si>
  <si>
    <t>which respondent received or provided services aggregating $50,000 or more for the year.</t>
  </si>
  <si>
    <t>5. In column (d), report the dollar amounts of the transactions shown and the effect of</t>
  </si>
  <si>
    <t>2. In column (a) enter the name of the affiliated company, person, or agent with</t>
  </si>
  <si>
    <t>separately in column (e).</t>
  </si>
  <si>
    <t xml:space="preserve">            government authority.</t>
  </si>
  <si>
    <t>respondent and an affiliate they should be listed separately and the amounts shown</t>
  </si>
  <si>
    <t xml:space="preserve">       (d) Payments to public utility companies for rates or charges fixed in conformity with</t>
  </si>
  <si>
    <t>and show total for the affiliate. When services are both provided and received between</t>
  </si>
  <si>
    <t>provides more than one type of service in column (c), list each type of service separately</t>
  </si>
  <si>
    <t>lease of building, purchase of material, etc. When the affiliate listed in column (a)</t>
  </si>
  <si>
    <t xml:space="preserve">            transactions should be reported.</t>
  </si>
  <si>
    <t>4. In column (c), fully describe the transactions involved such as management fees,</t>
  </si>
  <si>
    <t xml:space="preserve">            ordinarily connected with routine operation or maintenance , but any special or unusual</t>
  </si>
  <si>
    <t xml:space="preserve">        (c) Payment to or from other carriers which may reasonably be regarded as</t>
  </si>
  <si>
    <t xml:space="preserve">           arrangement of whatever kind, insert the word "other" and footnote to describe such</t>
  </si>
  <si>
    <t xml:space="preserve">             equipment.</t>
  </si>
  <si>
    <t xml:space="preserve">      (e) If control is exercised by other means such as a management contract or other</t>
  </si>
  <si>
    <t xml:space="preserve">        (b) Payments to or from other carriers for interline services and interchange of</t>
  </si>
  <si>
    <t xml:space="preserve">           (a), insert the word "controlled".</t>
  </si>
  <si>
    <t xml:space="preserve">        (a) Lawful tariff charges for transportation services.</t>
  </si>
  <si>
    <t xml:space="preserve">      (d) If respondent is controlled directly or indirectly by the company listed in column</t>
  </si>
  <si>
    <t xml:space="preserve">        To be excluded are payments for the following types of services:</t>
  </si>
  <si>
    <t xml:space="preserve">      (c) If respondent is under common control with affiliate, insert the word "common".</t>
  </si>
  <si>
    <t>to allocation of officers' salaries and other common costs between affiliated companies.</t>
  </si>
  <si>
    <t xml:space="preserve">      (b) If respondent controls through another company, insert the word "indirect".</t>
  </si>
  <si>
    <t>purchase of equipment, leasing of structures, land and equipment, and agreements relating</t>
  </si>
  <si>
    <t>purchasing or other type of service including the furnishing of materials, supplies,</t>
  </si>
  <si>
    <t xml:space="preserve">      (a) If  respondent directly controls the affiliate, insert word "direct".</t>
  </si>
  <si>
    <t>Examples of transactions are, but are not restricted to, management, legal, accounting,</t>
  </si>
  <si>
    <t>stockholders, owners, partners or their wives and other close relatives, or their agents.</t>
  </si>
  <si>
    <t>and the company or person identified in column (a) as follows:</t>
  </si>
  <si>
    <t>companies or persons affiliated with the respondent, including officers, directors,</t>
  </si>
  <si>
    <t>3. In column (b) indicate nature of relationship or control between the respondent</t>
  </si>
  <si>
    <t>1. Furnish the information called for below between the respondent and the affiliated</t>
  </si>
  <si>
    <t>INSTRUCTIONS CONCERNING RETURNS TO BE MADE IN SCHEDULE 512</t>
  </si>
  <si>
    <t>P</t>
  </si>
  <si>
    <t>Affiliated companies (Wholly-owned by Parent Company)</t>
  </si>
  <si>
    <t>Advance</t>
  </si>
  <si>
    <t>Indirect</t>
  </si>
  <si>
    <t xml:space="preserve">Affiliated companies </t>
  </si>
  <si>
    <t>Direct</t>
  </si>
  <si>
    <t>Controlled</t>
  </si>
  <si>
    <t>Various (see below)</t>
  </si>
  <si>
    <t>parties</t>
  </si>
  <si>
    <t>of transactions</t>
  </si>
  <si>
    <t>transactions</t>
  </si>
  <si>
    <t>of gross income</t>
  </si>
  <si>
    <t>or to related</t>
  </si>
  <si>
    <t>Dollar amounts</t>
  </si>
  <si>
    <t>Description of</t>
  </si>
  <si>
    <t>Nature of relationship</t>
  </si>
  <si>
    <t>party with percent</t>
  </si>
  <si>
    <t>Amount due from</t>
  </si>
  <si>
    <t>Name of company or related</t>
  </si>
  <si>
    <t xml:space="preserve">                                      (Dollars in Thousands)                </t>
  </si>
  <si>
    <t>512. TRANSACTIONS BETWEEN RESPONDENT AND COMPANIES OR PERSONS AFFILIATED WITH RESPONDENT FOR SERVICES RECEIVED OR PROVIDED</t>
  </si>
  <si>
    <t xml:space="preserve">     Road operated by the respondent as agent for another carrier should not be included in this schedule.</t>
  </si>
  <si>
    <t xml:space="preserve">    and the entry of length should be the entire length of the portion jointly held. The class symbol should have the letter (j) attached.</t>
  </si>
  <si>
    <t xml:space="preserve">     Road held by the respondent as joint or common owner or a joint lessee or under any joint arrangement should be shown in its appropriate class</t>
  </si>
  <si>
    <t xml:space="preserve">     exclusive possession of them.</t>
  </si>
  <si>
    <t xml:space="preserve">     tracks, industrial tracks and sidings owned by noncarrier companies and individuals when the respondent operates over them but does not have</t>
  </si>
  <si>
    <t xml:space="preserve">     Class (5) includes all tracks operated and maintained by others, but over which the respondent has the right to operate some or all of its</t>
  </si>
  <si>
    <t xml:space="preserve">     Class (4) is the same as Class (3), except that the rent reserved is conditional upon earnings or other fact.</t>
  </si>
  <si>
    <t xml:space="preserve">     immaterial in this connection.</t>
  </si>
  <si>
    <t xml:space="preserve">     and unconditional rent reserved. The fact that the lessor does or does not maintain an independent organization for financial purposes is</t>
  </si>
  <si>
    <t xml:space="preserve">     Class (3) includes all tracks operated under a lease or formal conveyance of less than the grantor's interest in the property, with a specific </t>
  </si>
  <si>
    <t xml:space="preserve">     organization, it does so only for the purpose of complying with legal requirements and maintaining title to property or franchises.</t>
  </si>
  <si>
    <t xml:space="preserve">     practically absorbed in a controlling corporation, and which neither operates property nor administers its financial affairs. If it maintains an</t>
  </si>
  <si>
    <t xml:space="preserve">     respondent of the corporation holding the securities should be fully set forth in a footnote.  An inactive corporation is one which has been</t>
  </si>
  <si>
    <t xml:space="preserve">     rests in a corporation controlled by or controlling the respondent. But in the case of any such inclusion, the facts of the relationship to the </t>
  </si>
  <si>
    <t xml:space="preserve">     accounting to the said proprietary corporation). It may also include such line when the actual title to all of the outstanding stocks or obligations</t>
  </si>
  <si>
    <t xml:space="preserve">     stocks or obligations are held by or for the respondent, and which is operated by the respondent or an affiliated system corporation without any </t>
  </si>
  <si>
    <t xml:space="preserve">     Class (2) includes each line, full title to which is in an inactive proprietary corporation of the respondent (i.e. one all of whose outstanding </t>
  </si>
  <si>
    <t xml:space="preserve">     Class (1) includes all lines operated by the respondent at the close of the year to which it has title in perpetuity.</t>
  </si>
  <si>
    <t xml:space="preserve">     out material for the respondent's use, should not be included.</t>
  </si>
  <si>
    <t xml:space="preserve">     Tracks leading to and in gravel and sand pits and quarries, the cost of which is chargeable to a clearing account and which are used in getting </t>
  </si>
  <si>
    <t xml:space="preserve">     industry for which no rent is payable should not be included.</t>
  </si>
  <si>
    <t xml:space="preserve">     The returns in Columns (h) and (i) should include tracks serving industries, such as mines, mills, smelters, factories, etc. Tracks belonging to an </t>
  </si>
  <si>
    <t xml:space="preserve">     tracks switched by yard locomotives.</t>
  </si>
  <si>
    <t xml:space="preserve">        YARD SWITCHING TRACKS: Yard where separate switching services are maintained, including classification, house, team, industry and other </t>
  </si>
  <si>
    <t xml:space="preserve">        WAY SWITCHING TRACKS - Station, team, industry and other switching tracks for which no separate service is maintained.</t>
  </si>
  <si>
    <t xml:space="preserve">        RUNNING TRACKS - Running tracks, passing tracks, cross-overs, etc., including turn-outs from those tracks to clearance points.</t>
  </si>
  <si>
    <t xml:space="preserve">    tracks, passing tracks, cross-overs and turn-outs, way switching tracks, and yard switching tracks. These classes of tracks are defined as follows:</t>
  </si>
  <si>
    <t xml:space="preserve">    length (the distances between terminals of single or first main track), and in the following columns the lengths of second main track, all other main </t>
  </si>
  <si>
    <t xml:space="preserve">    Canadian mileage should be segregated and identified on separate lines in the various groupings. For each listing, in Column (d) give its entire</t>
  </si>
  <si>
    <t xml:space="preserve">    In column (b) give the various proportions of each class owned or leased by respondent, listing each proportion once in any grouping.  </t>
  </si>
  <si>
    <t xml:space="preserve">    In column (a) insert the figure (and letter, if any) indicating its class in accordance with the above list of classifications.</t>
  </si>
  <si>
    <t xml:space="preserve">    mile and disregarding any fraction less than one-half mile.</t>
  </si>
  <si>
    <t xml:space="preserve">    Lengths of track should be reported to the nearest WHOLE mile adjusted to accord with footings; i.e., counting one-half mile or over as a whole </t>
  </si>
  <si>
    <t xml:space="preserve">    Give subtotals for each of the several numbered classes, in the order listed above, as well as the total for all classes.</t>
  </si>
  <si>
    <t xml:space="preserve">    State particulars of all tracks operated by the respondent at the close of the year, according to the following classifications:</t>
  </si>
  <si>
    <t>INSTRUCTIONS CONCERNING RETURNS TO BE MADE IN SCHEDULE 700</t>
  </si>
  <si>
    <t xml:space="preserve"> preceding grand total</t>
  </si>
  <si>
    <t xml:space="preserve"> or track included in</t>
  </si>
  <si>
    <t xml:space="preserve"> Miles of electrified road</t>
  </si>
  <si>
    <t>TRACKAGE  RIGHTS</t>
  </si>
  <si>
    <t>LEASED</t>
  </si>
  <si>
    <t>3B</t>
  </si>
  <si>
    <t>1J</t>
  </si>
  <si>
    <t>tracks</t>
  </si>
  <si>
    <t>and turnouts</t>
  </si>
  <si>
    <t>track</t>
  </si>
  <si>
    <t>switching</t>
  </si>
  <si>
    <t>cross-overs,</t>
  </si>
  <si>
    <t>main</t>
  </si>
  <si>
    <t>road</t>
  </si>
  <si>
    <t>by respondent</t>
  </si>
  <si>
    <t>yard</t>
  </si>
  <si>
    <t>way</t>
  </si>
  <si>
    <t>ing tracks,</t>
  </si>
  <si>
    <t>all other</t>
  </si>
  <si>
    <t xml:space="preserve">second </t>
  </si>
  <si>
    <t>Miles of</t>
  </si>
  <si>
    <t xml:space="preserve">or leased </t>
  </si>
  <si>
    <t xml:space="preserve">Miles of </t>
  </si>
  <si>
    <t xml:space="preserve">Miles of pass- </t>
  </si>
  <si>
    <t>Proportion owned</t>
  </si>
  <si>
    <t>Running tracks, passing tracks, cross-overs, etc.</t>
  </si>
  <si>
    <t>700. MILEAGE OPERATED AT CLOSE OF YEAR</t>
  </si>
  <si>
    <t>TOTAL MILEAGE (single track)</t>
  </si>
  <si>
    <t>WISCONSIN</t>
  </si>
  <si>
    <t>TENNESSEE</t>
  </si>
  <si>
    <t>PENNSYLVANIA</t>
  </si>
  <si>
    <t>OHIO</t>
  </si>
  <si>
    <t>MISSISSIPPI</t>
  </si>
  <si>
    <t>MINNESOTA</t>
  </si>
  <si>
    <t>MICHIGAN</t>
  </si>
  <si>
    <t>LOUISIANA</t>
  </si>
  <si>
    <t>KENTUCKY</t>
  </si>
  <si>
    <t>IOWA</t>
  </si>
  <si>
    <t>INDIANA</t>
  </si>
  <si>
    <t>ILLINOIS</t>
  </si>
  <si>
    <t>ALABAMA</t>
  </si>
  <si>
    <t xml:space="preserve">(a) </t>
  </si>
  <si>
    <t>operated</t>
  </si>
  <si>
    <t>rights</t>
  </si>
  <si>
    <t>etc.</t>
  </si>
  <si>
    <t>under lease</t>
  </si>
  <si>
    <t>tary companies</t>
  </si>
  <si>
    <t>owned</t>
  </si>
  <si>
    <t>constructed</t>
  </si>
  <si>
    <t>not operated</t>
  </si>
  <si>
    <t>Total mileage</t>
  </si>
  <si>
    <t>under trackage</t>
  </si>
  <si>
    <t>under contract,</t>
  </si>
  <si>
    <t>Line operated</t>
  </si>
  <si>
    <t>Line of proprie-</t>
  </si>
  <si>
    <t>State or territory</t>
  </si>
  <si>
    <t>New line</t>
  </si>
  <si>
    <t>Line owned</t>
  </si>
  <si>
    <t>MILES OF ROAD OPERATED BY RESPONDENT</t>
  </si>
  <si>
    <t xml:space="preserve">   reported to the nearest WHOLE mile adjusted in accord with footings; i.e., counting one-half mile and over as a whole mile and disregarding any fraction less than one-half mile.</t>
  </si>
  <si>
    <t xml:space="preserve">   of road jointly owned but not operated should be shown in column (h), as appropriate.  Mileage which has been permanently abandoned should not be included in column (h).  Mileage should be</t>
  </si>
  <si>
    <t xml:space="preserve">   or under any joint arrangement, should be shown in columns (b), (c), (d), or (e), as may be appropriate.  The remainder of jointly operated mileage should be shown in column (f). Respondent's proportion</t>
  </si>
  <si>
    <t xml:space="preserve">   Give particulars, as of the close of the year, of all road operated and of all owned but not operated.  The respondent's proportion of operated road held by it as joint or common owner, or under a joint lease, </t>
  </si>
  <si>
    <t>702.  MILES OF ROAD AT CLOSE OF YEAR - BY STATES AND TERRITORIES (SINGLE TRACK)</t>
  </si>
  <si>
    <t>conjunction with locomotives, but which draw their power from the "mother" unit, e.g.,</t>
  </si>
  <si>
    <t>sufficient for positive identification. An "Auxiliary unit" includes all units used in</t>
  </si>
  <si>
    <t xml:space="preserve">     have data on same lines.</t>
  </si>
  <si>
    <t>turbine, steam. Show type of unit, service, and number, as appropriate, in a brief description</t>
  </si>
  <si>
    <t xml:space="preserve">     When data appear in columns (k) or (l), lines 36 thru 53, and 55, column (m) should</t>
  </si>
  <si>
    <t>self-powered unit" includes all units other than diesel or electric, e.g., gas</t>
  </si>
  <si>
    <t>the power to drive one or more electric motors that propel the vehicle. An "other</t>
  </si>
  <si>
    <t xml:space="preserve">     same lines.</t>
  </si>
  <si>
    <t>units which receive electric power from a third rail or overhead contact wire, and use</t>
  </si>
  <si>
    <t xml:space="preserve">     When data appear in column (j), lines 1 thru 8, column (k) should have data on</t>
  </si>
  <si>
    <t>in a footnote, giving the number and a brief description. An "electric" unit includes all</t>
  </si>
  <si>
    <t>conductor. Units other than diesel-electric, e.g., diesel-hydraulic, should be identified</t>
  </si>
  <si>
    <t>regardless of final drive or whether power may at times be supplied from an external</t>
  </si>
  <si>
    <t xml:space="preserve">          Line 9, column  (j)              =   Line 15, column  (l)</t>
  </si>
  <si>
    <t xml:space="preserve">  6. A "diesel" unit includes all units propelled by diesel internal combustion engines</t>
  </si>
  <si>
    <t xml:space="preserve">          Line 8, column  (j)              =   Line 14, column  (l)</t>
  </si>
  <si>
    <t xml:space="preserve">          Line 7, column  (j)              =   Line 13, column  (l)</t>
  </si>
  <si>
    <t>included as self-propelled equipment.</t>
  </si>
  <si>
    <t xml:space="preserve">          Line 6, column  (j)              =   Line 12, column  (l)</t>
  </si>
  <si>
    <t>itself. Trailers equipped for use only in trains of cars that are self-propelled are to be</t>
  </si>
  <si>
    <t xml:space="preserve">          Line 5, column  (j)              =   Line 11, column  (l)</t>
  </si>
  <si>
    <t>power from a third rail or overhead, or internal combustion engines located on the car</t>
  </si>
  <si>
    <t xml:space="preserve">  5. A "self-propelled car" is a rail motor car propelled by electric motors receiving</t>
  </si>
  <si>
    <t xml:space="preserve">               Schedule 710                           Schedule 710</t>
  </si>
  <si>
    <t>may be equipped with hostler controls for independent operation at terminals.</t>
  </si>
  <si>
    <t>as a lead locomotive unit in combination with other locomotive units. A "B" unit is similar</t>
  </si>
  <si>
    <t>published in The Official Railway Equipment Register.</t>
  </si>
  <si>
    <t>"A" unit is the least number of wheel bases with superstructure designed for use singly or</t>
  </si>
  <si>
    <t>Mechanical Division designations. Descriptions of car codes and designations are</t>
  </si>
  <si>
    <t>or converting energy  into motion, and designed solely for moving other equipment. An</t>
  </si>
  <si>
    <t>revenue service, counting one passenger to each berth in sleeping cars.</t>
  </si>
  <si>
    <t>year should not be included in column (i).</t>
  </si>
  <si>
    <t>locomotives. For passenger-train cars, report the number of passenger seats available for</t>
  </si>
  <si>
    <t>year are to be included in column (h). Units rented from others for a period less than one</t>
  </si>
  <si>
    <t>generator or generators for tractive purposes). Exclude capacity data for steam</t>
  </si>
  <si>
    <t>(l). Units temporarily out of respondent's service and rented to others for less than one</t>
  </si>
  <si>
    <t>continuous power output from the diesel engines or engines delivered to the main</t>
  </si>
  <si>
    <t>follows: For locomotive units, report the manufacturer's rated horsepower (the maximum</t>
  </si>
  <si>
    <t>unit placed in service for the first time on any railroad.</t>
  </si>
  <si>
    <t>column (d), give the number of new units leased from others. The term "new" means a</t>
  </si>
  <si>
    <t>"auxiliary units".</t>
  </si>
  <si>
    <t>self-powered, i.e., those without a diesel, should be reported on line 13 under</t>
  </si>
  <si>
    <t>diesel units on lines 1 through 8, as appropriate. Radio-controlled units that are not</t>
  </si>
  <si>
    <t>owned or leased during the year.</t>
  </si>
  <si>
    <t>boosters, slugs, etc. For reporting purposes, indicate radio-controlled self-powered</t>
  </si>
  <si>
    <t xml:space="preserve">  1. Give particulars of each of the various classes of equipment which respondent</t>
  </si>
  <si>
    <t xml:space="preserve">     Instructions for reporting locomotive and passenger-train car data.</t>
  </si>
  <si>
    <t>INSTRUCTIONS CONCERNING RETURNS TO BE MADE IN SCHEDULE 710</t>
  </si>
  <si>
    <t xml:space="preserve">   (Lines 14 and 15)</t>
  </si>
  <si>
    <t>·</t>
  </si>
  <si>
    <t xml:space="preserve"> TOTAL LOCOMOTIVE UNITS</t>
  </si>
  <si>
    <t xml:space="preserve"> Auxiliary units</t>
  </si>
  <si>
    <t xml:space="preserve"> TOTAL (lines 11 to 13)</t>
  </si>
  <si>
    <t xml:space="preserve"> Other self-powered units</t>
  </si>
  <si>
    <t xml:space="preserve"> Electric</t>
  </si>
  <si>
    <t xml:space="preserve"> Diesel</t>
  </si>
  <si>
    <t>Dec. 31, 2009</t>
  </si>
  <si>
    <t>Dec. 31, 2004</t>
  </si>
  <si>
    <t>Dec. 31, 1999</t>
  </si>
  <si>
    <t>Type or design of units</t>
  </si>
  <si>
    <t>and</t>
  </si>
  <si>
    <t>Before</t>
  </si>
  <si>
    <t>Jan. 1, 2005</t>
  </si>
  <si>
    <t>Jan. 1, 2000</t>
  </si>
  <si>
    <t>Jan. 1, 1995</t>
  </si>
  <si>
    <t>Between</t>
  </si>
  <si>
    <t>During Calendar Year</t>
  </si>
  <si>
    <t>DISTRIBUTION OF LOCOMOTIVE UNITS IN SERVICE OF RESPONDENT AT CLOSE OF YEAR BUILT, DISREGARDING YEAR OF REBUILDING</t>
  </si>
  <si>
    <t xml:space="preserve">  (lines 8 and 9)</t>
  </si>
  <si>
    <t xml:space="preserve"> TOTAL (lines 5,6 and7)</t>
  </si>
  <si>
    <t xml:space="preserve"> Electric locomotives</t>
  </si>
  <si>
    <t xml:space="preserve"> Diesel-switching                   units</t>
  </si>
  <si>
    <t xml:space="preserve"> Diesel-multiple purpose        units</t>
  </si>
  <si>
    <t xml:space="preserve"> Diesel-passenger                   units</t>
  </si>
  <si>
    <t>(HP)</t>
  </si>
  <si>
    <t>Locomotive Units</t>
  </si>
  <si>
    <t>to others</t>
  </si>
  <si>
    <t>(See Ins. 7)</t>
  </si>
  <si>
    <t>(col. (h) &amp; (i))</t>
  </si>
  <si>
    <t>others</t>
  </si>
  <si>
    <t>used</t>
  </si>
  <si>
    <t>reclassification</t>
  </si>
  <si>
    <t>accounts</t>
  </si>
  <si>
    <t>or built</t>
  </si>
  <si>
    <t>Leased</t>
  </si>
  <si>
    <t>in col. (j)</t>
  </si>
  <si>
    <t>respondent</t>
  </si>
  <si>
    <t>from</t>
  </si>
  <si>
    <t>including</t>
  </si>
  <si>
    <t>or leased from</t>
  </si>
  <si>
    <t>into property</t>
  </si>
  <si>
    <t>purchased</t>
  </si>
  <si>
    <t>at beginning</t>
  </si>
  <si>
    <t>reported</t>
  </si>
  <si>
    <t>service of</t>
  </si>
  <si>
    <t>leased,</t>
  </si>
  <si>
    <t>rewritten</t>
  </si>
  <si>
    <t>leased</t>
  </si>
  <si>
    <t>New units</t>
  </si>
  <si>
    <t>units</t>
  </si>
  <si>
    <t>Total in</t>
  </si>
  <si>
    <t>owned or</t>
  </si>
  <si>
    <t>hand units</t>
  </si>
  <si>
    <t>rebuilt units</t>
  </si>
  <si>
    <t>capacity of</t>
  </si>
  <si>
    <t>whether</t>
  </si>
  <si>
    <t>and second</t>
  </si>
  <si>
    <t>acquired and</t>
  </si>
  <si>
    <t>Units in</t>
  </si>
  <si>
    <t>Aggregate</t>
  </si>
  <si>
    <t>of respondent</t>
  </si>
  <si>
    <t>classification</t>
  </si>
  <si>
    <t>Rebuilt units</t>
  </si>
  <si>
    <t>from service</t>
  </si>
  <si>
    <t>including re-</t>
  </si>
  <si>
    <t>Units retired</t>
  </si>
  <si>
    <t>All other units</t>
  </si>
  <si>
    <t>Units installed</t>
  </si>
  <si>
    <t>Units at Close of Year</t>
  </si>
  <si>
    <t>Changes During the Year</t>
  </si>
  <si>
    <t xml:space="preserve">UNITS OWNED, INCLUDED IN INVESTMENT ACCOUNT, AND LEASED FROM OTHERS     </t>
  </si>
  <si>
    <t>710.  INVENTORY OF EQUIPMENT</t>
  </si>
  <si>
    <t xml:space="preserve"> TOTAL (lines 30 to 34)</t>
  </si>
  <si>
    <t xml:space="preserve"> equipment cars</t>
  </si>
  <si>
    <t xml:space="preserve"> Other maintenance and service</t>
  </si>
  <si>
    <t xml:space="preserve"> MWD)</t>
  </si>
  <si>
    <t xml:space="preserve"> Dump and ballast cars (MWB,</t>
  </si>
  <si>
    <t xml:space="preserve"> (MWU, MWV, MWW, MWK)</t>
  </si>
  <si>
    <t xml:space="preserve"> Derrick and snow removal cars</t>
  </si>
  <si>
    <t xml:space="preserve"> Board outfit cars (MWX)</t>
  </si>
  <si>
    <t xml:space="preserve"> Business cars (PV)</t>
  </si>
  <si>
    <t xml:space="preserve"> Company Service Cars</t>
  </si>
  <si>
    <t xml:space="preserve"> TOTAL (lines 23 and 28)</t>
  </si>
  <si>
    <t xml:space="preserve"> TOTAL (lines 24 to 27)</t>
  </si>
  <si>
    <t xml:space="preserve"> (Specify types)</t>
  </si>
  <si>
    <t xml:space="preserve"> Other self-propelled cars</t>
  </si>
  <si>
    <t xml:space="preserve"> (ED, EG)</t>
  </si>
  <si>
    <t xml:space="preserve"> Internal combustion rail motorcars</t>
  </si>
  <si>
    <t xml:space="preserve"> Electric combined cars (EC)</t>
  </si>
  <si>
    <t xml:space="preserve"> (EP, ET)</t>
  </si>
  <si>
    <t xml:space="preserve"> Electric passenger cars</t>
  </si>
  <si>
    <t xml:space="preserve">         Self-Propelled</t>
  </si>
  <si>
    <t xml:space="preserve"> TOTAL (lines 17 to 22)</t>
  </si>
  <si>
    <t xml:space="preserve"> (All class B, CSB, M, PSA, IA)</t>
  </si>
  <si>
    <t xml:space="preserve"> Nonpassenger carrying cars</t>
  </si>
  <si>
    <t xml:space="preserve"> (All class D, PD)</t>
  </si>
  <si>
    <t xml:space="preserve"> Dining, grill &amp; tavern cars</t>
  </si>
  <si>
    <t xml:space="preserve"> Sleeping cars (PS, PT, PAS, PDS)</t>
  </si>
  <si>
    <t xml:space="preserve"> Parlor cars (PBC, PC, PL, PO)</t>
  </si>
  <si>
    <t xml:space="preserve"> (All class C, except CSB)</t>
  </si>
  <si>
    <t xml:space="preserve"> Combined cars</t>
  </si>
  <si>
    <t xml:space="preserve"> Coaches (PA, PB, PBO)</t>
  </si>
  <si>
    <t>Non-Self-Propelled</t>
  </si>
  <si>
    <t>Passenger-Train Cars</t>
  </si>
  <si>
    <t>UNITS OWNED, INCLUDED IN INVESTMENT ACCOUNT, AND LEASED FROM OTHERS</t>
  </si>
  <si>
    <t>710.  INVENTORY OF EQUIPMENT (Continued)</t>
  </si>
  <si>
    <t xml:space="preserve">      TOTAL (lines 53, 54)</t>
  </si>
  <si>
    <t xml:space="preserve"> Caboose (All Code M-930)</t>
  </si>
  <si>
    <t xml:space="preserve">      TOTAL (lines 36 to 52)</t>
  </si>
  <si>
    <t>(A_5_, F_7_, All Code L and Q8_ _)</t>
  </si>
  <si>
    <t xml:space="preserve"> All other freight cars</t>
  </si>
  <si>
    <t>(T_ _6, T_ _7, T_ _8, T_ _9)</t>
  </si>
  <si>
    <t xml:space="preserve"> Tank cars - 22,000 gallons and over</t>
  </si>
  <si>
    <t xml:space="preserve">  T_ _5)</t>
  </si>
  <si>
    <t>(T_ _0, T_ _1, T_ _2, T_ _3, T_ _4,</t>
  </si>
  <si>
    <t xml:space="preserve"> Tank cars - under 22,000 gallons</t>
  </si>
  <si>
    <t>F_8_, F40_)</t>
  </si>
  <si>
    <t>(F_1_, F_2_, F_3_, F_4_, F_5_, F_6_,</t>
  </si>
  <si>
    <t xml:space="preserve"> Flat cars - other</t>
  </si>
  <si>
    <t>(F10_, F20_, F30_)</t>
  </si>
  <si>
    <t xml:space="preserve"> Flat cars - general service</t>
  </si>
  <si>
    <t>(All Code V)</t>
  </si>
  <si>
    <t xml:space="preserve"> Flat cars - multilevel</t>
  </si>
  <si>
    <t>(All Code P, Q, and S, Except Q8_ )</t>
  </si>
  <si>
    <t xml:space="preserve"> Flat cars - TOFC/COFC</t>
  </si>
  <si>
    <t>(R_ 0_, R_1 _, R_ 2_)</t>
  </si>
  <si>
    <t xml:space="preserve"> Refrigerator cars - non-mechanical</t>
  </si>
  <si>
    <t>(R_ 5_, R_6 _, R_ 7_, R_ 8_,R_9_)</t>
  </si>
  <si>
    <t xml:space="preserve"> Refrigerator cars - mechanical</t>
  </si>
  <si>
    <t>(J_ _O, and All Code K)</t>
  </si>
  <si>
    <t xml:space="preserve"> Open top hopper cars - special service</t>
  </si>
  <si>
    <t>(All Code H)</t>
  </si>
  <si>
    <t xml:space="preserve"> Open top hopper cars - general service</t>
  </si>
  <si>
    <t>(C_ _1, C_ _2, C_ _3, C_ _4)</t>
  </si>
  <si>
    <t xml:space="preserve"> Covered hopper cars</t>
  </si>
  <si>
    <t>(All Code E)</t>
  </si>
  <si>
    <t xml:space="preserve"> Equipped gondola cars</t>
  </si>
  <si>
    <t xml:space="preserve">  J_ _3, J_ _4)</t>
  </si>
  <si>
    <t>(All Codes G &amp; J, J_ _1, J_ _2,</t>
  </si>
  <si>
    <t xml:space="preserve"> Plain gondola cars</t>
  </si>
  <si>
    <t>(All Code A, Except A_5_)</t>
  </si>
  <si>
    <t xml:space="preserve"> Equipped box cars</t>
  </si>
  <si>
    <t xml:space="preserve">  B7_ _, B8_ _)</t>
  </si>
  <si>
    <t>(B3_0-7, B4_0-7,B5_ _, B6_ _,</t>
  </si>
  <si>
    <t xml:space="preserve"> Plain box cars - 50' and longer</t>
  </si>
  <si>
    <t>(B1_ _, B2_ _)</t>
  </si>
  <si>
    <t xml:space="preserve"> Plain box cars - 40'</t>
  </si>
  <si>
    <t>FREIGHT TRAIN CARS</t>
  </si>
  <si>
    <t xml:space="preserve">(f) </t>
  </si>
  <si>
    <t>from others</t>
  </si>
  <si>
    <t>or leased</t>
  </si>
  <si>
    <t>property</t>
  </si>
  <si>
    <t>built</t>
  </si>
  <si>
    <t>Others</t>
  </si>
  <si>
    <t xml:space="preserve">cars </t>
  </si>
  <si>
    <t>car designations</t>
  </si>
  <si>
    <t>units purchased</t>
  </si>
  <si>
    <t>into</t>
  </si>
  <si>
    <t>or</t>
  </si>
  <si>
    <t>All</t>
  </si>
  <si>
    <t>mileage</t>
  </si>
  <si>
    <t>and second hand</t>
  </si>
  <si>
    <t>Time-</t>
  </si>
  <si>
    <t>Class of equipment</t>
  </si>
  <si>
    <t>New or</t>
  </si>
  <si>
    <t>All other units,</t>
  </si>
  <si>
    <t>dent at beginning of year</t>
  </si>
  <si>
    <t>Changes during the year</t>
  </si>
  <si>
    <t>Units in service of respon-</t>
  </si>
  <si>
    <t>not be included in Column (j).</t>
  </si>
  <si>
    <t>and rented to others for less than one year are to be included in Column (i).  Units rented from others for a period less than one year should</t>
  </si>
  <si>
    <t xml:space="preserve">    3.  Units leased to others for a period of one year or more are reportable in Column (n).  Units temporarily out of respondent's service</t>
  </si>
  <si>
    <t>others. The term "new" means a unit placed in service for the first time on any railroad.</t>
  </si>
  <si>
    <t xml:space="preserve">    2.  In column (d) give the number of units purchased or built in company shops.  In Column (e) give the number of new units leased from</t>
  </si>
  <si>
    <t xml:space="preserve">    1.  Give particulars of each of the various classes of equipment which respondent owned or leased during the year.</t>
  </si>
  <si>
    <t>Instructions for reporting freight-train car data.</t>
  </si>
  <si>
    <t>710.  INVENTORY OF EQUIPMENT - Continued</t>
  </si>
  <si>
    <t>(n)</t>
  </si>
  <si>
    <t>(see ins. 4)</t>
  </si>
  <si>
    <t>cars</t>
  </si>
  <si>
    <t xml:space="preserve">to </t>
  </si>
  <si>
    <t>col (k) &amp; (l)</t>
  </si>
  <si>
    <t>reported in</t>
  </si>
  <si>
    <t>Time -</t>
  </si>
  <si>
    <t>whether owned</t>
  </si>
  <si>
    <t>of units</t>
  </si>
  <si>
    <t>capacity</t>
  </si>
  <si>
    <t>(col. (i) &amp; (j))</t>
  </si>
  <si>
    <t>Total in service of</t>
  </si>
  <si>
    <t>(concluded)</t>
  </si>
  <si>
    <t>Units at close of year</t>
  </si>
  <si>
    <t>Changes during year</t>
  </si>
  <si>
    <t>is settled on a per diem and line haul mileage basis under "Code of Car Hire Rules" or would be so settled if used by another railroad.</t>
  </si>
  <si>
    <t xml:space="preserve">    5.  Time-mileage cars refers to freight cars, other than cabooses, owned or held under lease arrangement, whose interline rental</t>
  </si>
  <si>
    <t>interchange. Convert the capacity of tank cars to capacity in tons of the commodity which the car is intended to customarily carry.</t>
  </si>
  <si>
    <t>report the nominal capacity (in tons of 2,000 lbs) as provided for in Rule 86 of the AAR Code of Rules Governing Cars in</t>
  </si>
  <si>
    <t xml:space="preserve">    4.  Column (m) should show aggregate capacity for all units reported in columns (k) and (l), as follows.  For freight-train cars,</t>
  </si>
  <si>
    <t xml:space="preserve">      TOTAL (lines 59 to 69)</t>
  </si>
  <si>
    <t xml:space="preserve"> Truck</t>
  </si>
  <si>
    <t xml:space="preserve"> Tractor</t>
  </si>
  <si>
    <t>Z8_ _, Z9 _ _)</t>
  </si>
  <si>
    <t>(Special equipped dry van U9_ _,</t>
  </si>
  <si>
    <t xml:space="preserve"> Other trailer and container</t>
  </si>
  <si>
    <t xml:space="preserve"> Tank (Z0_ _, U6_ _)  (See note)</t>
  </si>
  <si>
    <t xml:space="preserve"> Insulated (U7_ _, Z7_ _)</t>
  </si>
  <si>
    <t xml:space="preserve"> Bulk hopper (U0_ _, Z0_ _)</t>
  </si>
  <si>
    <t xml:space="preserve"> Mechanical refrigerator (U5_, Z5_)</t>
  </si>
  <si>
    <t xml:space="preserve"> Open bed (U4_ _, Z4_ _)</t>
  </si>
  <si>
    <t xml:space="preserve"> Flat bed (U3_ _, Z3_ _)</t>
  </si>
  <si>
    <t xml:space="preserve"> Dry van (U2_ , Z_, Z6_,I-6)</t>
  </si>
  <si>
    <t xml:space="preserve"> Chassis (Z1_, Z67_, Z68_, Z_69_)</t>
  </si>
  <si>
    <t>HIGHWAY REVENUE EQUIPMENT</t>
  </si>
  <si>
    <t xml:space="preserve">      TOTAL (lines 56 and 57)</t>
  </si>
  <si>
    <t>(car floats, lighters, etc.)</t>
  </si>
  <si>
    <t xml:space="preserve"> Non-self-propelled vessels</t>
  </si>
  <si>
    <t>(tugboats, car ferries, etc.)</t>
  </si>
  <si>
    <t xml:space="preserve"> Self-propelled vessels</t>
  </si>
  <si>
    <t>FLOATING EQUIPMENT</t>
  </si>
  <si>
    <t>diem</t>
  </si>
  <si>
    <t>and car designations</t>
  </si>
  <si>
    <t>Per</t>
  </si>
  <si>
    <t>to</t>
  </si>
  <si>
    <t>710.  INVENTORY OF EQUIPMENT - Concluded</t>
  </si>
  <si>
    <t>None</t>
  </si>
  <si>
    <t>REBUILT UNITS</t>
  </si>
  <si>
    <t>(see instructions)</t>
  </si>
  <si>
    <t>cost</t>
  </si>
  <si>
    <t>(tons)</t>
  </si>
  <si>
    <t>acquisition</t>
  </si>
  <si>
    <t>Total weight</t>
  </si>
  <si>
    <t>Method of</t>
  </si>
  <si>
    <t>NEW UNITS</t>
  </si>
  <si>
    <t xml:space="preserve">  identified by footnote or sub-heading.</t>
  </si>
  <si>
    <t xml:space="preserve">       6. All unequipped boxcars acquired in whole or part with incentive per diem funds should be reported on separate lines and appropriately</t>
  </si>
  <si>
    <t xml:space="preserve">  as used herein shall mean a unit or units placed in service for the first time on any railroad.</t>
  </si>
  <si>
    <t xml:space="preserve">  the upper section of this schedule. Disclose rebuilt units acquired or rewritten into the respondent's accounts in the lower section .  The term "new"</t>
  </si>
  <si>
    <t xml:space="preserve">  and company service cars, and columns (d) and (f) for freight  train cars, floating equipment, and highway revenue equipment.  Disclose new units in</t>
  </si>
  <si>
    <t xml:space="preserve">       5. Data for this schedule should be confined to the units reported in Schedule 710, columns (c) and (e) for locomotive units, passenger-train cars,</t>
  </si>
  <si>
    <t xml:space="preserve">       4. The cost should be the complete cost as entered on the ledger, including foreign line freight charges and handling charges.</t>
  </si>
  <si>
    <t xml:space="preserve">       3. In column (c) show the total weight in tons of 2,000 pounds. The weight of the equipment acquired should be the weight empty.</t>
  </si>
  <si>
    <t xml:space="preserve">  show the type of equipment as enumerated in Schedule 710.</t>
  </si>
  <si>
    <t xml:space="preserve">  special construction or service characteristics, such as aluminum-covered hopper car (LO), steel boxcars-special service (XAP), etc. For TOFC/COFC</t>
  </si>
  <si>
    <t xml:space="preserve">  arrangement, and horsepower per unit, such as multiple-purpose diesel locomotive A units (B-B), 2500 HP. Cars should be identified as to</t>
  </si>
  <si>
    <t xml:space="preserve">  and should include physical characteristics requested by Schedule 710. Locomotive units should be identified as to power source, wheel</t>
  </si>
  <si>
    <t xml:space="preserve">  classification used to distinguish types of locomotive units, freight cars or other equipment adopted by the Association of American Railroads,</t>
  </si>
  <si>
    <t xml:space="preserve">       2. In column (a) list each class or type of locomotive unit, car or TOFC/COFC equipment on a separate line. By class is meant the standard</t>
  </si>
  <si>
    <t xml:space="preserve">  outside railroad shops (C), or built or rebuilt in company or system shops (S), including units acquired through capitalized leases (L).</t>
  </si>
  <si>
    <t xml:space="preserve">  property account for the year. Indicate in column (e) whether an installation represents equipment purchased (P), built or rebuilt by contract in</t>
  </si>
  <si>
    <t xml:space="preserve">  cost of units under construction at the close of the year should not be reflected in  this schedule even though part of the cost appears in the</t>
  </si>
  <si>
    <t xml:space="preserve">  reference to the number of units omitted should be given in a footnote, the details as to cost to be given in the report of the following year.  The</t>
  </si>
  <si>
    <t xml:space="preserve">  the year. If information regarding the cost of any units installed is not complete at time of filing of report, the units should be omitted, but</t>
  </si>
  <si>
    <t xml:space="preserve">       1. Give particulars as requested, separately, for the various classes of new units and rebuilt units of equipment installed by respondent during</t>
  </si>
  <si>
    <t>710S.  UNIT COST OF EQUIPMENT INSTALLED DURING THE YEAR</t>
  </si>
  <si>
    <t xml:space="preserve"> * To determine average density, total track-miles (route-miles times number of tracks), rather than route-miles shall be used.</t>
  </si>
  <si>
    <t>Potential abandonments</t>
  </si>
  <si>
    <t xml:space="preserve">  F</t>
  </si>
  <si>
    <t xml:space="preserve">  E</t>
  </si>
  <si>
    <t xml:space="preserve">  D</t>
  </si>
  <si>
    <t xml:space="preserve">  C</t>
  </si>
  <si>
    <t xml:space="preserve">  B</t>
  </si>
  <si>
    <t xml:space="preserve">  A</t>
  </si>
  <si>
    <t>(use two decimal places)</t>
  </si>
  <si>
    <t>ton-miles per track-mile*</t>
  </si>
  <si>
    <t>(whole numbers)</t>
  </si>
  <si>
    <t>orders at the end of period</t>
  </si>
  <si>
    <t>speed limit</t>
  </si>
  <si>
    <t>density in millions of gross</t>
  </si>
  <si>
    <t>at end of period</t>
  </si>
  <si>
    <t>Track category</t>
  </si>
  <si>
    <t>Track miles under slow</t>
  </si>
  <si>
    <t>Average running</t>
  </si>
  <si>
    <t>Average annual traffic</t>
  </si>
  <si>
    <t>Mileage or tracks</t>
  </si>
  <si>
    <t xml:space="preserve">            Disclose the requested information pertaining to track and traffic conditions.</t>
  </si>
  <si>
    <t>720.  TRACK AND TRAFFIC CONDITIONS</t>
  </si>
  <si>
    <t xml:space="preserve">   4. Traffic density related to passenger service shall not be included in the determination of the track category of a line segment.</t>
  </si>
  <si>
    <t xml:space="preserve">       as of the beginning of the second year.</t>
  </si>
  <si>
    <t xml:space="preserve">   3. If, for two consecutive years, a line segment classified in one track category maintains a traffic density which would place it in another, it shall be reclassified into that category </t>
  </si>
  <si>
    <t xml:space="preserve">   2. This schedule should include all class 1, 2, 3, or 4 track from Schedule 700, that is maintained by the respondent. (Class 5 track is assumed to be maintained by others)</t>
  </si>
  <si>
    <t xml:space="preserve">      Potential abandonments - Route segments identified by railroads as potentially subject to abandonment as required by Section 10903 of the ICC Termination Act of 1995.</t>
  </si>
  <si>
    <t xml:space="preserve">            passenger service, category F.</t>
  </si>
  <si>
    <t xml:space="preserve">      F - Track over which any passenger service is provided (other than potential abandonments).  Mileage should be included within track categories A through E unless there is dedicated entirely to</t>
  </si>
  <si>
    <t xml:space="preserve">      E - Way and yard switching tracks (passing tracks, turnouts and crossovers shall be included in categories A, B, C, D, F, or potential abandonments, as appropriate).</t>
  </si>
  <si>
    <t xml:space="preserve">      D - Freight density of less than 1 million gross ton-miles per track mile per year (include passing tracks, turnouts, and crossovers). </t>
  </si>
  <si>
    <t xml:space="preserve">      C - Freight density of less than 5 million gross ton-miles per track mile per year, but at least 1 million (include passing tracks, turnouts, and crossovers). </t>
  </si>
  <si>
    <t xml:space="preserve">      B - Freight density of less than 20 million gross ton-miles per track mile per year, but at least 5 million (include passing tracks, turnouts, and crossovers). </t>
  </si>
  <si>
    <t xml:space="preserve">      A - Freight density of 20 million or more gross ton-miles per track mile per year (include passing tracks, turnouts, and crossovers).</t>
  </si>
  <si>
    <t xml:space="preserve">  1. For purposes of these schedules, the track categories are defined as follows:</t>
  </si>
  <si>
    <t>GENERAL INSTRUCTIONS CONCERNING RETURNS TO BE MADE IN SCHEDULES 720, 721, 723, AND 726</t>
  </si>
  <si>
    <t>*  Show cost of fuel charged to train and yard service (function 67-Loco. Fuels). The cost stated for diesel fuel should be the total charges in the accounts specified, including freight charges and handling expenses. Fuel consumed by mixed and special trains that are predominately freight should be included in freight service, but where the service of mixed or special trains is predominately passenger, the fuel should be included in passenger service.</t>
  </si>
  <si>
    <t>Work Train</t>
  </si>
  <si>
    <t>COST OF FUEL  $(000) *</t>
  </si>
  <si>
    <t>Yard switching</t>
  </si>
  <si>
    <t xml:space="preserve">Freight </t>
  </si>
  <si>
    <t xml:space="preserve">Diesel oil (gallons) </t>
  </si>
  <si>
    <t>Kind of locomotive service</t>
  </si>
  <si>
    <t xml:space="preserve">     (Dollars in Thousands)</t>
  </si>
  <si>
    <t>750. CONSUMPTION OF DIESEL FUEL</t>
  </si>
  <si>
    <t>and four tons as the average weight of contents of each head-end car.</t>
  </si>
  <si>
    <t>transportation trains include work equipment and cars carrying company freight and their contents.  Use 150 pounds as the average weight per passenger</t>
  </si>
  <si>
    <t xml:space="preserve">(cars and contents, cabooses) moved one mile in transportation trains (excluding non-revenue gross ton-miles).  Nonrevenue gross ton-miles in </t>
  </si>
  <si>
    <t>units moved one mile in transportation trains.  Ton-miles of motorcars should be excluded.  Items 6-02 and 6-03 represent tons behind locomotive units</t>
  </si>
  <si>
    <t>From conductor's or dispatcher's train reports or other appropriate sources, compute weight in tons (2,000 pounds).  Item 6-01 includes weight of all locomotive</t>
  </si>
  <si>
    <t>(K)</t>
  </si>
  <si>
    <t>where services are combined such as baggage, express, and mail.</t>
  </si>
  <si>
    <t>devoted exclusively to the serving of meals and other refreshments and by club, lounge, and observation cars; and miles run by other passenger-train cars</t>
  </si>
  <si>
    <t xml:space="preserve">mail, passenger and express; miles run by sleeping, parlor, and other cars for which an extra fare is charged; miles run by dining, cafe, and other cars </t>
  </si>
  <si>
    <t>passengers are carried at regular tariff fares without extra charge for space occupied; miles run by combination passenger and baggage, passenger and</t>
  </si>
  <si>
    <t>Report miles actually run by passenger-train cars in transportation service.  Passenger-train car-miles include miles run by coaches and cars in which</t>
  </si>
  <si>
    <t>(J)</t>
  </si>
  <si>
    <t>and empty miles should not be considered no-payment or non-revenue car-miles.</t>
  </si>
  <si>
    <t xml:space="preserve">moving in transportation trains. Include such car-miles in Items 4-17, 4-18, and 4-19.  If private line cars move in revenue service, the loaded </t>
  </si>
  <si>
    <t xml:space="preserve">Exclude from Items 4-01, 4-11, 4-13, and 4-15, car-miles of work equipment, cars carrying company freight, and non-revenue private line cars </t>
  </si>
  <si>
    <t>(I)</t>
  </si>
  <si>
    <t>as empty freight car-miles. Do not report miles made by motorcars or business cars.</t>
  </si>
  <si>
    <t xml:space="preserve">owner on a loaded and/or empty mile basis. Report miles made by flatcars carrying empty highway trailers that are not moving under revenue billings </t>
  </si>
  <si>
    <t xml:space="preserve">and 4-15, report private-line cars and shipper owned cars.   Loaded and empty miles should be reported whether or not the railroad reimbursed the </t>
  </si>
  <si>
    <t xml:space="preserve">Leased Cars, Items 4-01 and 4-11, report both foreign cars and respondent's own cars while on the line of the respondent railroad.  In Items 4-13 </t>
  </si>
  <si>
    <t xml:space="preserve">A car-mile is a movement of a unit of car equipment a distance of one mile. Use car designations shown in Schedule 710.  Under Railroad Owned and </t>
  </si>
  <si>
    <t>(H)</t>
  </si>
  <si>
    <t>service.</t>
  </si>
  <si>
    <t>miles allowed for yard locomotives for switching service in yards where regular switching service is maintained and in terminal switching and transfer</t>
  </si>
  <si>
    <t xml:space="preserve">Yard switching locomotive-miles shall be computed at the rate of six miles per hour for the time actually engaged in yard switching service.  Include </t>
  </si>
  <si>
    <t>(G)</t>
  </si>
  <si>
    <t>for train locomotives for performing switching service at terminals and way stations.</t>
  </si>
  <si>
    <t>Train switching locomotive-miles shall be computed at the rate of six miles per hour for the time actually engaged in such service.  Include miles allowed</t>
  </si>
  <si>
    <t>(F)</t>
  </si>
  <si>
    <t>fractions and official time tables for computing locomotive miles.</t>
  </si>
  <si>
    <t>All locomotives unit-miles in road service shall be based on the actual distance run between terminals and/or stations.  Follow instruction (B) regarding</t>
  </si>
  <si>
    <t>in helper service shall be computed on the basis of actual distance run in such service.</t>
  </si>
  <si>
    <t>unit a distance of one mile under its own power.  Include miles made by all locomotive units.  Exclude miles made by motorcars.  Miles of locomotives</t>
  </si>
  <si>
    <t>A locomotive is a self-propelled unit of equipment designed solely for moving other equipment.  A locomotive unit-mile is a movement of a locomotive</t>
  </si>
  <si>
    <t>A motorcar is a self-propelled unit of equipment designed to carry freight or passengers, and is not considered a locomotive.</t>
  </si>
  <si>
    <t>accordance with the service performed.  Train-miles shall be kept separately for trains hauled by locomotives and trains moved by motorcars.</t>
  </si>
  <si>
    <t xml:space="preserve">triple-head trains.  When the carrier's trains are detoured over foreign roads, the miles shall be computed on the basis of the miles actually run and in </t>
  </si>
  <si>
    <t>doubling hills, switching, or other work at way stations, or for the service of helper or pusher locomotives or of extra locomotives on double-head or</t>
  </si>
  <si>
    <t xml:space="preserve">computed from the official time tables or distance tables.  Train-Miles shall not be increased to cover the running of locomotives from shops to terminals, </t>
  </si>
  <si>
    <t>and other fractions shall be considered as one mile.  Train Miles-Running shall be based on the actual distance run between terminals and/or stations and shall be</t>
  </si>
  <si>
    <t xml:space="preserve">A train-mile is the movement of a train a distance of one mile.  In computing train-miles, fractions representing less than one-half mile shall be disregarded </t>
  </si>
  <si>
    <t>Report miles of road operated at close of year, excluding industrial tracks, yard tracks, and sidings.</t>
  </si>
  <si>
    <t>moving in transportation trains are not to be reported in Item 11, but are to be reported in Items 4-17, 6-04, 7-02, 8-04, and 8-05, as instructed in notes I, K, and L.</t>
  </si>
  <si>
    <t>employees.  Statistics for work trains should be reported under Item 11, only.  Statistics related to company equipment, company employees, and company freight</t>
  </si>
  <si>
    <t>through train statistics.  A work train is a train operated solely or preponderantly for the purpose of transporting company freight, work equipment, or company</t>
  </si>
  <si>
    <t>Through trains are those trains operated between two or more major concentration or distribution points.  Do not include unit train statistics in way or</t>
  </si>
  <si>
    <t>period.  Way trains are defined as trains operated primarily to gather and distribute cars in road service and move them between way stations or way points.</t>
  </si>
  <si>
    <t>contain restricted detention provisions and are subject to time-volume requirements which reflect the approximate capacity of the unit trains for the stated</t>
  </si>
  <si>
    <t>shipment on one bill of lading or other shipping document in a solid train for movement between origin and destination.  Such tariffs and/or contracts generally</t>
  </si>
  <si>
    <t>and destination.  The applicable tariffs and/or contracts generally require that a specific minimum tonnage or quantity of carloads be tendered as a unit for</t>
  </si>
  <si>
    <t>Unit train service is a specialized scheduled shuttle type service in equipment (railroad or privately owned) dedicated to such service, moving between origin</t>
  </si>
  <si>
    <t xml:space="preserve">   Unit Train, Way Train, and Through Train data under items 2, 3, 4, 6, and 12 shall be obtained from conductor's wheel reports (freight) or similar reports.</t>
  </si>
  <si>
    <t>INSTRUCTIONS  CONCERNING  RETURNS  TO  BE  MADE  IN  SCHEDULE  755</t>
  </si>
  <si>
    <t>(TOFC/COFC) units or cars.</t>
  </si>
  <si>
    <t>Car-miles.  Both intermodal (TOFC/COFC) units and intermodal cars are to be calculated using actual units and not constructed intermodal</t>
  </si>
  <si>
    <t>Containers Loaded and Unloaded (Q)).  Intermodal cars will be calculated in accordance with instruction U for reporting Flat-TOFC/COFC</t>
  </si>
  <si>
    <t>on the average intermodal car.  Units are to be calculated in the same manner as Line 123 (13 TOFC/COFC - No. of Revenue Trailers &amp;</t>
  </si>
  <si>
    <t>The intermodal Load Factor reported on Line 134 will be calculated for the average number of intermodal (TOFC/COFC) units loaded</t>
  </si>
  <si>
    <t>(V)</t>
  </si>
  <si>
    <t>not five car-miles.</t>
  </si>
  <si>
    <t>constructed container platforms.  For example, an articulated car consisting of five platforms moved one mile will be counted as one car-mile,</t>
  </si>
  <si>
    <t>(U)</t>
  </si>
  <si>
    <t>This count can be an annual average based on weekly count of cars that have not been placed for loading within 48 hours.</t>
  </si>
  <si>
    <t xml:space="preserve">Surplus cars are cars which are in serviceable condition for loading on the last day of the year, but have not been placed for loading within 48 hours.  </t>
  </si>
  <si>
    <t>cars moving empty in trains en route to shop, and cars stored awaiting disposition.</t>
  </si>
  <si>
    <t>awaiting repairs switching, cars awaiting movement to repair tracks held in train yards (excluding cars which are to be repaired in the train yard without loss of time),</t>
  </si>
  <si>
    <t>cars on repair tracks undergoing or awaiting repairs.  They include cars on repair tracks repaired and awaiting switching, cars on repair tracks undergoing or</t>
  </si>
  <si>
    <t>cars owned by other railroads whose interline rental is settled on time (by hour) and actual line-haul mileage charges under the Code of Car Hire Rules.</t>
  </si>
  <si>
    <t>Report the total number of foreign railroad cars on line at the end of the year (except surplus cars, see below).  Foreign railroad cars refers to freight</t>
  </si>
  <si>
    <t>(T)</t>
  </si>
  <si>
    <t>Report under Marine Terminals, Item 16, the tons loaded onto and unloaded from marine vessels at the expense of the reporting railroad.</t>
  </si>
  <si>
    <t>(S)</t>
  </si>
  <si>
    <t>service.  Note:  The count should reflect the trailer/containers for which expenses are reported in Schedule 417, line 2, column (b).</t>
  </si>
  <si>
    <t xml:space="preserve">up or delivered by a shipper or motor carrier, etc. when a tariff provision requires that the shipper or motor carrier, etc., and not the railroad, perform that </t>
  </si>
  <si>
    <t xml:space="preserve">the service or that the railroad hires a subsidiary or outside contractor to perform the service.)  Do not include those trailers/containers which are picked </t>
  </si>
  <si>
    <t>interchange service, when the work is performed at the railroads' expense.  (Performed at railroads' expense means that railroad employees perform</t>
  </si>
  <si>
    <t>Report the number of loaded revenue trailers/containers picked up, plus revenue trailers/containers delivered in TOFC/COFC and in highway</t>
  </si>
  <si>
    <t>(R)</t>
  </si>
  <si>
    <t>work is performed at the railroad's expense.</t>
  </si>
  <si>
    <t xml:space="preserve">Report vehicles (TOFC trailers/containers, automobiles and trucks) loaded and unloaded to and from TOFC and multiple level freight cars when the </t>
  </si>
  <si>
    <t>(Q)</t>
  </si>
  <si>
    <t>physical transfer of the car between trains.  Each car moving under revenue billing shall be considered as a loaded car.</t>
  </si>
  <si>
    <t>between trains on respondent's lines.  No additional count is given because of crew change or changes in track identification number unless there is a</t>
  </si>
  <si>
    <t>Therefore, each car originated or received from a connecting carrier receives an initial count, plus one count for each subsequent physical transfer</t>
  </si>
  <si>
    <t xml:space="preserve">the total count of loaded cars would be four: two counts for the movements in the way trains and two counts for the movements in through trains.  </t>
  </si>
  <si>
    <t xml:space="preserve">example, if a car moves loaded (1)  in a way train from the origination points, (2) in two through trains, and (3) in a way-train to the destination point, </t>
  </si>
  <si>
    <t>The number of loaded freight cars shall be obtained from the conductors' wheel report and shall be the sum of all loaded cars handled by each train.  For</t>
  </si>
  <si>
    <t>(P)</t>
  </si>
  <si>
    <t>yard switching service or in switching equipment for repairs between yards and shops.</t>
  </si>
  <si>
    <t>miles run by locomotives while engaged incidentally in switching company materials in company shops or material yards in connection with regular</t>
  </si>
  <si>
    <t xml:space="preserve">material; trains run for distributing material and supplies for use in connection with operations; and all other trains used in work-train services.  Exclude </t>
  </si>
  <si>
    <t xml:space="preserve">carrier's employees to and from work when no transportation charge is made; wrecking trains run solely for the purpose of transporting company </t>
  </si>
  <si>
    <t>for which no revenue is received; trains running special with fire apparatus to save carrier's property from destruction; trains run for transporting the</t>
  </si>
  <si>
    <t>Work-train miles include the miles run by trains engaged in company service such as official inspection; inspection trains for railway commissioners</t>
  </si>
  <si>
    <t>(O)</t>
  </si>
  <si>
    <t>independent of the number of locomotives used.</t>
  </si>
  <si>
    <t xml:space="preserve"> switching and transfer service in connection with the transportation of revenue and incidentally of company freight.  Hours in yard switching are</t>
  </si>
  <si>
    <t>Yard switching hours are hours expended in switching service performed by yard crews in yards where regular switching service is maintained, including</t>
  </si>
  <si>
    <t>(N)</t>
  </si>
  <si>
    <t>A train hour is independent of the number of locomotives in the train.</t>
  </si>
  <si>
    <t>switching is the time spent by the train while performing switching service at terminals and way stations where no regular yard service is maintained.</t>
  </si>
  <si>
    <t>motorcar service performed by train locomotives at terminals and way stations.  Report in Item 9-02, train switching hours included in Item 9-01.  Train</t>
  </si>
  <si>
    <t>final terminals, including trains switching at way stations and delays on road as shown by conductor's or dispatcher's train reports.  Include time of</t>
  </si>
  <si>
    <t xml:space="preserve">Road service represents elapsed time of transportation trains (both ordinary and light) between the time of leaving the initial terminals and the time at </t>
  </si>
  <si>
    <t>(M)</t>
  </si>
  <si>
    <t xml:space="preserve">From conductor's train reports or other appropriate sources, compute ton-miles of freight.  Ton-miles represent the number of tons of revenue and </t>
  </si>
  <si>
    <t>(L)</t>
  </si>
  <si>
    <t>INSTRUCTIONS  CONCERNING  RETURNS  TO  BE  MADE  IN  SCHEDULE  755 - (Concluded)</t>
  </si>
  <si>
    <t>xxxxxx</t>
  </si>
  <si>
    <t xml:space="preserve">       4-025 TOTAL (lines 15-29)</t>
  </si>
  <si>
    <t xml:space="preserve">       4-024 All Other Car Types-Total</t>
  </si>
  <si>
    <t xml:space="preserve">       4-023 Flat-All Other</t>
  </si>
  <si>
    <t xml:space="preserve">       4-022 Flat-General Service</t>
  </si>
  <si>
    <t xml:space="preserve">       4-021 Flat-Multi-Level</t>
  </si>
  <si>
    <t xml:space="preserve">       4-020 Flat-TOFC/COFC</t>
  </si>
  <si>
    <t xml:space="preserve">       4-019 Refrigerator-Non-Mechanical</t>
  </si>
  <si>
    <t xml:space="preserve">       4-018 Refrigerator-Mechanical</t>
  </si>
  <si>
    <t xml:space="preserve">       4-017 Hopper-Open Top-Special Service</t>
  </si>
  <si>
    <t xml:space="preserve">       4-016 Hopper-Open Top-General Service</t>
  </si>
  <si>
    <t xml:space="preserve">       4-015 Hopper-Covered</t>
  </si>
  <si>
    <t xml:space="preserve">       4-014 Gondola-Equipped</t>
  </si>
  <si>
    <t xml:space="preserve">       4-013 Gondola-Plain</t>
  </si>
  <si>
    <t xml:space="preserve">       4-012 Box-Equipped</t>
  </si>
  <si>
    <t xml:space="preserve">       4-011 Box-Plain 50-Foot and Longer</t>
  </si>
  <si>
    <t xml:space="preserve">       4-010 Box-Plain 40-Foot</t>
  </si>
  <si>
    <t xml:space="preserve">       4-01  RR Owned and Leased Cars - Loaded</t>
  </si>
  <si>
    <t>4  Freight Car-Miles (thousands) (H)</t>
  </si>
  <si>
    <t xml:space="preserve">       3-31  TOTAL ALL SERVICES (lines 11-13)</t>
  </si>
  <si>
    <t xml:space="preserve">       3-21  Yard Switching (G)</t>
  </si>
  <si>
    <t xml:space="preserve">       3-11  Train Switching (F)</t>
  </si>
  <si>
    <t xml:space="preserve">       3-04  TOTAL (lines 8-10)</t>
  </si>
  <si>
    <t xml:space="preserve">       3-03  Through Trains</t>
  </si>
  <si>
    <t xml:space="preserve">       3-02  Way Trains</t>
  </si>
  <si>
    <t xml:space="preserve">       3-01  Unit Trains</t>
  </si>
  <si>
    <t xml:space="preserve">    Road Service (E)</t>
  </si>
  <si>
    <t>3  Locomotive Unit Miles (D)</t>
  </si>
  <si>
    <t xml:space="preserve">       2-07  TOTAL ALL TRAINS (lines 5 and 6)</t>
  </si>
  <si>
    <t xml:space="preserve">       2-05  Motorcars (C)</t>
  </si>
  <si>
    <t xml:space="preserve">       2-04  TOTAL TRAIN MILES (lines 2-4)</t>
  </si>
  <si>
    <t xml:space="preserve">       2-03  Through Trains</t>
  </si>
  <si>
    <t xml:space="preserve">       2-02  Way Trains</t>
  </si>
  <si>
    <t xml:space="preserve">       2-01  Unit Trains</t>
  </si>
  <si>
    <t>2  Train Miles - Running (B)</t>
  </si>
  <si>
    <t>1  Miles of Road Operated (A)</t>
  </si>
  <si>
    <t>Train</t>
  </si>
  <si>
    <t xml:space="preserve"> Train</t>
  </si>
  <si>
    <t>Item Description</t>
  </si>
  <si>
    <t xml:space="preserve"> Freight</t>
  </si>
  <si>
    <t xml:space="preserve">755. RAILROAD OPERATING STATISTICS </t>
  </si>
  <si>
    <t xml:space="preserve">       4-147 TOTAL (lines 47-63)</t>
  </si>
  <si>
    <t xml:space="preserve">       4-146 All Other Car Types</t>
  </si>
  <si>
    <t xml:space="preserve">       4-145 Tank-22,000 Gallons and Over</t>
  </si>
  <si>
    <t xml:space="preserve">       4-144 Tank Under 22,000 Gallons</t>
  </si>
  <si>
    <t xml:space="preserve">       4-143 Flat-All Other</t>
  </si>
  <si>
    <t xml:space="preserve">       4-142 Flat-General Service</t>
  </si>
  <si>
    <t xml:space="preserve">       4-141 Flat-Multi-Level</t>
  </si>
  <si>
    <t xml:space="preserve">       4-140 Flat-TOFC/COFC</t>
  </si>
  <si>
    <t xml:space="preserve">       4-139 Refrigerator-Non-Mechanical</t>
  </si>
  <si>
    <t xml:space="preserve">       4-138 Refrigerator-Mechanical</t>
  </si>
  <si>
    <t xml:space="preserve">       4-137 Hopper-Open Top-Special Service</t>
  </si>
  <si>
    <t xml:space="preserve">       4-136 Hopper-Open Top-General Service</t>
  </si>
  <si>
    <t xml:space="preserve">       4-135 Hopper-Covered</t>
  </si>
  <si>
    <t xml:space="preserve">       4-134 Gondola-Equipped</t>
  </si>
  <si>
    <t xml:space="preserve">       4-133 Gondola-Plain</t>
  </si>
  <si>
    <t xml:space="preserve">       4-132 Box-Equipped</t>
  </si>
  <si>
    <t xml:space="preserve">       4-131 Box-Plain 50-Foot and Longer</t>
  </si>
  <si>
    <t xml:space="preserve">       4-130 Box-Plain 40-Foot</t>
  </si>
  <si>
    <t xml:space="preserve">       4-13  Private Line Cars - Loaded (H)</t>
  </si>
  <si>
    <t xml:space="preserve">       4-125 TOTAL (lines 31-45)</t>
  </si>
  <si>
    <t xml:space="preserve">       4-124 All Other Car Types-Total</t>
  </si>
  <si>
    <t xml:space="preserve">       4-123 Flat-All Other</t>
  </si>
  <si>
    <t xml:space="preserve">       4-122 Flat-General Service</t>
  </si>
  <si>
    <t xml:space="preserve">       4-121 Flat-Multi-Level</t>
  </si>
  <si>
    <t xml:space="preserve">       4-120 Flat-TOFC/COFC</t>
  </si>
  <si>
    <t xml:space="preserve">       4-119 Refrigerator-Non-Mechanical</t>
  </si>
  <si>
    <t xml:space="preserve">       4-118 Refrigerator-Mechanical</t>
  </si>
  <si>
    <t xml:space="preserve">       4-117 Hopper-Open Top-Special Service</t>
  </si>
  <si>
    <t xml:space="preserve">       4-116 Hopper-Open Top-General Service</t>
  </si>
  <si>
    <t xml:space="preserve">       4-115 Hopper-Covered</t>
  </si>
  <si>
    <t xml:space="preserve">       4-114 Gondola-Equipped</t>
  </si>
  <si>
    <t xml:space="preserve">       4-113 Gondola-Plain</t>
  </si>
  <si>
    <t xml:space="preserve">       4-112 Box-Equipped</t>
  </si>
  <si>
    <t xml:space="preserve">       4-111 Box-Plain 50-Foot and Longer</t>
  </si>
  <si>
    <t xml:space="preserve">       4-110 Box-Plain 40-Foot</t>
  </si>
  <si>
    <t xml:space="preserve">       4-11  RR Owned and Leased Cars-Empty</t>
  </si>
  <si>
    <t>755. RAILROAD OPERATING STATISTICS - (Continued)</t>
  </si>
  <si>
    <t xml:space="preserve">       4-20  Caboose Miles</t>
  </si>
  <si>
    <t xml:space="preserve">       4-194 TOTAL (Lines 85-87)</t>
  </si>
  <si>
    <t xml:space="preserve">       4-193 Through Trains</t>
  </si>
  <si>
    <t xml:space="preserve">       4-192 Way Trains</t>
  </si>
  <si>
    <t xml:space="preserve">       4-191 Unit Trains</t>
  </si>
  <si>
    <t xml:space="preserve">       4-19  Total Car-Miles by Train Type (Note)</t>
  </si>
  <si>
    <r>
      <t xml:space="preserve">       4-18  No Payment Car-Miles (I) </t>
    </r>
    <r>
      <rPr>
        <vertAlign val="superscript"/>
        <sz val="9"/>
        <rFont val="Times New Roman"/>
        <family val="1"/>
      </rPr>
      <t>(1)</t>
    </r>
  </si>
  <si>
    <t xml:space="preserve">       4-17  Work Equipment and Company Freight Car-Miles</t>
  </si>
  <si>
    <t xml:space="preserve">       4-167 TOTAL (lines 65-81)</t>
  </si>
  <si>
    <t xml:space="preserve">       4-166 All Other Car Types-Total</t>
  </si>
  <si>
    <t xml:space="preserve">       4-165 Tank-22,000 Gallons and Over</t>
  </si>
  <si>
    <t xml:space="preserve">       4-164 Tank Under 22,000 Gallons</t>
  </si>
  <si>
    <t xml:space="preserve">       4-163 Flat-All Other</t>
  </si>
  <si>
    <t xml:space="preserve">       4-162 Flat-General Service</t>
  </si>
  <si>
    <t xml:space="preserve">       4-161 Flat-Multi-Level</t>
  </si>
  <si>
    <t xml:space="preserve">       4-160 Flat-TOFC/COFC</t>
  </si>
  <si>
    <t xml:space="preserve">       4-159 Refrigerator-Non-Mechanical</t>
  </si>
  <si>
    <t xml:space="preserve">       4-158 Refrigerator-Mechanical</t>
  </si>
  <si>
    <t xml:space="preserve">       4-157 Hopper-Open Top-Special Service</t>
  </si>
  <si>
    <t xml:space="preserve">       4-156 Hopper-Open Top-General Service</t>
  </si>
  <si>
    <t xml:space="preserve">       4-155 Hopper-Covered</t>
  </si>
  <si>
    <t xml:space="preserve">       4-154 Gondola-Equipped</t>
  </si>
  <si>
    <t xml:space="preserve">       4-153 Gondola-Plain</t>
  </si>
  <si>
    <t xml:space="preserve">       4-152 Box-Equipped</t>
  </si>
  <si>
    <t xml:space="preserve">       4-151 Box-Plain 50-Foot and Longer</t>
  </si>
  <si>
    <t xml:space="preserve">       4-150 Box-Plain 40-Foot</t>
  </si>
  <si>
    <t xml:space="preserve">       4-15  Private Line Cars-Empty (H)</t>
  </si>
  <si>
    <t xml:space="preserve">      TOFC/COFC - Average No. Of Units Loaded Per Car</t>
  </si>
  <si>
    <t xml:space="preserve">       17-04 TOTAL (lines 130-132)</t>
  </si>
  <si>
    <t xml:space="preserve">       17-03 Surplus</t>
  </si>
  <si>
    <t xml:space="preserve">       17-02 Unserviceable</t>
  </si>
  <si>
    <t xml:space="preserve">       17-01 Serviceable</t>
  </si>
  <si>
    <t>17  Number of Foreign Per Diem Cars on Line (T)</t>
  </si>
  <si>
    <t xml:space="preserve">       16-04 TOTAL (lines 126-128)</t>
  </si>
  <si>
    <t xml:space="preserve">       16-03 Marine Terminals-Other</t>
  </si>
  <si>
    <t xml:space="preserve">       16-02 Marine Terminals-Ore</t>
  </si>
  <si>
    <t xml:space="preserve">       16-01 Marine Terminals-Coal</t>
  </si>
  <si>
    <t>16  Revenue Tons-Marine Terminal (S)</t>
  </si>
  <si>
    <t>15  TOFC/COFC-No. of Rev. Trailers Picked Up and Delivered (R)</t>
  </si>
  <si>
    <t>14  Multi-Level Cars-No. of Motor Vehicles Loaded &amp; Unloaded (Q)</t>
  </si>
  <si>
    <t>13  TOFC/COFC-No. of Rev. Trailers &amp; Cont Loaded &amp; Unloaded (Q)</t>
  </si>
  <si>
    <t xml:space="preserve">       12-03 Through Trains</t>
  </si>
  <si>
    <t xml:space="preserve">       12-02 Way Trains</t>
  </si>
  <si>
    <t xml:space="preserve">       12-01 Unit Trains</t>
  </si>
  <si>
    <t>12  Number of Loaded Freight Cars (P)</t>
  </si>
  <si>
    <t xml:space="preserve">       11-02 Motorcars</t>
  </si>
  <si>
    <t xml:space="preserve">       11-01 Locomotives</t>
  </si>
  <si>
    <t>11  Train-Miles Work Trains (O)</t>
  </si>
  <si>
    <t xml:space="preserve">10  Total Yard-Switching Hours (N) </t>
  </si>
  <si>
    <t xml:space="preserve">       9-02  Train Switching</t>
  </si>
  <si>
    <t xml:space="preserve">       9-01  Road Service</t>
  </si>
  <si>
    <t>9  Train Hours (M)</t>
  </si>
  <si>
    <t xml:space="preserve">       8-07  TOTAL-REVENUE &amp; NON-REVENUE(lines 110 and 113)</t>
  </si>
  <si>
    <t xml:space="preserve">       8-06  TOTAL (lines 111 and 112)</t>
  </si>
  <si>
    <t xml:space="preserve">       8-05  Non-Revenue-Lake Transfer Service</t>
  </si>
  <si>
    <t xml:space="preserve">       8-04  Non-Revenue-Road Service</t>
  </si>
  <si>
    <t xml:space="preserve">       8-03  TOTAL (lines 108 and 109)</t>
  </si>
  <si>
    <t xml:space="preserve">       8-02  Revenue-Lake Transfer Service</t>
  </si>
  <si>
    <t xml:space="preserve">       8-01  Revenue-Road Service</t>
  </si>
  <si>
    <t>8  Ton-Miles of Freight (thousands) (L)</t>
  </si>
  <si>
    <t xml:space="preserve">       7-03  TOTAL (lines 105 and 106)</t>
  </si>
  <si>
    <t xml:space="preserve">       7-02  Non-Revenue</t>
  </si>
  <si>
    <t xml:space="preserve">       7-01  Revenue</t>
  </si>
  <si>
    <t>7  Tons of Freight (thousands)</t>
  </si>
  <si>
    <t xml:space="preserve">       6-05  TOTAL (lines 98-103)</t>
  </si>
  <si>
    <t xml:space="preserve">       6-04  Non-Revenue</t>
  </si>
  <si>
    <t xml:space="preserve">       6-03  Passenger-Trains, Crs., and Cnts.</t>
  </si>
  <si>
    <t xml:space="preserve">       6-022 Through Trains</t>
  </si>
  <si>
    <t xml:space="preserve">       6-021 Way Trains</t>
  </si>
  <si>
    <t xml:space="preserve">       6-020 Unit Trains</t>
  </si>
  <si>
    <t xml:space="preserve">       6-02  Freight Trains, Crs., Cnts., &amp; Caboose</t>
  </si>
  <si>
    <t xml:space="preserve">       6-01  Road Locomotives</t>
  </si>
  <si>
    <t>6  Gross Ton Miles (thousands) (K)</t>
  </si>
  <si>
    <t>755. RAILROAD OPERATING STATISTICS - (Concluded)</t>
  </si>
  <si>
    <t xml:space="preserve">Railroad Annual Report R-1 </t>
  </si>
  <si>
    <t>EXPLANATORY REMARKS</t>
  </si>
  <si>
    <t>Name</t>
  </si>
  <si>
    <t>Day</t>
  </si>
  <si>
    <t>Month</t>
  </si>
  <si>
    <t>Correction</t>
  </si>
  <si>
    <t>File</t>
  </si>
  <si>
    <t>telegram</t>
  </si>
  <si>
    <t>Telegram of</t>
  </si>
  <si>
    <t>Making</t>
  </si>
  <si>
    <t>Board</t>
  </si>
  <si>
    <t>Officer sending letter, fax or</t>
  </si>
  <si>
    <t>Letter, Fax or</t>
  </si>
  <si>
    <t>Date Correction</t>
  </si>
  <si>
    <t>Clerk</t>
  </si>
  <si>
    <t>Authority</t>
  </si>
  <si>
    <t>Date of</t>
  </si>
  <si>
    <t>CORRECTIONS</t>
  </si>
  <si>
    <t>Telegram</t>
  </si>
  <si>
    <t>Letter, Fax, or</t>
  </si>
  <si>
    <t>Needed</t>
  </si>
  <si>
    <t>Answer</t>
  </si>
  <si>
    <t>Subject</t>
  </si>
  <si>
    <t>Office Addressed</t>
  </si>
  <si>
    <t>File number</t>
  </si>
  <si>
    <t>CORRESPONDENCE</t>
  </si>
  <si>
    <t>(FOR USE OF BOARD ONLY)</t>
  </si>
  <si>
    <t>MEMORANDA</t>
  </si>
  <si>
    <t>Locomotive unit miles .........................................................................................................................................................................................................................................</t>
  </si>
  <si>
    <t xml:space="preserve">    Electric and other ........................................................................................................................................................................................................................................</t>
  </si>
  <si>
    <t>Locomotive equipment ..........................................................................................................................................................................................................................................</t>
  </si>
  <si>
    <t>32-33</t>
  </si>
  <si>
    <t xml:space="preserve">    Leased property - improvements made during the year ...................................................................................................................................................................................................</t>
  </si>
  <si>
    <t xml:space="preserve">    Changes during year ...................................................................................................................................................................................................................................</t>
  </si>
  <si>
    <t>Road and equipment ........................................................................................................................................................................................................................................</t>
  </si>
  <si>
    <t>Railway property used in transportation service  ..........................................................................................................................................................................................................</t>
  </si>
  <si>
    <t>26-29</t>
  </si>
  <si>
    <t>Investments and advances of affiliated companies  .............................................................................................................................................................................................................</t>
  </si>
  <si>
    <t>Investments in common stocks of affiliated companies ..........................................................................................................................................................................................................</t>
  </si>
  <si>
    <t>Identity of respondent ........................................................................................................................................................................................................................................</t>
  </si>
  <si>
    <t>Guaranties and suretyships ....................................................................................................................................................................................................................................</t>
  </si>
  <si>
    <t>Funded debt  (see Debt holdings)</t>
  </si>
  <si>
    <t xml:space="preserve">    Cost ...............................................................................................................................................................................................................................................</t>
  </si>
  <si>
    <t>Freight car-miles .............................................................................................................................................................................................................................................</t>
  </si>
  <si>
    <t>Freight-train cars ............................................................................................................................................................................................................................................</t>
  </si>
  <si>
    <t>Freight cars loaded ...........................................................................................................................................................................................................................................</t>
  </si>
  <si>
    <t>Floating equipment ............................................................................................................................................................................................................................................</t>
  </si>
  <si>
    <t>21-22</t>
  </si>
  <si>
    <t>Financial position - changes in ...............................................................................................................................................................................................................................</t>
  </si>
  <si>
    <t>Federal income taxes ..........................................................................................................................................................................................................................................</t>
  </si>
  <si>
    <t>Extraordinary items ...........................................................................................................................................................................................................................................</t>
  </si>
  <si>
    <t>Expenses - railway operating  .................................................................................................................................................................................................................................</t>
  </si>
  <si>
    <t xml:space="preserve">    Reserve ...............................................................................................................................................................................................................................................</t>
  </si>
  <si>
    <t>Equipment owned, depreciation base rates ......................................................................................................................................................................................................................</t>
  </si>
  <si>
    <t xml:space="preserve">        Reserve ...............................................................................................................................................................................................................................................</t>
  </si>
  <si>
    <t xml:space="preserve">    From others ...............................................................................................................................................................................................................................................</t>
  </si>
  <si>
    <t>Equipment leased, depreciation base and rate</t>
  </si>
  <si>
    <t xml:space="preserve">    Owned - Not in service of respondent  .....................................................................................................................................................................................................................</t>
  </si>
  <si>
    <t xml:space="preserve">    Inventory ...........................................................................................................................................................................................................................................</t>
  </si>
  <si>
    <t xml:space="preserve">    Passenger-train cars  .....................................................................................................................................................................................................................................</t>
  </si>
  <si>
    <t xml:space="preserve">    Highway revenue equipment  ................................................................................................................................................................................................................................</t>
  </si>
  <si>
    <t xml:space="preserve">    Freight-train cars  .......................................................................................................................................................................................................................................</t>
  </si>
  <si>
    <t xml:space="preserve">    Floating ...............................................................................................................................................................................................................................................</t>
  </si>
  <si>
    <t xml:space="preserve">    Company service  ..........................................................................................................................................................................................................................................</t>
  </si>
  <si>
    <t>Equipment-classified  .........................................................................................................................................................................................................................................</t>
  </si>
  <si>
    <t>Electric locomotive equipment at close of year ................................................................................................................................................................................................................</t>
  </si>
  <si>
    <t xml:space="preserve">        Owned and used ........................................................................................................................................................................................................................................</t>
  </si>
  <si>
    <t xml:space="preserve">        Improvements to  ......................................................................................................................................................................................................................................</t>
  </si>
  <si>
    <t xml:space="preserve">        From others  ..........................................................................................................................................................................................................................................</t>
  </si>
  <si>
    <t xml:space="preserve">    Road and equipment leased </t>
  </si>
  <si>
    <t xml:space="preserve">Depreciation base and rates </t>
  </si>
  <si>
    <t>Debt holdings ...............................................................................................................................................................................................................................................</t>
  </si>
  <si>
    <t>Contingent assets and liabilities .............................................................................................................................................................................................................................</t>
  </si>
  <si>
    <t>Consumption of fuel by motive power units .....................................................................................................................................................................................................................</t>
  </si>
  <si>
    <t>Compensating balances and short-term borrowing arrangements ...................................................................................................................................................................................................</t>
  </si>
  <si>
    <t>Company service equipment  ....................................................................................................................................................................................................................................</t>
  </si>
  <si>
    <t>Car, locomotive, and floating equipment - classification  .....................................................................................................................................................................................................</t>
  </si>
  <si>
    <t>5-15</t>
  </si>
  <si>
    <t>Balance sheet  ...............................................................................................................................................................................................................................................</t>
  </si>
  <si>
    <t>Application of funds - source .....................................................................................................................................................................................................</t>
  </si>
  <si>
    <t>Analysis of taxes  ............................................................................................................................................................................................................................................</t>
  </si>
  <si>
    <t>Accruals - railway tax ........................................................................................................................................................................................................................................</t>
  </si>
  <si>
    <t xml:space="preserve">    Owned and used  .......................................................................................................................................................................................................................................</t>
  </si>
  <si>
    <t xml:space="preserve">        Improvements to .......................................................................................................................................................................................................................................</t>
  </si>
  <si>
    <t xml:space="preserve">        From others ...........................................................................................................................................................................................................................................</t>
  </si>
  <si>
    <t xml:space="preserve">    Road and equipment leased</t>
  </si>
  <si>
    <t>Accumulated depreciation</t>
  </si>
  <si>
    <t>Page No.</t>
  </si>
  <si>
    <t>INDEX</t>
  </si>
  <si>
    <t>Voting powers and elections ..........................................................................................................................................................................</t>
  </si>
  <si>
    <t>TOFC/COFC number of revenue trailers and containers - loaded and unloaded  ............................................................................................</t>
  </si>
  <si>
    <t>Ton - miles of freight ........................................................................................................................................................................................</t>
  </si>
  <si>
    <t>Tons of freight ..............................................................................................................................................................................................</t>
  </si>
  <si>
    <t>Train miles .....................................................................................................................................................................................................</t>
  </si>
  <si>
    <t>Train hours, yard switching ...........................................................................................................................................................................</t>
  </si>
  <si>
    <t>Track and traffic conditions ........................................................................................................................................................................</t>
  </si>
  <si>
    <t xml:space="preserve">   Miles of, at close of year ...........................................................................................................................................................................</t>
  </si>
  <si>
    <t>Tracks operated at close of year ....................................................................................................................................................................</t>
  </si>
  <si>
    <t>Suretyships - Guaranties and ...........................................................................................................................................................................</t>
  </si>
  <si>
    <t xml:space="preserve">    Voting rights ..............................................................................................................................................................................................</t>
  </si>
  <si>
    <t xml:space="preserve">    Value per share ........................................................................................................................................................................................</t>
  </si>
  <si>
    <t>3-4</t>
  </si>
  <si>
    <t xml:space="preserve">    Total voting power .....................................................................................................................................................................................</t>
  </si>
  <si>
    <t xml:space="preserve">    Number of security holders .........................................................................................................................................................................</t>
  </si>
  <si>
    <t>Statement of cash flows.................................................................................................................................................................</t>
  </si>
  <si>
    <t>Specialized service subschedule .....................................................................................................................................................................</t>
  </si>
  <si>
    <t>Sources and application of working capital .................................................................................................................................................</t>
  </si>
  <si>
    <t>Sinking funds ......................................................................................................................................................................................................</t>
  </si>
  <si>
    <t>Short - term borrowing arrangements - compensating balances and ..............................................................................................................</t>
  </si>
  <si>
    <t>Securities (see Investments)</t>
  </si>
  <si>
    <t xml:space="preserve">    By states and territories ..........................................................................................................................................................................</t>
  </si>
  <si>
    <t>Road - Mileage operated at close of year ..................................................................................................................................................</t>
  </si>
  <si>
    <t xml:space="preserve">        Reserve .............................................................................................................................................................................................</t>
  </si>
  <si>
    <t xml:space="preserve">    Used - Depreciation base and rates ........................................................................................................................................................</t>
  </si>
  <si>
    <t>Owned - Depreciation base and rates .........................................................................................................................................................</t>
  </si>
  <si>
    <t xml:space="preserve">    Improvements to leased property .......................................................................................................................................................………………………..</t>
  </si>
  <si>
    <t xml:space="preserve">Road and Equipment - investment in ..........................................................................................................................................................…………………………….....         </t>
  </si>
  <si>
    <t xml:space="preserve">    Passenger .............................................................................................................................................................................................…………….</t>
  </si>
  <si>
    <t xml:space="preserve">    Freight .................................................................................................................................................................................................…………………………………………………………………….</t>
  </si>
  <si>
    <t>Revenues</t>
  </si>
  <si>
    <t xml:space="preserve">    Miscellaneous items in accounts for year ..................................................................................................................................................                </t>
  </si>
  <si>
    <t>Retained income unappropriated ................................................................................................................................................................                                                        ……………</t>
  </si>
  <si>
    <t>16-17</t>
  </si>
  <si>
    <t xml:space="preserve">Results of operations ....................................................................................................................................................................................………………………....            </t>
  </si>
  <si>
    <t xml:space="preserve">Railway - Operating revenues ........................................................................................................................................................................................................... </t>
  </si>
  <si>
    <t xml:space="preserve">Railway - Operating expenses ......................................................................................................................................................................…………......            </t>
  </si>
  <si>
    <t xml:space="preserve">    Charges to operating expenses ...........................................................................................................................................................................      </t>
  </si>
  <si>
    <t>Rails</t>
  </si>
  <si>
    <t xml:space="preserve">PTC Supplement .............................................................................................................................................................................…………………………………………..          </t>
  </si>
  <si>
    <t xml:space="preserve">Private line cars empty .............................................................................................................................................................................…………………………………………..          </t>
  </si>
  <si>
    <t xml:space="preserve">Private line cars loaded ...................................................................................................................................................................................                                    </t>
  </si>
  <si>
    <t>Ordinary income ...........................................................................................................................................................................................……………...…………………...</t>
  </si>
  <si>
    <t xml:space="preserve">    Statistics  (see Statistics) </t>
  </si>
  <si>
    <t xml:space="preserve">    Revenues  (see Revenues) </t>
  </si>
  <si>
    <t>Operating expenses  (see Expenses)</t>
  </si>
  <si>
    <t>Oath ..............................................................................................................................................................................................................……………………………….</t>
  </si>
  <si>
    <t>Net income .............................................................................................................................................................................................................</t>
  </si>
  <si>
    <t xml:space="preserve">Motor rail cars owned or leased .........................................................................................................................................................................………………….              </t>
  </si>
  <si>
    <t>Motorcar car miles ..........................................................................................................................................................................................……………………….</t>
  </si>
  <si>
    <t>Mileage - average of road operated.............................................................................................................................................................................…………………………….</t>
  </si>
  <si>
    <t>INDEX  (Continued)</t>
  </si>
  <si>
    <t xml:space="preserve">PTC Supplement to Railroad Annual Report R-1 </t>
  </si>
  <si>
    <t xml:space="preserve">                                </t>
  </si>
  <si>
    <t xml:space="preserve"> FOR THE </t>
  </si>
  <si>
    <t xml:space="preserve">PTC 330. ROAD PROPERTY AND EQUIPMENT AND IMPROVEMENTS TO LEASED PROPERTY AND EQUIPMENT </t>
  </si>
  <si>
    <t>PTC 330. ROAD PROPERTY AND EQUIPMENT AND IMPROVEMENTS TO LEASED PROPERTY AND EQUIPMENT - Continued</t>
  </si>
  <si>
    <t>PTC 332. DEPRECIATION BASE AND RATES - ROAD AND EQUIPMENT OWNED AND USED AND LEASED FROM OTHERS</t>
  </si>
  <si>
    <t>PTC 335. ACCUMULATED DEPRECIATION - ROAD AND EQUIPMENT OWNED AND USED</t>
  </si>
  <si>
    <t>PTC 352B.  INVESTMENT IN RAILROAD PROPERTY USED IN TRANSPORTATION SERVICE (By Property Account)</t>
  </si>
  <si>
    <t>PTC 410. RAILWAY OPERATING EXPENSES</t>
  </si>
  <si>
    <t>PTC 410. RAILWAY OPERATING EXPENSES - (Continued)</t>
  </si>
  <si>
    <t>PTC 700. MILEAGE OPERATED AT CLOSE OF YEAR</t>
  </si>
  <si>
    <t>PTC 710.  INVENTORY OF EQUIPMENT</t>
  </si>
  <si>
    <t>PTC 710.  INVENTORY OF EQUIPMENT (Continued)</t>
  </si>
  <si>
    <t>PTC 710.  INVENTORY OF EQUIPMENT - Continued</t>
  </si>
  <si>
    <t>PTC 710S.  UNIT COST OF EQUIPMENT INSTALLED DURING THE YEAR</t>
  </si>
  <si>
    <t>PTC 720.  TRACK AND TRAFFIC CONDITIONS</t>
  </si>
  <si>
    <t>Amount of Funding Received</t>
  </si>
  <si>
    <t>Location(s) of the Project Funded</t>
  </si>
  <si>
    <t>Name of Program Providing Funding</t>
  </si>
  <si>
    <t>Entity Dispensing Funds</t>
  </si>
  <si>
    <t>Entity Receiving Funds</t>
  </si>
  <si>
    <t>In addition to separating capital expenses and operating expenses incurred by the railroad for PTC, the respondent entity shall include by footnote disclosure here the value of funds received from non-government and government transfers to include grants, subsidies, and other contributions or reimbursements that the respondent entity used to purchase or create PTC assets or to offset PTC costs.  These amounts represent non-railroad monies that the respondent entity used or designated for PTC and would provide for full disclosure of PTC costs on an annual basis.  This disclosure shall identify the nature and location of the project by FRA identification, if applicable.  If FRA identification is not applicable, the disclosure shall identify the location at the state or regional level.</t>
  </si>
  <si>
    <t>Footnote:  PTC Grants</t>
  </si>
  <si>
    <t>Actuarial loss/(gain)</t>
  </si>
  <si>
    <t>Settlement loss</t>
  </si>
  <si>
    <t>Memphis Intermodal Terminal LLC</t>
  </si>
  <si>
    <t>Memphis Intermodal Terminal, LLC</t>
  </si>
  <si>
    <t>North American Railways, Inc.</t>
  </si>
  <si>
    <t xml:space="preserve">                                                    </t>
  </si>
  <si>
    <t xml:space="preserve">   Net Road and Equipment</t>
  </si>
  <si>
    <t>TOTAL ASSETS</t>
  </si>
  <si>
    <t>and fertilizers, coal, metals and minerals, forest products, intermodal and automotive.</t>
  </si>
  <si>
    <t>Grand Trunk Corporation and all of its subsidiaries, collectively "GTC" or "the Company",  are engaged in the rail and related transportation business.</t>
  </si>
  <si>
    <t>CN Financial Services VIII, LLC</t>
  </si>
  <si>
    <t>(d)*</t>
  </si>
  <si>
    <t>(f)**</t>
  </si>
  <si>
    <t>From time to time, CN issues 3rd party debt to fund its financing requirements for general and specific business purposes. Cash funds are</t>
  </si>
  <si>
    <t>made available to GTC and its subsidiaries by CN or its affiliates by way of additional investments in GTC or through long-term advances</t>
  </si>
  <si>
    <t xml:space="preserve">These advances bear various interest rates and have specific repayment terms. </t>
  </si>
  <si>
    <t>Non-current liabilities</t>
  </si>
  <si>
    <t xml:space="preserve">  They shall clearly relate the cash (if any) and noncash aspects of transactions.  Examples of noncash investing and transactions include </t>
  </si>
  <si>
    <t xml:space="preserve">       1.   Enter the required information concerning debits and credits to account 733, "Accumulated Depreciation - Improvements on Leased Property," </t>
  </si>
  <si>
    <t xml:space="preserve">       4.   Show in column (e) the debits to the reserve arising from retirements. These debits should not exceed investment, etc.</t>
  </si>
  <si>
    <t xml:space="preserve">       5.   Disclosures in the respective sections of this schedule may be omitted if either total road leased from others or total equipment leased from </t>
  </si>
  <si>
    <t xml:space="preserve">   1.  Disclose the investment in railway property used in transportation service at the close of the year. This investment represents the aggregate </t>
  </si>
  <si>
    <t xml:space="preserve">   2.  In column (a), classify each company in this schedule as: "R" for respondent, "L" for lessor railroad, "P" for inactive or proprietary company</t>
  </si>
  <si>
    <t xml:space="preserve">   3.  In column (a) to (e), inclusive, first show the data requested for the respondent (R); next the data for companies whose entire properties </t>
  </si>
  <si>
    <t xml:space="preserve">   4.  In column (c), line-haul carriers report the miles of road used in line-haul service.  Report miles in whole numbers.</t>
  </si>
  <si>
    <t xml:space="preserve">   5.  In column (d), show the amount applicable in Accounts 731 and 732 on the books of companies whose names appear in column (b).  Values </t>
  </si>
  <si>
    <t xml:space="preserve">    group or class of companies and properties.</t>
  </si>
  <si>
    <t xml:space="preserve">    each class of company and property shown in Schedule 352A.  Continuing records shall be maintained by respondent of the primary property</t>
  </si>
  <si>
    <t xml:space="preserve">    accounts separately for each company or property included in this schedule.</t>
  </si>
  <si>
    <t xml:space="preserve">    by accounts by noncarrier owners, or where cost of property leased from other carriers is not ascertainable.  Identify noncarrier owners, and</t>
  </si>
  <si>
    <t xml:space="preserve">    briefly explain on page 39 the methods of estimating value of property on noncarriers or property of other carriers.</t>
  </si>
  <si>
    <t xml:space="preserve">    Also include here those items after permission is obtained from the Board for exceptions to prescribed accounting.  Reference to such authority</t>
  </si>
  <si>
    <t xml:space="preserve">    should be made when explaining amounts reported. Respondents must not make arbitrary changes to the printed stub or column headings without</t>
  </si>
  <si>
    <t xml:space="preserve">    specific authority from the Board.</t>
  </si>
  <si>
    <t xml:space="preserve">    column (f), lines 136, 137, and 138.</t>
  </si>
  <si>
    <t xml:space="preserve">    line 29, should balance the net amount reported in schedule 410, column (f), lines 118 through 123, plus lines 130 through 135.  If an entire road or</t>
  </si>
  <si>
    <t xml:space="preserve">    segment of track is leased and if the actual breakdown of lease/rentals by property categories is not known, apportion the lease/rentals based on the</t>
  </si>
  <si>
    <t xml:space="preserve">    percentage of the categories' depreciation bases for all categories of depreciable leased property.  Use Schedule 352B of this report to</t>
  </si>
  <si>
    <t xml:space="preserve">    obtain the depreciation bases of the categories of leased property.</t>
  </si>
  <si>
    <t xml:space="preserve">    the appropriate line item. The net adjustment on line 29, shall equal the adjustment reported on line 29 of schedule 335.</t>
  </si>
  <si>
    <t xml:space="preserve">        (1)  Data reported on lines 38, 39, and 40 in columns (g) and (h) are the investment recorded in property account 44, allocated to locomotives,</t>
  </si>
  <si>
    <t xml:space="preserve">        (2)  Depreciation to be reported on lines 38, 39 and 40 in column (c) is calculated by multiplying the investment in each element by the effective</t>
  </si>
  <si>
    <t xml:space="preserve">  freight cars, and other equipment.</t>
  </si>
  <si>
    <t xml:space="preserve">       type of specialized service facility. This schedule does not include switching services performed by train and yard crews in connection with or within specialized service facilities. </t>
  </si>
  <si>
    <t xml:space="preserve">       services they support. The total expenses in column (j) should balance with the respective line items in Schedule 410, Railway Operating Expenses.</t>
  </si>
  <si>
    <t xml:space="preserve">       delivery, or highway interchange service. Report in column (b), line 3, the expenses incurred in operating facilities for handling trailers and/or containers, including storage expenses. See Schedule 755, note R. </t>
  </si>
  <si>
    <t xml:space="preserve">       should be reported in column (c), line 3.</t>
  </si>
  <si>
    <t xml:space="preserve">       the expense incurred by the railroad in moving automobiles, etc., between bi-level and tri-level loading and unloading facilities over the highway to shippers, receivers, or connecting carriers.  Report in</t>
  </si>
  <si>
    <t xml:space="preserve">       column (f) operating expenses for land facilities in support of floating operations, including the operation of docks and wharves.</t>
  </si>
  <si>
    <t xml:space="preserve">       cars only.</t>
  </si>
  <si>
    <t xml:space="preserve">       elevator terminal operations, and livestock feeding operations only.</t>
  </si>
  <si>
    <t xml:space="preserve"> Diesel-freight                        units</t>
  </si>
  <si>
    <t xml:space="preserve"> TOTAL (lines 1 to 4)            units</t>
  </si>
  <si>
    <t>Jan. 1, 2010</t>
  </si>
  <si>
    <t>Dec. 31, 2014</t>
  </si>
  <si>
    <t>North Central Railway Association</t>
  </si>
  <si>
    <t>NOTE 2 - PENSIONS AND OTHER POSTRETIREMENT BENEFITS</t>
  </si>
  <si>
    <t>Pension and other postretirement benefit costs are determined using actuarial methods.  Net periodic benefit cost is charged to income and includes:</t>
  </si>
  <si>
    <t>(ii)   the interest cost of pension and postretirement benefit obligations,</t>
  </si>
  <si>
    <t>Information about the Company's defined benefit pension and other postretirement benefit plans</t>
  </si>
  <si>
    <t>Defined Benefit Pensions</t>
  </si>
  <si>
    <t>Other Postretirement Benefits</t>
  </si>
  <si>
    <t>Projected benefit obligation at beginning of year</t>
  </si>
  <si>
    <t>Employee Contributions</t>
  </si>
  <si>
    <t>Projected benefit obligation at end of year</t>
  </si>
  <si>
    <t>NOTE 2 - PENSIONS AND OTHER POSTRETIREMENT BENEFITS (continued)</t>
  </si>
  <si>
    <t>Current liabilitites</t>
  </si>
  <si>
    <t>Net actuarial loss (gain)</t>
  </si>
  <si>
    <t>Prior service costs</t>
  </si>
  <si>
    <t>Amortization of net actuarial loss (gain)</t>
  </si>
  <si>
    <t>Net periodic benefit cost (income)</t>
  </si>
  <si>
    <t>Year ended December 31,</t>
  </si>
  <si>
    <t>Northern Central Railway Association Inc</t>
  </si>
  <si>
    <t xml:space="preserve">        (1) Line owned by respondent.</t>
  </si>
  <si>
    <t xml:space="preserve">        (2) Line owned by proprietary companies.</t>
  </si>
  <si>
    <t xml:space="preserve">        (4) Line operated under contract or agreement for contingent rent, owner being (A) an affiliated corporation, or (B) independent or not </t>
  </si>
  <si>
    <t xml:space="preserve">             affiliated with the respondent.</t>
  </si>
  <si>
    <t xml:space="preserve">        (5) Line operated under trackage rights.</t>
  </si>
  <si>
    <t>GTC's freight revenues are derived from the movement of a diversified and balanced portfolio of goods, including petroleum and chemicals, grain</t>
  </si>
  <si>
    <t>GTC is wholly-owned by North American Railways, Inc. (NAR). NAR is wholly-owned by Canadian National Railway Company (CN).</t>
  </si>
  <si>
    <t>In the normal course of business, the Company becomes involved in various legal actions seeking compensatory and occasionally punitive damages,</t>
  </si>
  <si>
    <t>including actions brought on behalf of various purported classes of claimants and claims relating to employee and third-party personal injuries,</t>
  </si>
  <si>
    <t>occupational disease and property damage, arising out of harm to individuals or property allegedly caused by, but not limited to, derailments or other accidents.</t>
  </si>
  <si>
    <t>Management and information technology fees</t>
  </si>
  <si>
    <t xml:space="preserve">Note 1: Terminal Railroad Association of St. Louis (TRRA) Mortgage Bonds are fully funded by TRRA through a sinking fund established </t>
  </si>
  <si>
    <t xml:space="preserve">          such arrangements.</t>
  </si>
  <si>
    <t>17641 South Ashland Avenue</t>
  </si>
  <si>
    <t>Homewood, Illinois  60430</t>
  </si>
  <si>
    <t>(i)    the cost of benefits provided in exchange for employees’ services rendered during the year,</t>
  </si>
  <si>
    <t>Funded status - Deficiency of fair value of plan assets
  over projected benefit obligation at end of year</t>
  </si>
  <si>
    <r>
      <t xml:space="preserve">provisions of the </t>
    </r>
    <r>
      <rPr>
        <i/>
        <sz val="10"/>
        <rFont val="Times New Roman"/>
        <family val="1"/>
      </rPr>
      <t>Federal Employers' Liability Act</t>
    </r>
    <r>
      <rPr>
        <sz val="10"/>
        <rFont val="Times New Roman"/>
        <family val="1"/>
      </rPr>
      <t xml:space="preserve"> (FELA).  Employees are compensated under FELA for damages assessed based on a finding of</t>
    </r>
  </si>
  <si>
    <t>Amount recognized</t>
  </si>
  <si>
    <t>Current service cost</t>
  </si>
  <si>
    <r>
      <t xml:space="preserve">(b) </t>
    </r>
    <r>
      <rPr>
        <b/>
        <sz val="9"/>
        <rFont val="Times New Roman"/>
        <family val="1"/>
      </rPr>
      <t xml:space="preserve">Change in plan assets  </t>
    </r>
  </si>
  <si>
    <r>
      <rPr>
        <b/>
        <i/>
        <sz val="9"/>
        <rFont val="Times New Roman"/>
        <family val="1"/>
      </rPr>
      <t>(a)</t>
    </r>
    <r>
      <rPr>
        <b/>
        <sz val="9"/>
        <rFont val="Times New Roman"/>
        <family val="1"/>
      </rPr>
      <t xml:space="preserve"> Change in benefit obligation  </t>
    </r>
  </si>
  <si>
    <t>December 31,</t>
  </si>
  <si>
    <t>Components of net periodic benefit cost (income)</t>
  </si>
  <si>
    <t>Amount recognized in Accumulated other comprehensive income</t>
  </si>
  <si>
    <t>Amount recognized in the Statement of financial position</t>
  </si>
  <si>
    <t>Weighted-average assumptions</t>
  </si>
  <si>
    <t xml:space="preserve">(g) </t>
  </si>
  <si>
    <t>Level 1: Fair value based on quoted prices in active markets for identical assets</t>
  </si>
  <si>
    <t>Level 2: Fair value based on significant observable inputs</t>
  </si>
  <si>
    <t>Level 3: Fair value based on significant unobservable inputs</t>
  </si>
  <si>
    <t xml:space="preserve">Total amount recognized </t>
  </si>
  <si>
    <t>Fair value of plan assets by asset class</t>
  </si>
  <si>
    <r>
      <t xml:space="preserve">pursuant to provisions of reorganization plans, mortgages, deeds of trust, or other contracts. </t>
    </r>
    <r>
      <rPr>
        <u/>
        <sz val="9"/>
        <rFont val="Times New Roman"/>
        <family val="1"/>
      </rPr>
      <t xml:space="preserve">     $    None  </t>
    </r>
  </si>
  <si>
    <t>210 A.  CONSOLIDATED STATEMENTS OF COMPREHENSIVE INCOME</t>
  </si>
  <si>
    <t>1. This schedule applies only to entities with items of Other Comprehensive Income (OCI)</t>
  </si>
  <si>
    <t>Cross-Checks</t>
  </si>
  <si>
    <t xml:space="preserve">2. Entities must present comprehensive income in two separate but </t>
  </si>
  <si>
    <t>consecutive financial statements.</t>
  </si>
  <si>
    <t>3. Entities must present reclassification adjustments and the effects</t>
  </si>
  <si>
    <t>of those adjustments on net income and OCI on the face of the</t>
  </si>
  <si>
    <t>financial statements.</t>
  </si>
  <si>
    <t>4. All contra entries should be shown in parenthesis.</t>
  </si>
  <si>
    <t>Net Income</t>
  </si>
  <si>
    <t>Other Comprehensive Income, net of tax</t>
  </si>
  <si>
    <t xml:space="preserve">   Foreign currency translation adjustments</t>
  </si>
  <si>
    <t xml:space="preserve">     Unrealized gains on securities:</t>
  </si>
  <si>
    <t xml:space="preserve">     Defined benefit pension plans:</t>
  </si>
  <si>
    <t>Consolidated Statement of Comprehensive Income</t>
  </si>
  <si>
    <t>210A</t>
  </si>
  <si>
    <t>Received or Provided</t>
  </si>
  <si>
    <t>Give the date of such meeting:</t>
  </si>
  <si>
    <t>Give the place of such meeting:</t>
  </si>
  <si>
    <r>
      <t xml:space="preserve">State the total number of votes cast at the latest general meeting for the election of directors of the respondent: </t>
    </r>
    <r>
      <rPr>
        <u/>
        <sz val="8"/>
        <rFont val="Times New Roman"/>
        <family val="1"/>
      </rPr>
      <t xml:space="preserve">  308  </t>
    </r>
    <r>
      <rPr>
        <sz val="8"/>
        <rFont val="Times New Roman"/>
        <family val="1"/>
      </rPr>
      <t xml:space="preserve"> votes cast.</t>
    </r>
  </si>
  <si>
    <t xml:space="preserve"> 46</t>
  </si>
  <si>
    <t xml:space="preserve"> 44</t>
  </si>
  <si>
    <t xml:space="preserve"> 42</t>
  </si>
  <si>
    <t>PTC</t>
  </si>
  <si>
    <t>Footnote: PTC Grants</t>
  </si>
  <si>
    <t>PTC Grants</t>
  </si>
  <si>
    <t>Other investments and advances</t>
  </si>
  <si>
    <t xml:space="preserve">    Total stockholders equity</t>
  </si>
  <si>
    <t>Noncontrolling interest</t>
  </si>
  <si>
    <t>Total equity (Lines 60 + 61)</t>
  </si>
  <si>
    <t xml:space="preserve">   Less:  Net Income attributable to noncontrolling interest</t>
  </si>
  <si>
    <t xml:space="preserve">   Net Income attributable to reporting railroad</t>
  </si>
  <si>
    <t xml:space="preserve">   Basic Earnings Per Share</t>
  </si>
  <si>
    <t xml:space="preserve">   Diluted Earnings Per Share</t>
  </si>
  <si>
    <t xml:space="preserve"> Decrease (increase) in material and supplies and other current assets</t>
  </si>
  <si>
    <t>Column (i) Line 29</t>
  </si>
  <si>
    <t>Schedules 330, 332, 335, 352B, 410, 700, 710, 710S, 720 and Footnote: PTC Grants</t>
  </si>
  <si>
    <t xml:space="preserve">  as of   12/31/2016</t>
  </si>
  <si>
    <r>
      <t>A net unrealized gain (loss) of  $</t>
    </r>
    <r>
      <rPr>
        <u/>
        <sz val="8"/>
        <rFont val="Times New Roman"/>
        <family val="1"/>
      </rPr>
      <t xml:space="preserve">           N/A          </t>
    </r>
    <r>
      <rPr>
        <sz val="8"/>
        <rFont val="Times New Roman"/>
        <family val="1"/>
      </rPr>
      <t>on the sale of marketable equity securities was included in net income for 2016.</t>
    </r>
  </si>
  <si>
    <t>2016</t>
  </si>
  <si>
    <t>Fair value measurements at December 31, 2016</t>
  </si>
  <si>
    <t>Salvatore Forgione</t>
  </si>
  <si>
    <t>399 - 6537</t>
  </si>
  <si>
    <t>Cdn.   $ 880,000</t>
  </si>
  <si>
    <t>Cdn.   $ 420,000</t>
  </si>
  <si>
    <t>GTC, GTW, ICRR and WCL have access to Cdn. $1,300,000 thousand of the credit facility discussed in schedule 501.</t>
  </si>
  <si>
    <t xml:space="preserve">      X        </t>
  </si>
  <si>
    <t xml:space="preserve">Qualified pension plans are funded through contributions determined in accordance with applicable laws and regulations as set forth by the Internal Revenue Service,  and such contributions follow minimum and maximum thresholds as determined by actuarial valuations.  Nonqualified pension plans and other postretirement benefits are funded as they become due. </t>
  </si>
  <si>
    <t>to an "A" unit but it is not equipped for use singly or as a lead locomotive unit. A "B" unit</t>
  </si>
  <si>
    <t xml:space="preserve">     Rate to determine current service cost</t>
  </si>
  <si>
    <t xml:space="preserve">     Rate to determine interest cost</t>
  </si>
  <si>
    <t>NAV: Investments measured at the net asset value as a practical expedient</t>
  </si>
  <si>
    <t xml:space="preserve">Under collective bargaining agreements, the Company participates in a multi-employer benefit plan named the Railroad Employees National </t>
  </si>
  <si>
    <t>Early Retirement Major Medical Benefit Plan which provides certain postretirement health care benefits to certain retirees. The Company’s</t>
  </si>
  <si>
    <t>NAV</t>
  </si>
  <si>
    <t>instruments. Emerging market debt funds are valued based on the net asset value which is readily available and published by each fund's independent</t>
  </si>
  <si>
    <t>administrator. All bonds are categorized as Level 2.</t>
  </si>
  <si>
    <t>Bonds, excluding emerging market debt funds, are valued using mid-market prices obtained from independent pricing data suppliers. When prices are</t>
  </si>
  <si>
    <t>not available from independent sources, the fair value is based on the present value of future cash flows using current market yields for comparable</t>
  </si>
  <si>
    <t>Expected future benefit payments</t>
  </si>
  <si>
    <t xml:space="preserve">      The expected future benefit payments for each of the next five years and the subsequent five-year period are as follows:</t>
  </si>
  <si>
    <t xml:space="preserve">        (3) Line operated under lease for a specified sum, lessor being (A) an affiliated corporation, or (B) independent or not affiliated with the </t>
  </si>
  <si>
    <t xml:space="preserve">              respondent.</t>
  </si>
  <si>
    <t xml:space="preserve">     trains. In the road of this class, the respondent has no proprietary rights, but only the rights of a licensee. Include in this class, also, on main</t>
  </si>
  <si>
    <t>NOTE 3 - CONTINGENCIES</t>
  </si>
  <si>
    <t>study is performed annually.</t>
  </si>
  <si>
    <r>
      <t>basis, management reviews and compares the assumptions inherent in the latest actuarial</t>
    </r>
    <r>
      <rPr>
        <sz val="10"/>
        <color rgb="FFFF0000"/>
        <rFont val="Times New Roman"/>
        <family val="1"/>
      </rPr>
      <t xml:space="preserve"> </t>
    </r>
    <r>
      <rPr>
        <sz val="10"/>
        <rFont val="Times New Roman"/>
        <family val="1"/>
      </rPr>
      <t xml:space="preserve">valuation with the current claim experience and, if required, </t>
    </r>
  </si>
  <si>
    <t>Beginning of year</t>
  </si>
  <si>
    <t>End of year</t>
  </si>
  <si>
    <t>Current portion - End of year</t>
  </si>
  <si>
    <t>(a) Board means Surface Transportation Board.</t>
  </si>
  <si>
    <t xml:space="preserve">   This information collection is mandatory pursuant to 49 U.S.C. § 11145.  The estimated hour burden for</t>
  </si>
  <si>
    <t>filing this report is estimated at no more than 800 hours. Information in the Annual Reports is used to</t>
  </si>
  <si>
    <t>respond to, nor shall a person be subject to a penalty for failure to comply with, a collection of information</t>
  </si>
  <si>
    <t>unless it displays a currently valid OMB control number.  Comments and questions about this collection</t>
  </si>
  <si>
    <t>(2140-0009) should be directed to Paperwork Reduction Officer, Surface Transportation Board, 395 E</t>
  </si>
  <si>
    <t>Street, S.W., Washington, DC 20423-0001.</t>
  </si>
  <si>
    <t xml:space="preserve">          assumed by respondent. For definition of affiliated companies, see the rules governing Account No. 721 "Investments and Advances</t>
  </si>
  <si>
    <t xml:space="preserve">         Unrealized holding gains arising during period</t>
  </si>
  <si>
    <t xml:space="preserve">         Prior service cost arising during period</t>
  </si>
  <si>
    <t xml:space="preserve">         Net loss arising during period</t>
  </si>
  <si>
    <t xml:space="preserve">    Less: comprehensive income attributable to noncontrolling interest </t>
  </si>
  <si>
    <t xml:space="preserve">         Less: reclassification adjustment for gains included in net income</t>
  </si>
  <si>
    <t xml:space="preserve">         Less:  amortization of prior service cost included in net</t>
  </si>
  <si>
    <t>periodic pension cost</t>
  </si>
  <si>
    <t>NOTES AND REMARKS FOR SCHEDULE 342</t>
  </si>
  <si>
    <t>NOTES AND REMARKS FOR SCHEDULE 414</t>
  </si>
  <si>
    <t>portion of line 320.</t>
  </si>
  <si>
    <t xml:space="preserve">   (3)  Data reported on line 40, column (b) is the amount reported in Sched. 410, column (f), line 302 through 306, reduced by the allocable </t>
  </si>
  <si>
    <t xml:space="preserve">          to Schedule 410, the sum of lines 302 through 307, plus line 320 (excluding wreck repairs). Do not report in Schedule 415, equipment</t>
  </si>
  <si>
    <t xml:space="preserve">         damaged from Schedule 410, line 308.</t>
  </si>
  <si>
    <t xml:space="preserve">    property, Accounts 732 and 733, use a supplementary  Schedule 415, which will relate to Schedules 342.</t>
  </si>
  <si>
    <t xml:space="preserve"> nonrevenue freight moved one mile in a transportation train.  Include net ton-miles in motorcar trains.  Exclude l.c.l. shipment of freight handled</t>
  </si>
  <si>
    <t xml:space="preserve"> in mixed baggage express cars.  Total ton-miles of revenue freight should correspond to the ton-miles reported on Form CBS.</t>
  </si>
  <si>
    <t>Carriers will be governed by local conditions in determining whether a car at an interchange point should be considered "on-line".  Unserviceable cars include</t>
  </si>
  <si>
    <t>Flat-TOFC/COFC Car-miles reported in lines 25 (4-020), 41 (4-120), 57 (4-140) and 75 (4-160) will be computed using cars rather than</t>
  </si>
  <si>
    <t>763, 763.5, 763.6</t>
  </si>
  <si>
    <t>Balance at beginn-</t>
  </si>
  <si>
    <t>Other Comprehensive Income (Loss)</t>
  </si>
  <si>
    <t>Comprehensive Income (Loss)</t>
  </si>
  <si>
    <t>Comprehensive Income (Loss) attributable to reporting railroad</t>
  </si>
  <si>
    <t>Adoption of the spot rate approach</t>
  </si>
  <si>
    <t>In 2016, the Company adopted the spot rate approach to measure current service cost and interest cost for all defined benefit pension and</t>
  </si>
  <si>
    <t>other postretirement benefit plans on a prospective basis as a change in accounting estimate. In 2015 and in prior years, these costs were</t>
  </si>
  <si>
    <t xml:space="preserve">determined using the discount rate used to measure the projected benefit obligation at the beginning of the period. </t>
  </si>
  <si>
    <t>The spot rate approach enhances the precision to which current service cost and interest cost are measured by increasing the</t>
  </si>
  <si>
    <t>correlation between projected cash flows and spot discount rates corresponding to their maturity. Under the spot rate approach, individual</t>
  </si>
  <si>
    <t>spot discount rates along the same yield curve used in the determination of the projected benefit obligation are applied to the relevant projected</t>
  </si>
  <si>
    <t>cash flows for current service cost at the relevant maturity. More specifically, current service cost is measured using the cash flows related to</t>
  </si>
  <si>
    <t>benefits expected to be accrued in the following year by active members of a plan and interest cost is measured using the projected cash flows</t>
  </si>
  <si>
    <t>making up the projected benefit obligation multiplied by the corresponding spot discount rate at each maturity. Use of the spot rate approach</t>
  </si>
  <si>
    <t xml:space="preserve"> Sch 200, Line 29</t>
  </si>
  <si>
    <t xml:space="preserve"> Sch 200, Line 38</t>
  </si>
  <si>
    <t xml:space="preserve"> Sch 200, Line 40</t>
  </si>
  <si>
    <t>GENERAL INSTRUCTIONS CONCERNING RETURNS TO BE MADE IN SCHEDULE PTC 720</t>
  </si>
  <si>
    <t xml:space="preserve">  1. For purposes of this schedule, the track categories are defined as follows:</t>
  </si>
  <si>
    <t>Accumulated Other Comprehensive Income .......................................................................................................................................................................................................................................</t>
  </si>
  <si>
    <t>66-71</t>
  </si>
  <si>
    <t>Statement of Cash Flows .................................................................................................................................................................................................................................</t>
  </si>
  <si>
    <t>70-71</t>
  </si>
  <si>
    <t>68-69</t>
  </si>
  <si>
    <t>41-47</t>
  </si>
  <si>
    <t>Fuel consumed - diesel ..........................................................................................................................................................................................................................................</t>
  </si>
  <si>
    <t>asserted and unasserted occupational disease claims, and property damage claims, based on actuarial estimates of their ultimate cost.  An actuarial</t>
  </si>
  <si>
    <t>38-39</t>
  </si>
  <si>
    <t>Other Comprenensive income ………………………………………………………………………………………………………………………..</t>
  </si>
  <si>
    <t>Expiration Date 12-31-19</t>
  </si>
  <si>
    <t xml:space="preserve"> Sched. 200, line 30, col. b</t>
  </si>
  <si>
    <t xml:space="preserve">       2.   If any entries are made for column (d) "Other credits" or column (f) "Other debits," state the facts occasioning such entries on page 37.  A </t>
  </si>
  <si>
    <t xml:space="preserve">       3.   Any inconsistency between credits to the reserve as shown in column (c) and charges to operating expenses should be fully explained on page 37.</t>
  </si>
  <si>
    <t>Schedule 450</t>
  </si>
  <si>
    <t xml:space="preserve">    935 de la Gauchetiere Street West           Montreal,              Quebec                 H3B 2M9</t>
  </si>
  <si>
    <t>Balance as at December 31, 2016</t>
  </si>
  <si>
    <t>taxes of $        -            )</t>
  </si>
  <si>
    <t>of $         -           )</t>
  </si>
  <si>
    <t>taxes of $         -          )</t>
  </si>
  <si>
    <t xml:space="preserve"> Railroad Annual Report   R-1</t>
  </si>
  <si>
    <t xml:space="preserve">          Credits during year                                      $     -                            </t>
  </si>
  <si>
    <t xml:space="preserve">          Debits during year                                       $     -                     </t>
  </si>
  <si>
    <t xml:space="preserve">             Account 606                                           $     -</t>
  </si>
  <si>
    <t>Note: Basic Earnings Per Share and Diluted Earnings Per Share presented on lines 64 and 65 are in full dollars and cents.</t>
  </si>
  <si>
    <t>Accumulated other comprehensive income or (loss)</t>
  </si>
  <si>
    <t xml:space="preserve"> entities by footnotes.</t>
  </si>
  <si>
    <t xml:space="preserve">Investment tax credit </t>
  </si>
  <si>
    <t xml:space="preserve">         Schedule 210 A</t>
  </si>
  <si>
    <t xml:space="preserve"> =      Line 1, col b</t>
  </si>
  <si>
    <t xml:space="preserve">         Schedule 210</t>
  </si>
  <si>
    <t xml:space="preserve">         Line 61, col b</t>
  </si>
  <si>
    <t xml:space="preserve">  2. In column (c), give the number of units purchased new or built in company shops. In</t>
  </si>
  <si>
    <t xml:space="preserve">  3. Units leased to others for  a period of one year or more are reportable in column</t>
  </si>
  <si>
    <t xml:space="preserve">  4. For reporting purposes, a "locomotive unit" is a self-propelled vehicle generating</t>
  </si>
  <si>
    <t xml:space="preserve">  7. Column (k) should show aggregate capacity for all units reported in column (j), as</t>
  </si>
  <si>
    <t xml:space="preserve">  8. Passenger-train car types and service equipment car types correspond to AAR</t>
  </si>
  <si>
    <t xml:space="preserve">  9. Cross-checks</t>
  </si>
  <si>
    <t xml:space="preserve">          Line 10, column (j)             =   Line 16, column  (l)</t>
  </si>
  <si>
    <t xml:space="preserve">             For the Year Ending December 31, 2017</t>
  </si>
  <si>
    <t>YEAR ENDED DECEMBER 31, 2017</t>
  </si>
  <si>
    <t xml:space="preserve">Road Initials:    GTC         Year  2017 </t>
  </si>
  <si>
    <t xml:space="preserve">If yes, describe fully in a footnote each such class or issue and give a succinct statement showing     </t>
  </si>
  <si>
    <t>2017</t>
  </si>
  <si>
    <t>Amounts owed to or receivable from related parties as at December 31, 2017 and 2016 are as follows:</t>
  </si>
  <si>
    <t>Dec. 31, 2015</t>
  </si>
  <si>
    <t xml:space="preserve"> YEAR ENDED DECEMBER 31, 2017</t>
  </si>
  <si>
    <t>81-104</t>
  </si>
  <si>
    <t>Years 2023 to 2027</t>
  </si>
  <si>
    <t>Fair value measurements at December 31, 2017</t>
  </si>
  <si>
    <t>(2)</t>
  </si>
  <si>
    <t xml:space="preserve">contributions under this plan were expensed as incurred and amounted to $11,296 thousand and $9,035 thousand in 2017 and 2016 respectively. </t>
  </si>
  <si>
    <t xml:space="preserve">The annual contribution rate for the plan was $166.75 per month per active employee ($134.7 in 2016). The plan covered 462 retirees in </t>
  </si>
  <si>
    <t>2017 (416 in 2016).</t>
  </si>
  <si>
    <t>2016 Cash and short-term investments have been reclassified from Level 1 to Level 2 to conform with the current year's presentation.</t>
  </si>
  <si>
    <t xml:space="preserve"> Revolving Credit Facility "A" expiring in 2022</t>
  </si>
  <si>
    <t xml:space="preserve"> Revolving Credit Facility "B" expiring in 2020</t>
  </si>
  <si>
    <t>Cdn.   $ 642,056</t>
  </si>
  <si>
    <t xml:space="preserve"> expiring in 2020</t>
  </si>
  <si>
    <t xml:space="preserve">              principal payments through the remainder of the bonds term.</t>
  </si>
  <si>
    <t>The maximum amount of outstanding borrowings during 2017 was nil.</t>
  </si>
  <si>
    <t xml:space="preserve">As at December 31, 2017, there were no outstanding borrowings on the credit facility. In addition, there were Cdn. $435,498 thousand and </t>
  </si>
  <si>
    <t>U.S. $75,111 thousand of letters of credit drawn under the bilateral facilities discussed in schedule 501.</t>
  </si>
  <si>
    <t xml:space="preserve">              with a balance in the amount of approximately $23,109 thousand as of December 31, 2017.  This fund covers future interest and</t>
  </si>
  <si>
    <t>22% *</t>
  </si>
  <si>
    <r>
      <t>5. (a) The amount of employer's contribution to employee stock ownership plans for the current year was $</t>
    </r>
    <r>
      <rPr>
        <u/>
        <sz val="9"/>
        <rFont val="Times New Roman"/>
        <family val="1"/>
      </rPr>
      <t xml:space="preserve">  8,654</t>
    </r>
  </si>
  <si>
    <t>* This company was wound up on October 31, 2017.</t>
  </si>
  <si>
    <t>Note: line item 6 for the prior year is actually a net gain arising during the period.</t>
  </si>
  <si>
    <t xml:space="preserve">                                The Pittsburgh and Conneaut Dock Company, Sault Ste. Marie Bridge Company and Cedar River Railroad Company.</t>
  </si>
  <si>
    <t>Contributions for each of the pre-funded pension plan are entireley allocated to a single company.</t>
  </si>
  <si>
    <t xml:space="preserve">        average remaining service life or the expected average remaining life of the employee group covered by the plans.</t>
  </si>
  <si>
    <t xml:space="preserve">The Company maintains a defined contribution pension plan for certain salaried employees and also maintains a section 401(k) </t>
  </si>
  <si>
    <t>savings plan for its U.S base demployeees. The Company's contributions under these plans are expensed as incurred and</t>
  </si>
  <si>
    <t>amounted to $7,427 thousand and $7,533 thousand in 2017 and 2016 respectively.</t>
  </si>
  <si>
    <t xml:space="preserve">                              See Note 3 on page 14.</t>
  </si>
  <si>
    <t xml:space="preserve">In 2017, the Company recorded an increase of $11 million to its provision for U.S. personal injury and other claims attributable to non-occupational </t>
  </si>
  <si>
    <t>disease claims, third-party claims and occupational disease claims pursuant to the 2017 actuarial valuation. In 2016, the actuarial valuation</t>
  </si>
  <si>
    <t xml:space="preserve">disease claims, non-occupational disease claims and third-party claims reflecting an increase in the Company’s estimates of unasserted claims and costs </t>
  </si>
  <si>
    <t>related to asserted claims. The Company has an ongoing risk mitigation strategy focused on reducing the frequency and severity of claims through</t>
  </si>
  <si>
    <t>injury prevention and containment; mitigation of claims; and lower settlements of existing claims.</t>
  </si>
  <si>
    <t>As at December 31, 2017, and 2016, the Company's provision for personal injury and other claims in the U.S. was as follows:</t>
  </si>
  <si>
    <t xml:space="preserve">outstanding or pending at December 31, 2017, or with respect to future claims, cannot be reasonably determined.  When establishing provisions for </t>
  </si>
  <si>
    <t>Balance as at December 31, 2017</t>
  </si>
  <si>
    <t>Beginning balance will not tie to ending balance of prior year due to PTC installation on 104 existing locomotives in the current year.</t>
  </si>
  <si>
    <t>does not affect the measurement of the projected benefit obligation.</t>
  </si>
  <si>
    <t xml:space="preserve">In 2016, the adoption of the spot rate approach increased net periodic benefit income by approximately $3 million compared to the approach </t>
  </si>
  <si>
    <t xml:space="preserve">applicable in 2015 and prior years. </t>
  </si>
  <si>
    <t>Diesel Freight  EF-644V</t>
  </si>
  <si>
    <t>Diesel Freight EF-644V</t>
  </si>
  <si>
    <t xml:space="preserve">  as of   12/31/2017</t>
  </si>
  <si>
    <t xml:space="preserve">     At 12/31/2017, gross unrealized gains and losses pertaining to marketable securities were as follows:</t>
  </si>
  <si>
    <t>NOTE:        12/31/2017 -  Balance Sheet date of reported year unless specified as previous year.</t>
  </si>
  <si>
    <t>December 31, 2017</t>
  </si>
  <si>
    <t xml:space="preserve">resulted in an increase of $16 million. The prior year increase from the 2016 actuarial valuation was mainly attributable to occupational </t>
  </si>
  <si>
    <t xml:space="preserve">               See Note 2 on page 10 - 13</t>
  </si>
  <si>
    <t xml:space="preserve">                                                    See Note 2 on page 10 - 13                                                                $                                        .</t>
  </si>
  <si>
    <t>NOTE 5 - FEDERAL INCOME TAX REFORM</t>
  </si>
  <si>
    <t xml:space="preserve">Tax Reform reduces the U.S. federal corporate income tax rate from 35% to 21%, beginning in 2018. Accordingly, GTC revalued its deferred </t>
  </si>
  <si>
    <t>income tax liability (Schedule 200, Account 786) resulting in a decrease in the Provision for deferred taxes (Schedule 210, Account 557)</t>
  </si>
  <si>
    <t xml:space="preserve">Tax Reform reduces the U.S. federal corporate income tax rate from 35% to 21%, beginning in 2018. Accordingly, GTC revalued its </t>
  </si>
  <si>
    <t>deferred income tax liability (Schedule 200, Account 786) resulting in a decrease in the Provision for deferred taxes (Schedule 210,</t>
  </si>
  <si>
    <t xml:space="preserve">On December 22, 2017, the President of the United States signed into law the Tax Cuts and Jobs Act (“U.S. Tax Reform”). The U.S. </t>
  </si>
  <si>
    <t>of $1,362,603 thousand in the current year. This is a non-cash event. Excluding the impact of U.S. Tax Reform, GTC’s Net income (Schedule 210,</t>
  </si>
  <si>
    <t>$668,730 thousand.</t>
  </si>
  <si>
    <t xml:space="preserve">Account 557) of $1,362,603 thousand in the current year. This is a non-cash event. Excluding the impact of U.S. Tax Reform, GTC’s </t>
  </si>
  <si>
    <t>Net income (Schedule 210, line 61) would have been $274,356 thousand and GTC’s Net railway operating income (NROI – Schedule 210,</t>
  </si>
  <si>
    <t>line 71) would have been $668,730 thousand.</t>
  </si>
  <si>
    <t xml:space="preserve">line 61) would have been $274,356 thousand and GTC’s Net railway operating income (NROI – Schedule 210, line 71) would have been </t>
  </si>
  <si>
    <t>CN charged GTC for management and information technology fees totalling $200,338 and $142,932 for 2017 and 2016, respectively.</t>
  </si>
  <si>
    <t xml:space="preserve">          Balance at close of year                               $    -                </t>
  </si>
  <si>
    <t xml:space="preserve">             Account 616                                           $     -     </t>
  </si>
</sst>
</file>

<file path=xl/styles.xml><?xml version="1.0" encoding="utf-8"?>
<styleSheet xmlns="http://schemas.openxmlformats.org/spreadsheetml/2006/main" xmlns:mc="http://schemas.openxmlformats.org/markup-compatibility/2006" xmlns:x14ac="http://schemas.microsoft.com/office/spreadsheetml/2009/9/ac" mc:Ignorable="x14ac">
  <numFmts count="34">
    <numFmt numFmtId="5" formatCode="&quot;$&quot;#,##0_);\(&quot;$&quot;#,##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00_-;\-* #,##0.00_-;_-* &quot;-&quot;??_-;_-@_-"/>
    <numFmt numFmtId="165" formatCode="_-* #,##0\ _D_M_-;\-* #,##0\ _D_M_-;_-* &quot;-&quot;\ _D_M_-;_-@_-"/>
    <numFmt numFmtId="166" formatCode="_([$€-2]* #,##0.00_);_([$€-2]* \(#,##0.00\);_([$€-2]* &quot;-&quot;??_)"/>
    <numFmt numFmtId="167" formatCode="_(* #,##0_);_(* \(#,##0\);_(* &quot;-&quot;??_);_(@_)"/>
    <numFmt numFmtId="168" formatCode="General_)"/>
    <numFmt numFmtId="169" formatCode="0."/>
    <numFmt numFmtId="170" formatCode="_(&quot;$&quot;* #,##0_);_(&quot;$&quot;* \(#,##0\);_(&quot;$&quot;* &quot;-&quot;??_);_(@_)"/>
    <numFmt numFmtId="171" formatCode="_-* #,##0_-;\-* #,##0_-;_-* &quot;-&quot;??_-;_-@_-"/>
    <numFmt numFmtId="172" formatCode="&quot;$&quot;#,##0;[Red]\-&quot;$&quot;#,##0"/>
    <numFmt numFmtId="173" formatCode="#,##0_);\(#,##0\);&quot; &quot;"/>
    <numFmt numFmtId="174" formatCode="&quot;$&quot;#,##0;\-&quot;$&quot;#,##0"/>
    <numFmt numFmtId="175" formatCode="&quot;$&quot;0_);\(&quot;$&quot;0\)"/>
    <numFmt numFmtId="176" formatCode="0.000%"/>
    <numFmt numFmtId="177" formatCode="0_);\(0\)"/>
    <numFmt numFmtId="178" formatCode="0.00000000"/>
    <numFmt numFmtId="179" formatCode="#,##0_ ;\(#,##0\);&quot;&quot;"/>
    <numFmt numFmtId="180" formatCode="#,##0_ \ ;\(#,##0\)"/>
    <numFmt numFmtId="181" formatCode="#,##0_ ;\(#,##0\)"/>
    <numFmt numFmtId="182" formatCode="0.0000%"/>
    <numFmt numFmtId="183" formatCode="_(* #,##0.0_);_(* \(#,##0.0\);_(* &quot;-&quot;_);_(@_)"/>
    <numFmt numFmtId="184" formatCode="#,##0.00%"/>
    <numFmt numFmtId="185" formatCode="\ 0"/>
    <numFmt numFmtId="186" formatCode="0_)"/>
    <numFmt numFmtId="187" formatCode="#,##0_);\(#,##0\);&quot;&quot;"/>
    <numFmt numFmtId="188" formatCode="#,##0_)\ &quot;(rec)&quot;;\(#,##0\);&quot;&quot;"/>
    <numFmt numFmtId="189" formatCode="m/d"/>
    <numFmt numFmtId="190" formatCode="#,##0\ _);\(#,##0\);&quot;&quot;"/>
    <numFmt numFmtId="191" formatCode="#,##0\ _);\(\ #,##0\)\ _;&quot;&quot;"/>
    <numFmt numFmtId="192" formatCode="0\-0"/>
  </numFmts>
  <fonts count="227">
    <font>
      <sz val="10"/>
      <name val="Arial"/>
    </font>
    <font>
      <sz val="11"/>
      <color theme="1"/>
      <name val="Calibri"/>
      <family val="2"/>
      <scheme val="minor"/>
    </font>
    <font>
      <sz val="12"/>
      <name val="Times New Roman"/>
      <family val="1"/>
    </font>
    <font>
      <sz val="10"/>
      <name val="MS Sans Serif"/>
      <family val="2"/>
    </font>
    <font>
      <sz val="12"/>
      <name val="Helv"/>
    </font>
    <font>
      <b/>
      <sz val="40"/>
      <name val="Times New Roman"/>
      <family val="1"/>
    </font>
    <font>
      <b/>
      <sz val="20"/>
      <name val="Times New Roman"/>
      <family val="1"/>
    </font>
    <font>
      <b/>
      <sz val="12"/>
      <name val="Times New Roman"/>
      <family val="1"/>
    </font>
    <font>
      <b/>
      <sz val="10"/>
      <name val="Times New Roman"/>
      <family val="1"/>
    </font>
    <font>
      <b/>
      <sz val="14"/>
      <name val="Times New Roman"/>
      <family val="1"/>
    </font>
    <font>
      <sz val="8"/>
      <name val="Times New Roman"/>
      <family val="1"/>
    </font>
    <font>
      <b/>
      <sz val="8"/>
      <name val="Times New Roman"/>
      <family val="1"/>
    </font>
    <font>
      <sz val="9"/>
      <name val="Times New Roman"/>
      <family val="1"/>
    </font>
    <font>
      <u/>
      <sz val="8"/>
      <name val="Times New Roman"/>
      <family val="1"/>
    </font>
    <font>
      <b/>
      <sz val="9"/>
      <name val="Times New Roman"/>
      <family val="1"/>
    </font>
    <font>
      <sz val="8"/>
      <color indexed="81"/>
      <name val="Tahoma"/>
      <family val="2"/>
    </font>
    <font>
      <b/>
      <sz val="24"/>
      <name val="Times New Roman"/>
      <family val="1"/>
    </font>
    <font>
      <sz val="8"/>
      <name val="Arial"/>
      <family val="2"/>
    </font>
    <font>
      <sz val="11"/>
      <name val="Times New Roman"/>
      <family val="1"/>
    </font>
    <font>
      <sz val="10"/>
      <name val="Arial"/>
      <family val="2"/>
    </font>
    <font>
      <sz val="12"/>
      <color indexed="8"/>
      <name val="Times New Roman"/>
      <family val="2"/>
    </font>
    <font>
      <sz val="8"/>
      <name val="Arial"/>
      <family val="2"/>
    </font>
    <font>
      <sz val="24"/>
      <name val="Arial"/>
      <family val="2"/>
    </font>
    <font>
      <sz val="10"/>
      <color indexed="8"/>
      <name val="Arial"/>
      <family val="2"/>
    </font>
    <font>
      <sz val="11"/>
      <color indexed="8"/>
      <name val="Calibri"/>
      <family val="2"/>
    </font>
    <font>
      <sz val="10"/>
      <color indexed="9"/>
      <name val="Arial"/>
      <family val="2"/>
    </font>
    <font>
      <sz val="11"/>
      <color indexed="9"/>
      <name val="Calibri"/>
      <family val="2"/>
    </font>
    <font>
      <sz val="10"/>
      <color indexed="20"/>
      <name val="Arial"/>
      <family val="2"/>
    </font>
    <font>
      <sz val="11"/>
      <color indexed="20"/>
      <name val="Calibri"/>
      <family val="2"/>
    </font>
    <font>
      <b/>
      <sz val="10"/>
      <color indexed="52"/>
      <name val="Arial"/>
      <family val="2"/>
    </font>
    <font>
      <b/>
      <sz val="11"/>
      <color indexed="52"/>
      <name val="Calibri"/>
      <family val="2"/>
    </font>
    <font>
      <b/>
      <sz val="10"/>
      <color indexed="9"/>
      <name val="Arial"/>
      <family val="2"/>
    </font>
    <font>
      <b/>
      <sz val="11"/>
      <color indexed="9"/>
      <name val="Calibri"/>
      <family val="2"/>
    </font>
    <font>
      <i/>
      <sz val="10"/>
      <color indexed="23"/>
      <name val="Arial"/>
      <family val="2"/>
    </font>
    <font>
      <i/>
      <sz val="11"/>
      <color indexed="23"/>
      <name val="Calibri"/>
      <family val="2"/>
    </font>
    <font>
      <sz val="10"/>
      <color indexed="17"/>
      <name val="Arial"/>
      <family val="2"/>
    </font>
    <font>
      <sz val="11"/>
      <color indexed="17"/>
      <name val="Calibri"/>
      <family val="2"/>
    </font>
    <font>
      <b/>
      <sz val="15"/>
      <color indexed="56"/>
      <name val="Arial"/>
      <family val="2"/>
    </font>
    <font>
      <b/>
      <sz val="15"/>
      <color indexed="56"/>
      <name val="Calibri"/>
      <family val="2"/>
    </font>
    <font>
      <b/>
      <sz val="13"/>
      <color indexed="56"/>
      <name val="Arial"/>
      <family val="2"/>
    </font>
    <font>
      <b/>
      <sz val="13"/>
      <color indexed="56"/>
      <name val="Calibri"/>
      <family val="2"/>
    </font>
    <font>
      <b/>
      <sz val="11"/>
      <color indexed="56"/>
      <name val="Arial"/>
      <family val="2"/>
    </font>
    <font>
      <b/>
      <sz val="11"/>
      <color indexed="56"/>
      <name val="Calibri"/>
      <family val="2"/>
    </font>
    <font>
      <sz val="10"/>
      <color indexed="62"/>
      <name val="Arial"/>
      <family val="2"/>
    </font>
    <font>
      <sz val="11"/>
      <color indexed="62"/>
      <name val="Calibri"/>
      <family val="2"/>
    </font>
    <font>
      <sz val="10"/>
      <color indexed="52"/>
      <name val="Arial"/>
      <family val="2"/>
    </font>
    <font>
      <sz val="11"/>
      <color indexed="52"/>
      <name val="Calibri"/>
      <family val="2"/>
    </font>
    <font>
      <sz val="10"/>
      <color indexed="60"/>
      <name val="Arial"/>
      <family val="2"/>
    </font>
    <font>
      <sz val="11"/>
      <color indexed="60"/>
      <name val="Calibri"/>
      <family val="2"/>
    </font>
    <font>
      <b/>
      <sz val="10"/>
      <color indexed="63"/>
      <name val="Arial"/>
      <family val="2"/>
    </font>
    <font>
      <b/>
      <sz val="11"/>
      <color indexed="63"/>
      <name val="Calibri"/>
      <family val="2"/>
    </font>
    <font>
      <b/>
      <sz val="10"/>
      <color indexed="8"/>
      <name val="Arial"/>
      <family val="2"/>
    </font>
    <font>
      <sz val="10"/>
      <color indexed="10"/>
      <name val="Arial"/>
      <family val="2"/>
    </font>
    <font>
      <sz val="8"/>
      <name val="Arial"/>
      <family val="2"/>
    </font>
    <font>
      <sz val="10"/>
      <name val="Arial"/>
      <family val="2"/>
    </font>
    <font>
      <sz val="12"/>
      <color indexed="9"/>
      <name val="Times New Roman"/>
      <family val="2"/>
    </font>
    <font>
      <sz val="12"/>
      <color indexed="20"/>
      <name val="Times New Roman"/>
      <family val="2"/>
    </font>
    <font>
      <b/>
      <sz val="12"/>
      <color indexed="52"/>
      <name val="Times New Roman"/>
      <family val="2"/>
    </font>
    <font>
      <b/>
      <sz val="12"/>
      <color indexed="9"/>
      <name val="Times New Roman"/>
      <family val="2"/>
    </font>
    <font>
      <i/>
      <sz val="12"/>
      <color indexed="23"/>
      <name val="Times New Roman"/>
      <family val="2"/>
    </font>
    <font>
      <sz val="12"/>
      <color indexed="17"/>
      <name val="Times New Roman"/>
      <family val="2"/>
    </font>
    <font>
      <b/>
      <sz val="15"/>
      <color indexed="56"/>
      <name val="Times New Roman"/>
      <family val="2"/>
    </font>
    <font>
      <b/>
      <sz val="13"/>
      <color indexed="56"/>
      <name val="Times New Roman"/>
      <family val="2"/>
    </font>
    <font>
      <b/>
      <sz val="11"/>
      <color indexed="56"/>
      <name val="Times New Roman"/>
      <family val="2"/>
    </font>
    <font>
      <sz val="12"/>
      <color indexed="62"/>
      <name val="Times New Roman"/>
      <family val="2"/>
    </font>
    <font>
      <sz val="12"/>
      <color indexed="52"/>
      <name val="Times New Roman"/>
      <family val="2"/>
    </font>
    <font>
      <sz val="12"/>
      <color indexed="60"/>
      <name val="Times New Roman"/>
      <family val="2"/>
    </font>
    <font>
      <b/>
      <sz val="12"/>
      <color indexed="63"/>
      <name val="Times New Roman"/>
      <family val="2"/>
    </font>
    <font>
      <b/>
      <sz val="10"/>
      <name val="MS Sans Serif"/>
      <family val="2"/>
    </font>
    <font>
      <sz val="9"/>
      <name val="Arial Narrow"/>
      <family val="2"/>
    </font>
    <font>
      <sz val="10"/>
      <name val="Helv"/>
    </font>
    <font>
      <b/>
      <sz val="10"/>
      <color indexed="39"/>
      <name val="Arial"/>
      <family val="2"/>
    </font>
    <font>
      <b/>
      <sz val="12"/>
      <color indexed="8"/>
      <name val="Arial"/>
      <family val="2"/>
    </font>
    <font>
      <sz val="10"/>
      <color indexed="39"/>
      <name val="Arial"/>
      <family val="2"/>
    </font>
    <font>
      <sz val="19"/>
      <color indexed="48"/>
      <name val="Arial"/>
      <family val="2"/>
    </font>
    <font>
      <b/>
      <sz val="10"/>
      <color indexed="10"/>
      <name val="Arial"/>
      <family val="2"/>
    </font>
    <font>
      <sz val="10"/>
      <color indexed="8"/>
      <name val="ARIAL"/>
      <family val="2"/>
      <charset val="1"/>
    </font>
    <font>
      <sz val="12"/>
      <name val="Arial"/>
      <family val="2"/>
    </font>
    <font>
      <b/>
      <i/>
      <sz val="12"/>
      <color indexed="8"/>
      <name val="Arial"/>
      <family val="2"/>
    </font>
    <font>
      <sz val="12"/>
      <color indexed="8"/>
      <name val="Arial"/>
      <family val="2"/>
    </font>
    <font>
      <i/>
      <sz val="12"/>
      <color indexed="8"/>
      <name val="Arial"/>
      <family val="2"/>
    </font>
    <font>
      <sz val="12"/>
      <color indexed="14"/>
      <name val="Arial"/>
      <family val="2"/>
    </font>
    <font>
      <sz val="11"/>
      <color indexed="16"/>
      <name val="Calibri"/>
      <family val="2"/>
    </font>
    <font>
      <b/>
      <sz val="11"/>
      <color indexed="53"/>
      <name val="Calibri"/>
      <family val="2"/>
    </font>
    <font>
      <b/>
      <sz val="15"/>
      <color indexed="62"/>
      <name val="Calibri"/>
      <family val="2"/>
    </font>
    <font>
      <b/>
      <sz val="13"/>
      <color indexed="62"/>
      <name val="Calibri"/>
      <family val="2"/>
    </font>
    <font>
      <b/>
      <sz val="11"/>
      <color indexed="62"/>
      <name val="Calibri"/>
      <family val="2"/>
    </font>
    <font>
      <sz val="11"/>
      <color indexed="53"/>
      <name val="Calibri"/>
      <family val="2"/>
    </font>
    <font>
      <sz val="11"/>
      <color indexed="19"/>
      <name val="Calibri"/>
      <family val="2"/>
    </font>
    <font>
      <b/>
      <sz val="15"/>
      <color indexed="62"/>
      <name val="Arial"/>
      <family val="2"/>
    </font>
    <font>
      <b/>
      <sz val="13"/>
      <color indexed="62"/>
      <name val="Arial"/>
      <family val="2"/>
    </font>
    <font>
      <b/>
      <sz val="11"/>
      <color indexed="62"/>
      <name val="Arial"/>
      <family val="2"/>
    </font>
    <font>
      <sz val="10"/>
      <color indexed="19"/>
      <name val="Arial"/>
      <family val="2"/>
    </font>
    <font>
      <b/>
      <sz val="10"/>
      <color indexed="12"/>
      <name val="Arial"/>
      <family val="2"/>
    </font>
    <font>
      <sz val="10"/>
      <color indexed="12"/>
      <name val="Arial"/>
      <family val="2"/>
    </font>
    <font>
      <sz val="9"/>
      <color indexed="20"/>
      <name val="Arial"/>
      <family val="2"/>
    </font>
    <font>
      <sz val="9"/>
      <color indexed="48"/>
      <name val="Arial"/>
      <family val="2"/>
    </font>
    <font>
      <b/>
      <sz val="12"/>
      <color indexed="20"/>
      <name val="Arial"/>
      <family val="2"/>
    </font>
    <font>
      <sz val="10"/>
      <name val="Arial"/>
      <family val="2"/>
    </font>
    <font>
      <sz val="10"/>
      <name val="Arial"/>
      <family val="2"/>
    </font>
    <font>
      <sz val="12"/>
      <color theme="1"/>
      <name val="Times New Roman"/>
      <family val="2"/>
    </font>
    <font>
      <sz val="11"/>
      <color theme="1"/>
      <name val="Calibri"/>
      <family val="2"/>
      <scheme val="minor"/>
    </font>
    <font>
      <sz val="12"/>
      <color theme="0"/>
      <name val="Times New Roman"/>
      <family val="2"/>
    </font>
    <font>
      <sz val="11"/>
      <color theme="0"/>
      <name val="Calibri"/>
      <family val="2"/>
      <scheme val="minor"/>
    </font>
    <font>
      <sz val="12"/>
      <color rgb="FF9C0006"/>
      <name val="Times New Roman"/>
      <family val="2"/>
    </font>
    <font>
      <sz val="11"/>
      <color rgb="FF9C0006"/>
      <name val="Calibri"/>
      <family val="2"/>
      <scheme val="minor"/>
    </font>
    <font>
      <sz val="11"/>
      <color rgb="FF9C0006"/>
      <name val="Calibri"/>
      <family val="2"/>
    </font>
    <font>
      <b/>
      <sz val="12"/>
      <color rgb="FFFA7D00"/>
      <name val="Times New Roman"/>
      <family val="2"/>
    </font>
    <font>
      <b/>
      <sz val="11"/>
      <color rgb="FFFA7D00"/>
      <name val="Calibri"/>
      <family val="2"/>
      <scheme val="minor"/>
    </font>
    <font>
      <b/>
      <sz val="11"/>
      <color rgb="FFFA7D00"/>
      <name val="Calibri"/>
      <family val="2"/>
    </font>
    <font>
      <b/>
      <sz val="12"/>
      <color theme="0"/>
      <name val="Times New Roman"/>
      <family val="2"/>
    </font>
    <font>
      <b/>
      <sz val="11"/>
      <color theme="0"/>
      <name val="Calibri"/>
      <family val="2"/>
      <scheme val="minor"/>
    </font>
    <font>
      <i/>
      <sz val="12"/>
      <color rgb="FF7F7F7F"/>
      <name val="Times New Roman"/>
      <family val="2"/>
    </font>
    <font>
      <i/>
      <sz val="11"/>
      <color rgb="FF7F7F7F"/>
      <name val="Calibri"/>
      <family val="2"/>
      <scheme val="minor"/>
    </font>
    <font>
      <i/>
      <sz val="11"/>
      <color rgb="FF7F7F7F"/>
      <name val="Calibri"/>
      <family val="2"/>
    </font>
    <font>
      <sz val="12"/>
      <color rgb="FF006100"/>
      <name val="Times New Roman"/>
      <family val="2"/>
    </font>
    <font>
      <sz val="11"/>
      <color rgb="FF006100"/>
      <name val="Calibri"/>
      <family val="2"/>
      <scheme val="minor"/>
    </font>
    <font>
      <sz val="11"/>
      <color rgb="FF006100"/>
      <name val="Calibri"/>
      <family val="2"/>
    </font>
    <font>
      <b/>
      <sz val="15"/>
      <color theme="3"/>
      <name val="Times New Roman"/>
      <family val="2"/>
    </font>
    <font>
      <b/>
      <sz val="15"/>
      <color theme="3"/>
      <name val="Calibri"/>
      <family val="2"/>
      <scheme val="minor"/>
    </font>
    <font>
      <b/>
      <sz val="15"/>
      <color theme="3"/>
      <name val="Calibri"/>
      <family val="2"/>
    </font>
    <font>
      <b/>
      <sz val="13"/>
      <color theme="3"/>
      <name val="Times New Roman"/>
      <family val="2"/>
    </font>
    <font>
      <b/>
      <sz val="13"/>
      <color theme="3"/>
      <name val="Calibri"/>
      <family val="2"/>
      <scheme val="minor"/>
    </font>
    <font>
      <b/>
      <sz val="13"/>
      <color theme="3"/>
      <name val="Calibri"/>
      <family val="2"/>
    </font>
    <font>
      <b/>
      <sz val="11"/>
      <color theme="3"/>
      <name val="Times New Roman"/>
      <family val="2"/>
    </font>
    <font>
      <b/>
      <sz val="11"/>
      <color theme="3"/>
      <name val="Calibri"/>
      <family val="2"/>
      <scheme val="minor"/>
    </font>
    <font>
      <b/>
      <sz val="11"/>
      <color theme="3"/>
      <name val="Calibri"/>
      <family val="2"/>
    </font>
    <font>
      <sz val="12"/>
      <color rgb="FF3F3F76"/>
      <name val="Times New Roman"/>
      <family val="2"/>
    </font>
    <font>
      <sz val="11"/>
      <color rgb="FF3F3F76"/>
      <name val="Calibri"/>
      <family val="2"/>
      <scheme val="minor"/>
    </font>
    <font>
      <sz val="11"/>
      <color rgb="FF3F3F76"/>
      <name val="Calibri"/>
      <family val="2"/>
    </font>
    <font>
      <sz val="12"/>
      <color rgb="FFFA7D00"/>
      <name val="Times New Roman"/>
      <family val="2"/>
    </font>
    <font>
      <sz val="11"/>
      <color rgb="FFFA7D00"/>
      <name val="Calibri"/>
      <family val="2"/>
      <scheme val="minor"/>
    </font>
    <font>
      <sz val="11"/>
      <color rgb="FFFA7D00"/>
      <name val="Calibri"/>
      <family val="2"/>
    </font>
    <font>
      <sz val="12"/>
      <color rgb="FF9C6500"/>
      <name val="Times New Roman"/>
      <family val="2"/>
    </font>
    <font>
      <sz val="11"/>
      <color rgb="FF9C6500"/>
      <name val="Calibri"/>
      <family val="2"/>
      <scheme val="minor"/>
    </font>
    <font>
      <sz val="11"/>
      <color rgb="FF9C6500"/>
      <name val="Calibri"/>
      <family val="2"/>
    </font>
    <font>
      <b/>
      <sz val="12"/>
      <color rgb="FF3F3F3F"/>
      <name val="Times New Roman"/>
      <family val="2"/>
    </font>
    <font>
      <b/>
      <sz val="11"/>
      <color rgb="FF3F3F3F"/>
      <name val="Calibri"/>
      <family val="2"/>
      <scheme val="minor"/>
    </font>
    <font>
      <b/>
      <sz val="11"/>
      <color rgb="FF3F3F3F"/>
      <name val="Calibri"/>
      <family val="2"/>
    </font>
    <font>
      <sz val="10"/>
      <name val="Arial"/>
      <family val="2"/>
    </font>
    <font>
      <b/>
      <sz val="18"/>
      <name val="Times New Roman"/>
      <family val="1"/>
    </font>
    <font>
      <sz val="10"/>
      <name val="Times New Roman"/>
      <family val="1"/>
    </font>
    <font>
      <b/>
      <sz val="11"/>
      <name val="Times New Roman"/>
      <family val="1"/>
    </font>
    <font>
      <sz val="14"/>
      <name val="Times New Roman"/>
      <family val="1"/>
    </font>
    <font>
      <sz val="16"/>
      <name val="Times New Roman"/>
      <family val="1"/>
    </font>
    <font>
      <sz val="18"/>
      <name val="Times New Roman"/>
      <family val="1"/>
    </font>
    <font>
      <sz val="13"/>
      <name val="Times New Roman"/>
      <family val="1"/>
    </font>
    <font>
      <b/>
      <sz val="16"/>
      <name val="Times New Roman"/>
      <family val="1"/>
    </font>
    <font>
      <sz val="8"/>
      <name val="Helv"/>
    </font>
    <font>
      <sz val="8"/>
      <name val="Tms Rmn"/>
    </font>
    <font>
      <sz val="12"/>
      <name val="System"/>
      <family val="2"/>
    </font>
    <font>
      <i/>
      <sz val="8"/>
      <name val="Times New Roman"/>
      <family val="1"/>
    </font>
    <font>
      <sz val="7"/>
      <name val="Times New Roman"/>
      <family val="1"/>
    </font>
    <font>
      <sz val="12"/>
      <color indexed="8"/>
      <name val="Times New Roman"/>
      <family val="1"/>
    </font>
    <font>
      <i/>
      <sz val="12"/>
      <name val="Times New Roman"/>
      <family val="1"/>
    </font>
    <font>
      <b/>
      <u/>
      <sz val="9"/>
      <name val="Times New Roman"/>
      <family val="1"/>
    </font>
    <font>
      <i/>
      <sz val="9"/>
      <name val="Times New Roman"/>
      <family val="1"/>
    </font>
    <font>
      <u val="singleAccounting"/>
      <sz val="9"/>
      <name val="Times New Roman"/>
      <family val="1"/>
    </font>
    <font>
      <b/>
      <i/>
      <sz val="9"/>
      <name val="Times New Roman"/>
      <family val="1"/>
    </font>
    <font>
      <sz val="8"/>
      <name val="Humnst777 BT"/>
      <family val="2"/>
    </font>
    <font>
      <i/>
      <sz val="8"/>
      <name val="Humnst777 BT"/>
      <family val="2"/>
    </font>
    <font>
      <b/>
      <sz val="8"/>
      <name val="Humnst777 BT"/>
      <family val="2"/>
    </font>
    <font>
      <i/>
      <sz val="7"/>
      <name val="Humnst777 BT"/>
      <family val="2"/>
    </font>
    <font>
      <sz val="12"/>
      <color indexed="10"/>
      <name val="Times New Roman"/>
      <family val="1"/>
    </font>
    <font>
      <sz val="8"/>
      <color indexed="10"/>
      <name val="Times New Roman"/>
      <family val="1"/>
    </font>
    <font>
      <sz val="8"/>
      <color indexed="8"/>
      <name val="Times New Roman"/>
      <family val="1"/>
    </font>
    <font>
      <sz val="8"/>
      <name val="CG Times (WN)"/>
    </font>
    <font>
      <sz val="8"/>
      <name val="MS Sans Serif"/>
      <family val="2"/>
    </font>
    <font>
      <sz val="8"/>
      <color indexed="12"/>
      <name val="Helv"/>
    </font>
    <font>
      <b/>
      <i/>
      <sz val="8"/>
      <name val="Times New Roman"/>
      <family val="1"/>
    </font>
    <font>
      <b/>
      <sz val="8.5"/>
      <name val="Times New Roman"/>
      <family val="1"/>
    </font>
    <font>
      <sz val="8.5"/>
      <name val="Times New Roman"/>
      <family val="1"/>
    </font>
    <font>
      <u/>
      <sz val="10"/>
      <color indexed="12"/>
      <name val="Arial"/>
      <family val="2"/>
    </font>
    <font>
      <b/>
      <sz val="7"/>
      <name val="Times New Roman"/>
      <family val="1"/>
    </font>
    <font>
      <sz val="9"/>
      <name val="MS Sans Serif"/>
      <family val="2"/>
    </font>
    <font>
      <sz val="9"/>
      <color indexed="8"/>
      <name val="Times New Roman"/>
      <family val="1"/>
    </font>
    <font>
      <b/>
      <sz val="9"/>
      <color indexed="8"/>
      <name val="Times New Roman"/>
      <family val="1"/>
    </font>
    <font>
      <sz val="12"/>
      <color indexed="12"/>
      <name val="Helv"/>
    </font>
    <font>
      <sz val="9"/>
      <name val="Helv"/>
    </font>
    <font>
      <b/>
      <sz val="8"/>
      <color indexed="8"/>
      <name val="Times New Roman"/>
      <family val="1"/>
    </font>
    <font>
      <b/>
      <u/>
      <sz val="10"/>
      <name val="Times New Roman"/>
      <family val="1"/>
    </font>
    <font>
      <i/>
      <sz val="10"/>
      <name val="Times New Roman"/>
      <family val="1"/>
    </font>
    <font>
      <sz val="10"/>
      <name val="Arial"/>
      <family val="2"/>
    </font>
    <font>
      <u/>
      <sz val="9"/>
      <name val="Times New Roman"/>
      <family val="1"/>
    </font>
    <font>
      <sz val="10"/>
      <name val="Arial"/>
      <family val="2"/>
    </font>
    <font>
      <b/>
      <sz val="13"/>
      <name val="Times New Roman"/>
      <family val="1"/>
    </font>
    <font>
      <sz val="10"/>
      <color rgb="FFFF0000"/>
      <name val="MS Sans Serif"/>
      <family val="2"/>
    </font>
    <font>
      <sz val="10"/>
      <color theme="0"/>
      <name val="Arial"/>
      <family val="2"/>
    </font>
    <font>
      <sz val="12"/>
      <name val="Times New Roman"/>
      <family val="1"/>
    </font>
    <font>
      <sz val="8"/>
      <color indexed="12"/>
      <name val="Times New Roman"/>
      <family val="1"/>
    </font>
    <font>
      <sz val="12"/>
      <color indexed="12"/>
      <name val="Times New Roman"/>
      <family val="1"/>
    </font>
    <font>
      <sz val="8"/>
      <color rgb="FFFF0000"/>
      <name val="Times New Roman"/>
      <family val="1"/>
    </font>
    <font>
      <u/>
      <sz val="8"/>
      <color indexed="12"/>
      <name val="Times New Roman"/>
      <family val="1"/>
    </font>
    <font>
      <b/>
      <sz val="8"/>
      <name val="CG Times (WN)"/>
    </font>
    <font>
      <sz val="9"/>
      <name val="System"/>
      <family val="2"/>
    </font>
    <font>
      <sz val="9"/>
      <color indexed="12"/>
      <name val="Helv"/>
    </font>
    <font>
      <sz val="9"/>
      <name val="Tms Rmn"/>
    </font>
    <font>
      <sz val="8.5"/>
      <name val="MS Sans Serif"/>
      <family val="2"/>
    </font>
    <font>
      <vertAlign val="superscript"/>
      <sz val="9"/>
      <name val="Times New Roman"/>
      <family val="1"/>
    </font>
    <font>
      <sz val="14"/>
      <color indexed="12"/>
      <name val="Helv"/>
    </font>
    <font>
      <sz val="14"/>
      <name val="Tms Rmn"/>
    </font>
    <font>
      <sz val="12"/>
      <name val="Tms Rmn"/>
    </font>
    <font>
      <sz val="12"/>
      <color rgb="FFFF0000"/>
      <name val="Times New Roman"/>
      <family val="1"/>
    </font>
    <font>
      <sz val="9"/>
      <color indexed="12"/>
      <name val="Times New Roman"/>
      <family val="1"/>
    </font>
    <font>
      <sz val="11"/>
      <color rgb="FF000000"/>
      <name val="Calibri"/>
      <family val="2"/>
    </font>
    <font>
      <sz val="10"/>
      <name val="Arial"/>
      <family val="2"/>
    </font>
    <font>
      <sz val="8"/>
      <color rgb="FF00B050"/>
      <name val="Times New Roman"/>
      <family val="1"/>
    </font>
    <font>
      <sz val="10"/>
      <color rgb="FFFF0000"/>
      <name val="Helv"/>
    </font>
    <font>
      <sz val="8"/>
      <name val="Arial"/>
      <family val="2"/>
    </font>
    <font>
      <sz val="7"/>
      <color indexed="8"/>
      <name val="Arial"/>
      <family val="2"/>
    </font>
    <font>
      <sz val="8"/>
      <color indexed="8"/>
      <name val="Arial"/>
      <family val="2"/>
    </font>
    <font>
      <sz val="18"/>
      <color rgb="FFFF0000"/>
      <name val="Times New Roman"/>
      <family val="1"/>
    </font>
    <font>
      <sz val="9"/>
      <color rgb="FFFF0000"/>
      <name val="Helv"/>
    </font>
    <font>
      <sz val="10"/>
      <color rgb="FFFF0000"/>
      <name val="Arial"/>
      <family val="2"/>
    </font>
    <font>
      <sz val="13"/>
      <color rgb="FFFF0000"/>
      <name val="Times New Roman"/>
      <family val="1"/>
    </font>
    <font>
      <sz val="8"/>
      <color theme="1"/>
      <name val="Times New Roman"/>
      <family val="1"/>
    </font>
    <font>
      <b/>
      <sz val="12"/>
      <color rgb="FFFF0000"/>
      <name val="MS Sans Serif"/>
    </font>
    <font>
      <sz val="9"/>
      <color theme="1"/>
      <name val="Times New Roman"/>
      <family val="1"/>
    </font>
    <font>
      <sz val="10"/>
      <color rgb="FFFF0000"/>
      <name val="Times New Roman"/>
      <family val="1"/>
    </font>
    <font>
      <b/>
      <sz val="9"/>
      <name val="Arial"/>
      <family val="2"/>
    </font>
    <font>
      <b/>
      <u/>
      <sz val="11"/>
      <name val="Times New Roman"/>
      <family val="1"/>
    </font>
    <font>
      <sz val="9"/>
      <name val="Arial"/>
      <family val="2"/>
    </font>
    <font>
      <sz val="9"/>
      <color indexed="10"/>
      <name val="System"/>
      <family val="2"/>
    </font>
    <font>
      <sz val="9"/>
      <color indexed="10"/>
      <name val="Times New Roman"/>
      <family val="1"/>
    </font>
    <font>
      <sz val="10"/>
      <name val="Arial"/>
      <family val="2"/>
    </font>
    <font>
      <sz val="12"/>
      <color rgb="FFFF0000"/>
      <name val="Helv"/>
    </font>
    <font>
      <sz val="11"/>
      <name val="Calibri"/>
      <family val="2"/>
    </font>
  </fonts>
  <fills count="129">
    <fill>
      <patternFill patternType="none"/>
    </fill>
    <fill>
      <patternFill patternType="gray125"/>
    </fill>
    <fill>
      <patternFill patternType="solid">
        <fgColor indexed="31"/>
      </patternFill>
    </fill>
    <fill>
      <patternFill patternType="solid">
        <fgColor indexed="31"/>
        <bgColor indexed="64"/>
      </patternFill>
    </fill>
    <fill>
      <patternFill patternType="solid">
        <fgColor indexed="44"/>
        <bgColor indexed="64"/>
      </patternFill>
    </fill>
    <fill>
      <patternFill patternType="solid">
        <fgColor indexed="45"/>
      </patternFill>
    </fill>
    <fill>
      <patternFill patternType="solid">
        <fgColor indexed="26"/>
        <bgColor indexed="64"/>
      </patternFill>
    </fill>
    <fill>
      <patternFill patternType="solid">
        <fgColor indexed="45"/>
        <bgColor indexed="64"/>
      </patternFill>
    </fill>
    <fill>
      <patternFill patternType="solid">
        <fgColor indexed="29"/>
        <bgColor indexed="64"/>
      </patternFill>
    </fill>
    <fill>
      <patternFill patternType="solid">
        <fgColor indexed="42"/>
      </patternFill>
    </fill>
    <fill>
      <patternFill patternType="solid">
        <fgColor indexed="42"/>
        <bgColor indexed="64"/>
      </patternFill>
    </fill>
    <fill>
      <patternFill patternType="solid">
        <fgColor indexed="46"/>
      </patternFill>
    </fill>
    <fill>
      <patternFill patternType="solid">
        <fgColor indexed="46"/>
        <bgColor indexed="64"/>
      </patternFill>
    </fill>
    <fill>
      <patternFill patternType="solid">
        <fgColor indexed="47"/>
        <bgColor indexed="64"/>
      </patternFill>
    </fill>
    <fill>
      <patternFill patternType="solid">
        <fgColor indexed="27"/>
      </patternFill>
    </fill>
    <fill>
      <patternFill patternType="solid">
        <fgColor indexed="27"/>
        <bgColor indexed="64"/>
      </patternFill>
    </fill>
    <fill>
      <patternFill patternType="solid">
        <fgColor indexed="47"/>
      </patternFill>
    </fill>
    <fill>
      <patternFill patternType="solid">
        <fgColor indexed="44"/>
      </patternFill>
    </fill>
    <fill>
      <patternFill patternType="solid">
        <fgColor indexed="29"/>
      </patternFill>
    </fill>
    <fill>
      <patternFill patternType="solid">
        <fgColor indexed="22"/>
        <bgColor indexed="64"/>
      </patternFill>
    </fill>
    <fill>
      <patternFill patternType="solid">
        <fgColor indexed="11"/>
      </patternFill>
    </fill>
    <fill>
      <patternFill patternType="solid">
        <fgColor indexed="11"/>
        <bgColor indexed="64"/>
      </patternFill>
    </fill>
    <fill>
      <patternFill patternType="solid">
        <fgColor indexed="43"/>
        <bgColor indexed="64"/>
      </patternFill>
    </fill>
    <fill>
      <patternFill patternType="solid">
        <fgColor indexed="51"/>
      </patternFill>
    </fill>
    <fill>
      <patternFill patternType="solid">
        <fgColor indexed="51"/>
        <bgColor indexed="64"/>
      </patternFill>
    </fill>
    <fill>
      <patternFill patternType="solid">
        <fgColor indexed="30"/>
      </patternFill>
    </fill>
    <fill>
      <patternFill patternType="solid">
        <fgColor indexed="30"/>
        <bgColor indexed="64"/>
      </patternFill>
    </fill>
    <fill>
      <patternFill patternType="solid">
        <fgColor indexed="53"/>
        <bgColor indexed="64"/>
      </patternFill>
    </fill>
    <fill>
      <patternFill patternType="solid">
        <fgColor indexed="36"/>
      </patternFill>
    </fill>
    <fill>
      <patternFill patternType="solid">
        <fgColor indexed="20"/>
        <bgColor indexed="64"/>
      </patternFill>
    </fill>
    <fill>
      <patternFill patternType="solid">
        <fgColor indexed="36"/>
        <bgColor indexed="64"/>
      </patternFill>
    </fill>
    <fill>
      <patternFill patternType="solid">
        <fgColor indexed="49"/>
      </patternFill>
    </fill>
    <fill>
      <patternFill patternType="solid">
        <fgColor indexed="49"/>
        <bgColor indexed="64"/>
      </patternFill>
    </fill>
    <fill>
      <patternFill patternType="solid">
        <fgColor indexed="52"/>
      </patternFill>
    </fill>
    <fill>
      <patternFill patternType="solid">
        <fgColor indexed="52"/>
        <bgColor indexed="64"/>
      </patternFill>
    </fill>
    <fill>
      <patternFill patternType="solid">
        <fgColor indexed="62"/>
      </patternFill>
    </fill>
    <fill>
      <patternFill patternType="solid">
        <fgColor indexed="54"/>
        <bgColor indexed="64"/>
      </patternFill>
    </fill>
    <fill>
      <patternFill patternType="solid">
        <fgColor indexed="62"/>
        <bgColor indexed="64"/>
      </patternFill>
    </fill>
    <fill>
      <patternFill patternType="solid">
        <fgColor indexed="56"/>
        <bgColor indexed="64"/>
      </patternFill>
    </fill>
    <fill>
      <patternFill patternType="solid">
        <fgColor indexed="10"/>
      </patternFill>
    </fill>
    <fill>
      <patternFill patternType="solid">
        <fgColor indexed="25"/>
        <bgColor indexed="64"/>
      </patternFill>
    </fill>
    <fill>
      <patternFill patternType="solid">
        <fgColor indexed="10"/>
        <bgColor indexed="64"/>
      </patternFill>
    </fill>
    <fill>
      <patternFill patternType="solid">
        <fgColor indexed="57"/>
      </patternFill>
    </fill>
    <fill>
      <patternFill patternType="solid">
        <fgColor indexed="55"/>
        <bgColor indexed="64"/>
      </patternFill>
    </fill>
    <fill>
      <patternFill patternType="solid">
        <fgColor indexed="57"/>
        <bgColor indexed="64"/>
      </patternFill>
    </fill>
    <fill>
      <patternFill patternType="solid">
        <fgColor indexed="53"/>
      </patternFill>
    </fill>
    <fill>
      <patternFill patternType="solid">
        <fgColor indexed="22"/>
      </patternFill>
    </fill>
    <fill>
      <patternFill patternType="solid">
        <fgColor indexed="9"/>
        <bgColor indexed="64"/>
      </patternFill>
    </fill>
    <fill>
      <patternFill patternType="solid">
        <fgColor indexed="55"/>
      </patternFill>
    </fill>
    <fill>
      <patternFill patternType="solid">
        <fgColor indexed="43"/>
      </patternFill>
    </fill>
    <fill>
      <patternFill patternType="solid">
        <fgColor indexed="26"/>
      </patternFill>
    </fill>
    <fill>
      <patternFill patternType="mediumGray">
        <fgColor indexed="22"/>
      </patternFill>
    </fill>
    <fill>
      <patternFill patternType="solid">
        <fgColor indexed="40"/>
        <bgColor indexed="64"/>
      </patternFill>
    </fill>
    <fill>
      <patternFill patternType="solid">
        <fgColor indexed="50"/>
        <bgColor indexed="64"/>
      </patternFill>
    </fill>
    <fill>
      <patternFill patternType="solid">
        <fgColor indexed="50"/>
      </patternFill>
    </fill>
    <fill>
      <patternFill patternType="solid">
        <fgColor indexed="21"/>
        <bgColor indexed="64"/>
      </patternFill>
    </fill>
    <fill>
      <patternFill patternType="lightUp">
        <fgColor indexed="48"/>
        <bgColor indexed="41"/>
      </patternFill>
    </fill>
    <fill>
      <patternFill patternType="lightUp">
        <fgColor indexed="48"/>
        <bgColor indexed="44"/>
      </patternFill>
    </fill>
    <fill>
      <patternFill patternType="solid">
        <fgColor indexed="41"/>
      </patternFill>
    </fill>
    <fill>
      <patternFill patternType="solid">
        <fgColor indexed="41"/>
        <bgColor indexed="64"/>
      </patternFill>
    </fill>
    <fill>
      <patternFill patternType="solid">
        <fgColor indexed="40"/>
      </patternFill>
    </fill>
    <fill>
      <patternFill patternType="solid">
        <fgColor indexed="15"/>
      </patternFill>
    </fill>
    <fill>
      <patternFill patternType="solid">
        <fgColor indexed="15"/>
        <bgColor indexed="64"/>
      </patternFill>
    </fill>
    <fill>
      <patternFill patternType="solid">
        <fgColor indexed="9"/>
      </patternFill>
    </fill>
    <fill>
      <patternFill patternType="solid">
        <fgColor indexed="14"/>
        <bgColor indexed="64"/>
      </patternFill>
    </fill>
    <fill>
      <patternFill patternType="solid">
        <fgColor theme="4" tint="0.79998168889431442"/>
        <bgColor indexed="65"/>
      </patternFill>
    </fill>
    <fill>
      <patternFill patternType="solid">
        <fgColor theme="4" tint="0.79998168889431442"/>
        <bgColor indexed="64"/>
      </patternFill>
    </fill>
    <fill>
      <patternFill patternType="solid">
        <fgColor theme="5" tint="0.79998168889431442"/>
        <bgColor indexed="65"/>
      </patternFill>
    </fill>
    <fill>
      <patternFill patternType="solid">
        <fgColor theme="5" tint="0.79998168889431442"/>
        <bgColor indexed="64"/>
      </patternFill>
    </fill>
    <fill>
      <patternFill patternType="solid">
        <fgColor theme="6" tint="0.79998168889431442"/>
        <bgColor indexed="65"/>
      </patternFill>
    </fill>
    <fill>
      <patternFill patternType="solid">
        <fgColor theme="6" tint="0.79998168889431442"/>
        <bgColor indexed="64"/>
      </patternFill>
    </fill>
    <fill>
      <patternFill patternType="solid">
        <fgColor theme="7" tint="0.79998168889431442"/>
        <bgColor indexed="65"/>
      </patternFill>
    </fill>
    <fill>
      <patternFill patternType="solid">
        <fgColor theme="7" tint="0.79998168889431442"/>
        <bgColor indexed="64"/>
      </patternFill>
    </fill>
    <fill>
      <patternFill patternType="solid">
        <fgColor theme="8" tint="0.79998168889431442"/>
        <bgColor indexed="65"/>
      </patternFill>
    </fill>
    <fill>
      <patternFill patternType="solid">
        <fgColor theme="8" tint="0.79998168889431442"/>
        <bgColor indexed="64"/>
      </patternFill>
    </fill>
    <fill>
      <patternFill patternType="solid">
        <fgColor theme="9" tint="0.79998168889431442"/>
        <bgColor indexed="65"/>
      </patternFill>
    </fill>
    <fill>
      <patternFill patternType="solid">
        <fgColor theme="9" tint="0.79998168889431442"/>
        <bgColor indexed="64"/>
      </patternFill>
    </fill>
    <fill>
      <patternFill patternType="solid">
        <fgColor theme="4" tint="0.59999389629810485"/>
        <bgColor indexed="65"/>
      </patternFill>
    </fill>
    <fill>
      <patternFill patternType="solid">
        <fgColor theme="4" tint="0.59999389629810485"/>
        <bgColor indexed="64"/>
      </patternFill>
    </fill>
    <fill>
      <patternFill patternType="solid">
        <fgColor theme="5" tint="0.59999389629810485"/>
        <bgColor indexed="65"/>
      </patternFill>
    </fill>
    <fill>
      <patternFill patternType="solid">
        <fgColor theme="5" tint="0.59999389629810485"/>
        <bgColor indexed="64"/>
      </patternFill>
    </fill>
    <fill>
      <patternFill patternType="solid">
        <fgColor theme="6" tint="0.59999389629810485"/>
        <bgColor indexed="65"/>
      </patternFill>
    </fill>
    <fill>
      <patternFill patternType="solid">
        <fgColor theme="6" tint="0.59999389629810485"/>
        <bgColor indexed="64"/>
      </patternFill>
    </fill>
    <fill>
      <patternFill patternType="solid">
        <fgColor theme="7" tint="0.59999389629810485"/>
        <bgColor indexed="65"/>
      </patternFill>
    </fill>
    <fill>
      <patternFill patternType="solid">
        <fgColor theme="7" tint="0.59999389629810485"/>
        <bgColor indexed="64"/>
      </patternFill>
    </fill>
    <fill>
      <patternFill patternType="solid">
        <fgColor theme="8" tint="0.59999389629810485"/>
        <bgColor indexed="65"/>
      </patternFill>
    </fill>
    <fill>
      <patternFill patternType="solid">
        <fgColor theme="8" tint="0.59999389629810485"/>
        <bgColor indexed="64"/>
      </patternFill>
    </fill>
    <fill>
      <patternFill patternType="solid">
        <fgColor theme="9" tint="0.59999389629810485"/>
        <bgColor indexed="65"/>
      </patternFill>
    </fill>
    <fill>
      <patternFill patternType="solid">
        <fgColor theme="9" tint="0.59999389629810485"/>
        <bgColor indexed="64"/>
      </patternFill>
    </fill>
    <fill>
      <patternFill patternType="solid">
        <fgColor theme="4" tint="0.39997558519241921"/>
        <bgColor indexed="65"/>
      </patternFill>
    </fill>
    <fill>
      <patternFill patternType="solid">
        <fgColor theme="4" tint="0.39997558519241921"/>
        <bgColor indexed="64"/>
      </patternFill>
    </fill>
    <fill>
      <patternFill patternType="solid">
        <fgColor theme="5" tint="0.39997558519241921"/>
        <bgColor indexed="65"/>
      </patternFill>
    </fill>
    <fill>
      <patternFill patternType="solid">
        <fgColor theme="5" tint="0.39997558519241921"/>
        <bgColor indexed="64"/>
      </patternFill>
    </fill>
    <fill>
      <patternFill patternType="solid">
        <fgColor theme="6" tint="0.39997558519241921"/>
        <bgColor indexed="65"/>
      </patternFill>
    </fill>
    <fill>
      <patternFill patternType="solid">
        <fgColor theme="6" tint="0.39997558519241921"/>
        <bgColor indexed="64"/>
      </patternFill>
    </fill>
    <fill>
      <patternFill patternType="solid">
        <fgColor theme="7" tint="0.39997558519241921"/>
        <bgColor indexed="65"/>
      </patternFill>
    </fill>
    <fill>
      <patternFill patternType="solid">
        <fgColor theme="7" tint="0.39997558519241921"/>
        <bgColor indexed="64"/>
      </patternFill>
    </fill>
    <fill>
      <patternFill patternType="solid">
        <fgColor theme="8" tint="0.39997558519241921"/>
        <bgColor indexed="65"/>
      </patternFill>
    </fill>
    <fill>
      <patternFill patternType="solid">
        <fgColor theme="8" tint="0.39997558519241921"/>
        <bgColor indexed="64"/>
      </patternFill>
    </fill>
    <fill>
      <patternFill patternType="solid">
        <fgColor theme="9" tint="0.39997558519241921"/>
        <bgColor indexed="65"/>
      </patternFill>
    </fill>
    <fill>
      <patternFill patternType="solid">
        <fgColor theme="9" tint="0.39997558519241921"/>
        <bgColor indexed="64"/>
      </patternFill>
    </fill>
    <fill>
      <patternFill patternType="solid">
        <fgColor theme="4"/>
      </patternFill>
    </fill>
    <fill>
      <patternFill patternType="solid">
        <fgColor theme="4"/>
        <bgColor indexed="64"/>
      </patternFill>
    </fill>
    <fill>
      <patternFill patternType="solid">
        <fgColor theme="5"/>
      </patternFill>
    </fill>
    <fill>
      <patternFill patternType="solid">
        <fgColor theme="5"/>
        <bgColor indexed="64"/>
      </patternFill>
    </fill>
    <fill>
      <patternFill patternType="solid">
        <fgColor theme="6"/>
      </patternFill>
    </fill>
    <fill>
      <patternFill patternType="solid">
        <fgColor theme="6"/>
        <bgColor indexed="64"/>
      </patternFill>
    </fill>
    <fill>
      <patternFill patternType="solid">
        <fgColor theme="7"/>
      </patternFill>
    </fill>
    <fill>
      <patternFill patternType="solid">
        <fgColor theme="7"/>
        <bgColor indexed="64"/>
      </patternFill>
    </fill>
    <fill>
      <patternFill patternType="solid">
        <fgColor theme="8"/>
      </patternFill>
    </fill>
    <fill>
      <patternFill patternType="solid">
        <fgColor theme="8"/>
        <bgColor indexed="64"/>
      </patternFill>
    </fill>
    <fill>
      <patternFill patternType="solid">
        <fgColor theme="9"/>
      </patternFill>
    </fill>
    <fill>
      <patternFill patternType="solid">
        <fgColor theme="9"/>
        <bgColor indexed="64"/>
      </patternFill>
    </fill>
    <fill>
      <patternFill patternType="solid">
        <fgColor rgb="FFFFC7CE"/>
      </patternFill>
    </fill>
    <fill>
      <patternFill patternType="solid">
        <fgColor rgb="FFFFC7CE"/>
        <bgColor indexed="64"/>
      </patternFill>
    </fill>
    <fill>
      <patternFill patternType="solid">
        <fgColor rgb="FFF2F2F2"/>
      </patternFill>
    </fill>
    <fill>
      <patternFill patternType="solid">
        <fgColor rgb="FFF2F2F2"/>
        <bgColor indexed="64"/>
      </patternFill>
    </fill>
    <fill>
      <patternFill patternType="solid">
        <fgColor rgb="FFA5A5A5"/>
      </patternFill>
    </fill>
    <fill>
      <patternFill patternType="solid">
        <fgColor rgb="FFA5A5A5"/>
        <bgColor indexed="64"/>
      </patternFill>
    </fill>
    <fill>
      <patternFill patternType="solid">
        <fgColor rgb="FFC6EFCE"/>
      </patternFill>
    </fill>
    <fill>
      <patternFill patternType="solid">
        <fgColor rgb="FFC6EFCE"/>
        <bgColor indexed="64"/>
      </patternFill>
    </fill>
    <fill>
      <patternFill patternType="solid">
        <fgColor rgb="FFFFCC99"/>
      </patternFill>
    </fill>
    <fill>
      <patternFill patternType="solid">
        <fgColor rgb="FFFFEB9C"/>
      </patternFill>
    </fill>
    <fill>
      <patternFill patternType="solid">
        <fgColor rgb="FFFFEB9C"/>
        <bgColor indexed="64"/>
      </patternFill>
    </fill>
    <fill>
      <patternFill patternType="solid">
        <fgColor rgb="FFFFFFCC"/>
      </patternFill>
    </fill>
    <fill>
      <patternFill patternType="solid">
        <fgColor theme="0"/>
        <bgColor indexed="64"/>
      </patternFill>
    </fill>
    <fill>
      <patternFill patternType="solid">
        <fgColor indexed="22"/>
        <bgColor indexed="22"/>
      </patternFill>
    </fill>
    <fill>
      <patternFill patternType="solid">
        <fgColor rgb="FFFFFF00"/>
        <bgColor indexed="64"/>
      </patternFill>
    </fill>
    <fill>
      <patternFill patternType="solid">
        <fgColor indexed="13"/>
        <bgColor indexed="64"/>
      </patternFill>
    </fill>
  </fills>
  <borders count="262">
    <border>
      <left/>
      <right/>
      <top/>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style="double">
        <color indexed="64"/>
      </left>
      <right style="double">
        <color indexed="64"/>
      </right>
      <top style="double">
        <color indexed="64"/>
      </top>
      <bottom style="double">
        <color indexed="64"/>
      </bottom>
      <diagonal/>
    </border>
    <border>
      <left/>
      <right/>
      <top/>
      <bottom style="thick">
        <color indexed="62"/>
      </bottom>
      <diagonal/>
    </border>
    <border>
      <left/>
      <right/>
      <top/>
      <bottom style="thick">
        <color indexed="64"/>
      </bottom>
      <diagonal/>
    </border>
    <border>
      <left/>
      <right/>
      <top/>
      <bottom style="thick">
        <color indexed="22"/>
      </bottom>
      <diagonal/>
    </border>
    <border>
      <left/>
      <right/>
      <top/>
      <bottom style="medium">
        <color indexed="30"/>
      </bottom>
      <diagonal/>
    </border>
    <border>
      <left/>
      <right/>
      <top/>
      <bottom style="medium">
        <color indexed="64"/>
      </bottom>
      <diagonal/>
    </border>
    <border>
      <left/>
      <right/>
      <top/>
      <bottom style="double">
        <color indexed="52"/>
      </bottom>
      <diagonal/>
    </border>
    <border>
      <left/>
      <right/>
      <top/>
      <bottom style="double">
        <color indexed="64"/>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27"/>
      </left>
      <right style="thin">
        <color indexed="48"/>
      </right>
      <top style="medium">
        <color indexed="27"/>
      </top>
      <bottom style="thin">
        <color indexed="48"/>
      </bottom>
      <diagonal/>
    </border>
    <border>
      <left/>
      <right/>
      <top style="thin">
        <color indexed="48"/>
      </top>
      <bottom style="thin">
        <color indexed="48"/>
      </bottom>
      <diagonal/>
    </border>
    <border>
      <left style="thin">
        <color indexed="10"/>
      </left>
      <right style="thin">
        <color indexed="10"/>
      </right>
      <top style="thin">
        <color indexed="10"/>
      </top>
      <bottom style="thin">
        <color indexed="10"/>
      </bottom>
      <diagonal/>
    </border>
    <border>
      <left style="thin">
        <color indexed="51"/>
      </left>
      <right style="thin">
        <color indexed="51"/>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thin">
        <color indexed="64"/>
      </right>
      <top style="thin">
        <color indexed="64"/>
      </top>
      <bottom/>
      <diagonal/>
    </border>
    <border>
      <left/>
      <right style="medium">
        <color indexed="64"/>
      </right>
      <top style="thin">
        <color indexed="64"/>
      </top>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bottom style="thin">
        <color indexed="64"/>
      </bottom>
      <diagonal/>
    </border>
    <border>
      <left/>
      <right style="medium">
        <color indexed="64"/>
      </right>
      <top/>
      <bottom style="thin">
        <color indexed="64"/>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medium">
        <color indexed="64"/>
      </left>
      <right/>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style="medium">
        <color indexed="64"/>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style="thin">
        <color indexed="64"/>
      </top>
      <bottom style="double">
        <color indexed="64"/>
      </bottom>
      <diagonal/>
    </border>
    <border>
      <left style="thin">
        <color indexed="64"/>
      </left>
      <right style="thin">
        <color indexed="64"/>
      </right>
      <top style="medium">
        <color indexed="64"/>
      </top>
      <bottom/>
      <diagonal/>
    </border>
    <border>
      <left style="thin">
        <color indexed="64"/>
      </left>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right style="medium">
        <color indexed="64"/>
      </right>
      <top style="medium">
        <color indexed="64"/>
      </top>
      <bottom style="thin">
        <color indexed="64"/>
      </bottom>
      <diagonal/>
    </border>
    <border>
      <left style="thin">
        <color indexed="64"/>
      </left>
      <right style="thin">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right style="medium">
        <color indexed="64"/>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style="medium">
        <color indexed="64"/>
      </right>
      <top style="double">
        <color indexed="64"/>
      </top>
      <bottom/>
      <diagonal/>
    </border>
    <border>
      <left/>
      <right style="medium">
        <color indexed="64"/>
      </right>
      <top style="double">
        <color indexed="64"/>
      </top>
      <bottom/>
      <diagonal/>
    </border>
    <border>
      <left style="thin">
        <color indexed="64"/>
      </left>
      <right style="thin">
        <color indexed="64"/>
      </right>
      <top/>
      <bottom style="medium">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thin">
        <color indexed="64"/>
      </left>
      <right style="thin">
        <color indexed="64"/>
      </right>
      <top/>
      <bottom style="double">
        <color indexed="64"/>
      </bottom>
      <diagonal/>
    </border>
    <border>
      <left style="medium">
        <color indexed="64"/>
      </left>
      <right/>
      <top/>
      <bottom style="double">
        <color indexed="64"/>
      </bottom>
      <diagonal/>
    </border>
    <border>
      <left style="medium">
        <color indexed="64"/>
      </left>
      <right style="thin">
        <color indexed="64"/>
      </right>
      <top/>
      <bottom style="double">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double">
        <color indexed="64"/>
      </top>
      <bottom style="medium">
        <color indexed="64"/>
      </bottom>
      <diagonal/>
    </border>
    <border>
      <left/>
      <right style="medium">
        <color indexed="64"/>
      </right>
      <top style="double">
        <color indexed="64"/>
      </top>
      <bottom style="medium">
        <color indexed="64"/>
      </bottom>
      <diagonal/>
    </border>
    <border>
      <left style="thin">
        <color indexed="64"/>
      </left>
      <right style="medium">
        <color indexed="64"/>
      </right>
      <top style="double">
        <color indexed="64"/>
      </top>
      <bottom style="medium">
        <color indexed="64"/>
      </bottom>
      <diagonal/>
    </border>
    <border>
      <left style="medium">
        <color indexed="64"/>
      </left>
      <right style="thin">
        <color indexed="8"/>
      </right>
      <top style="thin">
        <color indexed="64"/>
      </top>
      <bottom/>
      <diagonal/>
    </border>
    <border>
      <left/>
      <right style="thin">
        <color indexed="8"/>
      </right>
      <top style="thin">
        <color indexed="64"/>
      </top>
      <bottom/>
      <diagonal/>
    </border>
    <border>
      <left style="thin">
        <color indexed="64"/>
      </left>
      <right style="thin">
        <color indexed="64"/>
      </right>
      <top style="thin">
        <color indexed="64"/>
      </top>
      <bottom style="thin">
        <color indexed="8"/>
      </bottom>
      <diagonal/>
    </border>
    <border>
      <left style="medium">
        <color indexed="64"/>
      </left>
      <right style="thin">
        <color indexed="8"/>
      </right>
      <top/>
      <bottom/>
      <diagonal/>
    </border>
    <border>
      <left/>
      <right style="thin">
        <color indexed="8"/>
      </right>
      <top/>
      <bottom/>
      <diagonal/>
    </border>
    <border>
      <left style="medium">
        <color indexed="64"/>
      </left>
      <right style="thin">
        <color indexed="8"/>
      </right>
      <top/>
      <bottom style="thin">
        <color indexed="8"/>
      </bottom>
      <diagonal/>
    </border>
    <border>
      <left/>
      <right/>
      <top/>
      <bottom style="thin">
        <color indexed="8"/>
      </bottom>
      <diagonal/>
    </border>
    <border>
      <left/>
      <right style="thin">
        <color indexed="8"/>
      </right>
      <top/>
      <bottom style="thin">
        <color indexed="8"/>
      </bottom>
      <diagonal/>
    </border>
    <border>
      <left style="thin">
        <color indexed="64"/>
      </left>
      <right style="thin">
        <color indexed="64"/>
      </right>
      <top/>
      <bottom style="thin">
        <color indexed="8"/>
      </bottom>
      <diagonal/>
    </border>
    <border>
      <left/>
      <right style="thin">
        <color indexed="64"/>
      </right>
      <top/>
      <bottom style="thin">
        <color indexed="8"/>
      </bottom>
      <diagonal/>
    </border>
    <border>
      <left/>
      <right style="medium">
        <color indexed="64"/>
      </right>
      <top/>
      <bottom style="thin">
        <color indexed="8"/>
      </bottom>
      <diagonal/>
    </border>
    <border>
      <left style="thin">
        <color indexed="64"/>
      </left>
      <right style="medium">
        <color indexed="64"/>
      </right>
      <top style="medium">
        <color indexed="64"/>
      </top>
      <bottom/>
      <diagonal/>
    </border>
    <border>
      <left style="medium">
        <color indexed="64"/>
      </left>
      <right/>
      <top style="thin">
        <color indexed="8"/>
      </top>
      <bottom/>
      <diagonal/>
    </border>
    <border>
      <left/>
      <right style="medium">
        <color indexed="64"/>
      </right>
      <top style="thin">
        <color indexed="8"/>
      </top>
      <bottom/>
      <diagonal/>
    </border>
    <border>
      <left/>
      <right style="medium">
        <color indexed="64"/>
      </right>
      <top style="thin">
        <color indexed="64"/>
      </top>
      <bottom style="thin">
        <color indexed="8"/>
      </bottom>
      <diagonal/>
    </border>
    <border>
      <left/>
      <right style="medium">
        <color indexed="64"/>
      </right>
      <top style="thin">
        <color indexed="64"/>
      </top>
      <bottom style="thin">
        <color indexed="64"/>
      </bottom>
      <diagonal/>
    </border>
    <border>
      <left style="medium">
        <color indexed="64"/>
      </left>
      <right style="thin">
        <color indexed="8"/>
      </right>
      <top/>
      <bottom style="double">
        <color indexed="8"/>
      </bottom>
      <diagonal/>
    </border>
    <border>
      <left/>
      <right/>
      <top/>
      <bottom style="double">
        <color indexed="8"/>
      </bottom>
      <diagonal/>
    </border>
    <border>
      <left/>
      <right style="medium">
        <color indexed="64"/>
      </right>
      <top/>
      <bottom style="double">
        <color indexed="8"/>
      </bottom>
      <diagonal/>
    </border>
    <border>
      <left style="medium">
        <color indexed="64"/>
      </left>
      <right style="thin">
        <color indexed="8"/>
      </right>
      <top/>
      <bottom style="thin">
        <color indexed="64"/>
      </bottom>
      <diagonal/>
    </border>
    <border>
      <left/>
      <right style="thin">
        <color indexed="8"/>
      </right>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bottom style="double">
        <color indexed="64"/>
      </bottom>
      <diagonal/>
    </border>
    <border>
      <left style="medium">
        <color indexed="64"/>
      </left>
      <right/>
      <top style="double">
        <color indexed="64"/>
      </top>
      <bottom/>
      <diagonal/>
    </border>
    <border>
      <left style="thin">
        <color indexed="64"/>
      </left>
      <right style="thin">
        <color indexed="64"/>
      </right>
      <top style="double">
        <color indexed="64"/>
      </top>
      <bottom/>
      <diagonal/>
    </border>
    <border>
      <left/>
      <right/>
      <top style="double">
        <color indexed="64"/>
      </top>
      <bottom/>
      <diagonal/>
    </border>
    <border>
      <left style="medium">
        <color indexed="64"/>
      </left>
      <right style="thin">
        <color indexed="64"/>
      </right>
      <top style="double">
        <color indexed="64"/>
      </top>
      <bottom/>
      <diagonal/>
    </border>
    <border>
      <left style="thin">
        <color indexed="64"/>
      </left>
      <right style="thin">
        <color indexed="64"/>
      </right>
      <top/>
      <bottom style="double">
        <color indexed="8"/>
      </bottom>
      <diagonal/>
    </border>
    <border>
      <left style="thin">
        <color indexed="64"/>
      </left>
      <right style="medium">
        <color indexed="64"/>
      </right>
      <top/>
      <bottom style="medium">
        <color indexed="64"/>
      </bottom>
      <diagonal/>
    </border>
    <border>
      <left style="medium">
        <color indexed="64"/>
      </left>
      <right/>
      <top/>
      <bottom style="thin">
        <color indexed="8"/>
      </bottom>
      <diagonal/>
    </border>
    <border>
      <left style="medium">
        <color indexed="64"/>
      </left>
      <right/>
      <top style="thin">
        <color indexed="8"/>
      </top>
      <bottom style="thin">
        <color indexed="8"/>
      </bottom>
      <diagonal/>
    </border>
    <border>
      <left/>
      <right/>
      <top style="thin">
        <color indexed="8"/>
      </top>
      <bottom style="thin">
        <color indexed="8"/>
      </bottom>
      <diagonal/>
    </border>
    <border>
      <left/>
      <right style="thin">
        <color indexed="64"/>
      </right>
      <top style="thin">
        <color indexed="8"/>
      </top>
      <bottom style="thin">
        <color indexed="8"/>
      </bottom>
      <diagonal/>
    </border>
    <border>
      <left style="thin">
        <color indexed="64"/>
      </left>
      <right/>
      <top/>
      <bottom style="thin">
        <color indexed="8"/>
      </bottom>
      <diagonal/>
    </border>
    <border>
      <left style="thin">
        <color indexed="64"/>
      </left>
      <right/>
      <top style="medium">
        <color indexed="64"/>
      </top>
      <bottom/>
      <diagonal/>
    </border>
    <border>
      <left style="medium">
        <color indexed="64"/>
      </left>
      <right/>
      <top style="thin">
        <color indexed="64"/>
      </top>
      <bottom style="thin">
        <color indexed="64"/>
      </bottom>
      <diagonal/>
    </border>
    <border>
      <left style="thin">
        <color indexed="64"/>
      </left>
      <right/>
      <top style="thin">
        <color indexed="64"/>
      </top>
      <bottom style="double">
        <color indexed="64"/>
      </bottom>
      <diagonal/>
    </border>
    <border>
      <left/>
      <right/>
      <top/>
      <bottom style="thin">
        <color auto="1"/>
      </bottom>
      <diagonal/>
    </border>
    <border>
      <left/>
      <right/>
      <top style="thin">
        <color indexed="8"/>
      </top>
      <bottom/>
      <diagonal/>
    </border>
    <border>
      <left/>
      <right style="thin">
        <color indexed="64"/>
      </right>
      <top/>
      <bottom style="thin">
        <color auto="1"/>
      </bottom>
      <diagonal/>
    </border>
    <border>
      <left/>
      <right style="thin">
        <color indexed="8"/>
      </right>
      <top style="thin">
        <color indexed="8"/>
      </top>
      <bottom style="thin">
        <color indexed="64"/>
      </bottom>
      <diagonal/>
    </border>
    <border>
      <left/>
      <right/>
      <top style="thin">
        <color indexed="8"/>
      </top>
      <bottom style="thin">
        <color indexed="64"/>
      </bottom>
      <diagonal/>
    </border>
    <border>
      <left/>
      <right style="medium">
        <color indexed="64"/>
      </right>
      <top style="thin">
        <color indexed="8"/>
      </top>
      <bottom style="thin">
        <color indexed="64"/>
      </bottom>
      <diagonal/>
    </border>
    <border>
      <left/>
      <right style="thin">
        <color indexed="64"/>
      </right>
      <top style="thin">
        <color indexed="8"/>
      </top>
      <bottom style="thin">
        <color indexed="64"/>
      </bottom>
      <diagonal/>
    </border>
    <border>
      <left style="thin">
        <color indexed="64"/>
      </left>
      <right/>
      <top style="thin">
        <color indexed="8"/>
      </top>
      <bottom style="thin">
        <color indexed="64"/>
      </bottom>
      <diagonal/>
    </border>
    <border>
      <left style="thin">
        <color indexed="64"/>
      </left>
      <right/>
      <top/>
      <bottom style="thin">
        <color auto="1"/>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top/>
      <bottom style="medium">
        <color indexed="8"/>
      </bottom>
      <diagonal/>
    </border>
    <border>
      <left style="thin">
        <color indexed="64"/>
      </left>
      <right style="medium">
        <color indexed="64"/>
      </right>
      <top style="thin">
        <color indexed="8"/>
      </top>
      <bottom style="medium">
        <color indexed="64"/>
      </bottom>
      <diagonal/>
    </border>
    <border>
      <left style="medium">
        <color indexed="64"/>
      </left>
      <right/>
      <top style="thin">
        <color indexed="8"/>
      </top>
      <bottom style="medium">
        <color indexed="64"/>
      </bottom>
      <diagonal/>
    </border>
    <border>
      <left style="medium">
        <color indexed="8"/>
      </left>
      <right style="medium">
        <color indexed="8"/>
      </right>
      <top style="thin">
        <color indexed="8"/>
      </top>
      <bottom style="medium">
        <color indexed="64"/>
      </bottom>
      <diagonal/>
    </border>
    <border>
      <left style="medium">
        <color indexed="64"/>
      </left>
      <right style="medium">
        <color indexed="64"/>
      </right>
      <top style="thin">
        <color indexed="8"/>
      </top>
      <bottom style="medium">
        <color indexed="64"/>
      </bottom>
      <diagonal/>
    </border>
    <border>
      <left style="thin">
        <color indexed="64"/>
      </left>
      <right style="medium">
        <color indexed="64"/>
      </right>
      <top style="thin">
        <color indexed="8"/>
      </top>
      <bottom/>
      <diagonal/>
    </border>
    <border>
      <left style="medium">
        <color indexed="8"/>
      </left>
      <right style="medium">
        <color indexed="8"/>
      </right>
      <top style="thin">
        <color indexed="8"/>
      </top>
      <bottom/>
      <diagonal/>
    </border>
    <border>
      <left style="medium">
        <color indexed="64"/>
      </left>
      <right style="medium">
        <color indexed="64"/>
      </right>
      <top style="thin">
        <color indexed="8"/>
      </top>
      <bottom/>
      <diagonal/>
    </border>
    <border>
      <left style="medium">
        <color indexed="8"/>
      </left>
      <right style="medium">
        <color indexed="8"/>
      </right>
      <top/>
      <bottom/>
      <diagonal/>
    </border>
    <border>
      <left style="thin">
        <color indexed="64"/>
      </left>
      <right style="medium">
        <color indexed="64"/>
      </right>
      <top style="thin">
        <color indexed="8"/>
      </top>
      <bottom style="thin">
        <color indexed="64"/>
      </bottom>
      <diagonal/>
    </border>
    <border>
      <left style="medium">
        <color indexed="64"/>
      </left>
      <right/>
      <top style="thin">
        <color indexed="8"/>
      </top>
      <bottom style="thin">
        <color indexed="64"/>
      </bottom>
      <diagonal/>
    </border>
    <border>
      <left style="medium">
        <color indexed="8"/>
      </left>
      <right style="medium">
        <color indexed="8"/>
      </right>
      <top style="thin">
        <color indexed="8"/>
      </top>
      <bottom style="thin">
        <color indexed="64"/>
      </bottom>
      <diagonal/>
    </border>
    <border>
      <left style="medium">
        <color indexed="64"/>
      </left>
      <right style="medium">
        <color indexed="64"/>
      </right>
      <top style="thin">
        <color indexed="8"/>
      </top>
      <bottom style="thin">
        <color indexed="64"/>
      </bottom>
      <diagonal/>
    </border>
    <border>
      <left style="thin">
        <color indexed="8"/>
      </left>
      <right style="thin">
        <color indexed="8"/>
      </right>
      <top/>
      <bottom/>
      <diagonal/>
    </border>
    <border>
      <left style="thin">
        <color indexed="64"/>
      </left>
      <right style="thin">
        <color indexed="8"/>
      </right>
      <top/>
      <bottom/>
      <diagonal/>
    </border>
    <border>
      <left style="thin">
        <color indexed="64"/>
      </left>
      <right style="thin">
        <color indexed="8"/>
      </right>
      <top style="thin">
        <color indexed="8"/>
      </top>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medium">
        <color indexed="64"/>
      </right>
      <top style="thin">
        <color indexed="8"/>
      </top>
      <bottom style="thin">
        <color indexed="8"/>
      </bottom>
      <diagonal/>
    </border>
    <border>
      <left style="medium">
        <color indexed="8"/>
      </left>
      <right style="medium">
        <color indexed="8"/>
      </right>
      <top style="thin">
        <color indexed="8"/>
      </top>
      <bottom style="thin">
        <color indexed="8"/>
      </bottom>
      <diagonal/>
    </border>
    <border>
      <left style="thin">
        <color indexed="8"/>
      </left>
      <right style="thin">
        <color indexed="8"/>
      </right>
      <top style="thin">
        <color indexed="8"/>
      </top>
      <bottom/>
      <diagonal/>
    </border>
    <border>
      <left/>
      <right style="medium">
        <color indexed="64"/>
      </right>
      <top/>
      <bottom style="thin">
        <color indexed="64"/>
      </bottom>
      <diagonal/>
    </border>
    <border>
      <left style="thin">
        <color indexed="64"/>
      </left>
      <right/>
      <top style="thin">
        <color indexed="64"/>
      </top>
      <bottom style="medium">
        <color indexed="64"/>
      </bottom>
      <diagonal/>
    </border>
    <border>
      <left/>
      <right/>
      <top style="thin">
        <color indexed="8"/>
      </top>
      <bottom style="medium">
        <color indexed="64"/>
      </bottom>
      <diagonal/>
    </border>
    <border>
      <left style="thin">
        <color indexed="8"/>
      </left>
      <right/>
      <top/>
      <bottom/>
      <diagonal/>
    </border>
    <border>
      <left style="thin">
        <color indexed="8"/>
      </left>
      <right style="thin">
        <color indexed="64"/>
      </right>
      <top/>
      <bottom style="medium">
        <color indexed="64"/>
      </bottom>
      <diagonal/>
    </border>
    <border>
      <left/>
      <right style="thin">
        <color indexed="8"/>
      </right>
      <top/>
      <bottom style="medium">
        <color indexed="64"/>
      </bottom>
      <diagonal/>
    </border>
    <border>
      <left style="thin">
        <color indexed="8"/>
      </left>
      <right style="thin">
        <color indexed="64"/>
      </right>
      <top/>
      <bottom/>
      <diagonal/>
    </border>
    <border>
      <left style="thin">
        <color indexed="64"/>
      </left>
      <right style="thin">
        <color indexed="64"/>
      </right>
      <top style="thin">
        <color indexed="8"/>
      </top>
      <bottom/>
      <diagonal/>
    </border>
    <border>
      <left/>
      <right/>
      <top/>
      <bottom style="thin">
        <color indexed="8"/>
      </bottom>
      <diagonal/>
    </border>
    <border>
      <left/>
      <right/>
      <top/>
      <bottom style="thin">
        <color indexed="64"/>
      </bottom>
      <diagonal/>
    </border>
    <border>
      <left/>
      <right style="thin">
        <color indexed="64"/>
      </right>
      <top/>
      <bottom style="thin">
        <color indexed="64"/>
      </bottom>
      <diagonal/>
    </border>
    <border>
      <left style="medium">
        <color indexed="8"/>
      </left>
      <right style="medium">
        <color indexed="8"/>
      </right>
      <top style="thin">
        <color indexed="64"/>
      </top>
      <bottom/>
      <diagonal/>
    </border>
    <border>
      <left style="medium">
        <color indexed="8"/>
      </left>
      <right/>
      <top style="thin">
        <color indexed="8"/>
      </top>
      <bottom style="medium">
        <color indexed="64"/>
      </bottom>
      <diagonal/>
    </border>
    <border>
      <left style="medium">
        <color indexed="8"/>
      </left>
      <right/>
      <top style="thin">
        <color indexed="8"/>
      </top>
      <bottom/>
      <diagonal/>
    </border>
    <border>
      <left style="medium">
        <color indexed="8"/>
      </left>
      <right/>
      <top/>
      <bottom/>
      <diagonal/>
    </border>
    <border>
      <left style="thin">
        <color indexed="8"/>
      </left>
      <right style="thin">
        <color indexed="8"/>
      </right>
      <top/>
      <bottom style="medium">
        <color indexed="64"/>
      </bottom>
      <diagonal/>
    </border>
    <border>
      <left style="thin">
        <color indexed="8"/>
      </left>
      <right/>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top style="medium">
        <color indexed="64"/>
      </top>
      <bottom style="thin">
        <color indexed="64"/>
      </bottom>
      <diagonal/>
    </border>
    <border>
      <left style="thin">
        <color indexed="8"/>
      </left>
      <right/>
      <top style="thin">
        <color indexed="8"/>
      </top>
      <bottom style="thin">
        <color indexed="64"/>
      </bottom>
      <diagonal/>
    </border>
    <border>
      <left/>
      <right/>
      <top style="thin">
        <color indexed="64"/>
      </top>
      <bottom style="thin">
        <color indexed="8"/>
      </bottom>
      <diagonal/>
    </border>
    <border>
      <left/>
      <right style="thin">
        <color indexed="8"/>
      </right>
      <top style="thin">
        <color indexed="64"/>
      </top>
      <bottom style="thin">
        <color indexed="8"/>
      </bottom>
      <diagonal/>
    </border>
    <border>
      <left style="medium">
        <color indexed="64"/>
      </left>
      <right style="thin">
        <color indexed="8"/>
      </right>
      <top style="thin">
        <color indexed="64"/>
      </top>
      <bottom style="thin">
        <color indexed="8"/>
      </bottom>
      <diagonal/>
    </border>
    <border>
      <left style="medium">
        <color indexed="64"/>
      </left>
      <right style="medium">
        <color indexed="64"/>
      </right>
      <top/>
      <bottom style="thin">
        <color indexed="8"/>
      </bottom>
      <diagonal/>
    </border>
    <border>
      <left style="thin">
        <color indexed="8"/>
      </left>
      <right/>
      <top style="thin">
        <color indexed="8"/>
      </top>
      <bottom style="thin">
        <color indexed="8"/>
      </bottom>
      <diagonal/>
    </border>
    <border>
      <left style="medium">
        <color indexed="64"/>
      </left>
      <right style="medium">
        <color indexed="64"/>
      </right>
      <top style="medium">
        <color indexed="64"/>
      </top>
      <bottom style="thin">
        <color indexed="8"/>
      </bottom>
      <diagonal/>
    </border>
    <border>
      <left style="medium">
        <color indexed="64"/>
      </left>
      <right style="thin">
        <color indexed="8"/>
      </right>
      <top/>
      <bottom style="medium">
        <color indexed="64"/>
      </bottom>
      <diagonal/>
    </border>
    <border>
      <left/>
      <right/>
      <top style="medium">
        <color indexed="64"/>
      </top>
      <bottom style="thin">
        <color indexed="64"/>
      </bottom>
      <diagonal/>
    </border>
    <border>
      <left style="medium">
        <color indexed="8"/>
      </left>
      <right/>
      <top style="medium">
        <color indexed="8"/>
      </top>
      <bottom/>
      <diagonal/>
    </border>
    <border>
      <left/>
      <right style="thin">
        <color indexed="8"/>
      </right>
      <top style="thin">
        <color indexed="8"/>
      </top>
      <bottom style="thin">
        <color indexed="8"/>
      </bottom>
      <diagonal/>
    </border>
    <border>
      <left style="thin">
        <color indexed="64"/>
      </left>
      <right style="thin">
        <color indexed="8"/>
      </right>
      <top style="thin">
        <color indexed="8"/>
      </top>
      <bottom style="thin">
        <color indexed="8"/>
      </bottom>
      <diagonal/>
    </border>
    <border>
      <left/>
      <right style="medium">
        <color indexed="8"/>
      </right>
      <top/>
      <bottom style="medium">
        <color indexed="8"/>
      </bottom>
      <diagonal/>
    </border>
    <border>
      <left style="medium">
        <color indexed="8"/>
      </left>
      <right/>
      <top/>
      <bottom style="medium">
        <color indexed="8"/>
      </bottom>
      <diagonal/>
    </border>
    <border>
      <left/>
      <right style="medium">
        <color indexed="8"/>
      </right>
      <top/>
      <bottom/>
      <diagonal/>
    </border>
    <border>
      <left/>
      <right style="medium">
        <color indexed="8"/>
      </right>
      <top style="medium">
        <color indexed="8"/>
      </top>
      <bottom/>
      <diagonal/>
    </border>
    <border>
      <left/>
      <right/>
      <top style="medium">
        <color indexed="8"/>
      </top>
      <bottom/>
      <diagonal/>
    </border>
    <border>
      <left/>
      <right style="thin">
        <color auto="1"/>
      </right>
      <top/>
      <bottom style="thin">
        <color auto="1"/>
      </bottom>
      <diagonal/>
    </border>
    <border>
      <left/>
      <right style="thin">
        <color auto="1"/>
      </right>
      <top style="thin">
        <color auto="1"/>
      </top>
      <bottom/>
      <diagonal/>
    </border>
    <border>
      <left/>
      <right/>
      <top style="thin">
        <color auto="1"/>
      </top>
      <bottom/>
      <diagonal/>
    </border>
    <border>
      <left style="thin">
        <color auto="1"/>
      </left>
      <right/>
      <top style="thin">
        <color auto="1"/>
      </top>
      <bottom/>
      <diagonal/>
    </border>
    <border>
      <left style="thin">
        <color indexed="8"/>
      </left>
      <right/>
      <top/>
      <bottom style="thin">
        <color indexed="8"/>
      </bottom>
      <diagonal/>
    </border>
    <border>
      <left/>
      <right style="thin">
        <color indexed="8"/>
      </right>
      <top style="thin">
        <color indexed="8"/>
      </top>
      <bottom/>
      <diagonal/>
    </border>
    <border>
      <left style="thin">
        <color indexed="8"/>
      </left>
      <right/>
      <top style="thin">
        <color indexed="8"/>
      </top>
      <bottom/>
      <diagonal/>
    </border>
    <border>
      <left style="thin">
        <color indexed="8"/>
      </left>
      <right style="thin">
        <color indexed="8"/>
      </right>
      <top style="thin">
        <color indexed="8"/>
      </top>
      <bottom style="thin">
        <color indexed="8"/>
      </bottom>
      <diagonal/>
    </border>
    <border>
      <left style="thin">
        <color auto="1"/>
      </left>
      <right/>
      <top/>
      <bottom style="thin">
        <color auto="1"/>
      </bottom>
      <diagonal/>
    </border>
    <border>
      <left/>
      <right style="thin">
        <color indexed="64"/>
      </right>
      <top style="double">
        <color indexed="64"/>
      </top>
      <bottom style="thin">
        <color indexed="64"/>
      </bottom>
      <diagonal/>
    </border>
    <border>
      <left style="thin">
        <color indexed="64"/>
      </left>
      <right/>
      <top style="double">
        <color indexed="64"/>
      </top>
      <bottom style="thin">
        <color indexed="64"/>
      </bottom>
      <diagonal/>
    </border>
    <border>
      <left style="medium">
        <color indexed="64"/>
      </left>
      <right/>
      <top/>
      <bottom style="thin">
        <color auto="1"/>
      </bottom>
      <diagonal/>
    </border>
    <border>
      <left/>
      <right/>
      <top style="double">
        <color indexed="64"/>
      </top>
      <bottom style="medium">
        <color indexed="64"/>
      </bottom>
      <diagonal/>
    </border>
    <border>
      <left style="medium">
        <color indexed="64"/>
      </left>
      <right style="thin">
        <color auto="1"/>
      </right>
      <top style="thin">
        <color indexed="64"/>
      </top>
      <bottom/>
      <diagonal/>
    </border>
    <border>
      <left style="medium">
        <color indexed="64"/>
      </left>
      <right style="thin">
        <color auto="1"/>
      </right>
      <top/>
      <bottom/>
      <diagonal/>
    </border>
    <border>
      <left style="medium">
        <color indexed="64"/>
      </left>
      <right style="thin">
        <color auto="1"/>
      </right>
      <top/>
      <bottom style="thin">
        <color auto="1"/>
      </bottom>
      <diagonal/>
    </border>
    <border>
      <left style="thin">
        <color indexed="64"/>
      </left>
      <right style="thin">
        <color indexed="64"/>
      </right>
      <top/>
      <bottom style="thin">
        <color indexed="64"/>
      </bottom>
      <diagonal/>
    </border>
    <border>
      <left/>
      <right/>
      <top/>
      <bottom style="thin">
        <color indexed="8"/>
      </bottom>
      <diagonal/>
    </border>
    <border>
      <left/>
      <right style="thin">
        <color indexed="8"/>
      </right>
      <top/>
      <bottom style="thin">
        <color indexed="8"/>
      </bottom>
      <diagonal/>
    </border>
    <border>
      <left/>
      <right style="thin">
        <color indexed="64"/>
      </right>
      <top/>
      <bottom style="thin">
        <color indexed="64"/>
      </bottom>
      <diagonal/>
    </border>
    <border>
      <left style="medium">
        <color indexed="64"/>
      </left>
      <right style="thin">
        <color indexed="8"/>
      </right>
      <top/>
      <bottom style="thin">
        <color indexed="8"/>
      </bottom>
      <diagonal/>
    </border>
    <border>
      <left style="thin">
        <color indexed="64"/>
      </left>
      <right/>
      <top/>
      <bottom style="thin">
        <color indexed="8"/>
      </bottom>
      <diagonal/>
    </border>
    <border>
      <left style="thin">
        <color indexed="64"/>
      </left>
      <right style="medium">
        <color indexed="64"/>
      </right>
      <top/>
      <bottom style="thin">
        <color indexed="8"/>
      </bottom>
      <diagonal/>
    </border>
    <border>
      <left/>
      <right/>
      <top/>
      <bottom style="thin">
        <color indexed="64"/>
      </bottom>
      <diagonal/>
    </border>
    <border>
      <left style="thin">
        <color indexed="8"/>
      </left>
      <right style="thin">
        <color indexed="64"/>
      </right>
      <top style="thin">
        <color indexed="8"/>
      </top>
      <bottom/>
      <diagonal/>
    </border>
    <border>
      <left style="thin">
        <color indexed="64"/>
      </left>
      <right style="thin">
        <color indexed="8"/>
      </right>
      <top/>
      <bottom style="thin">
        <color indexed="8"/>
      </bottom>
      <diagonal/>
    </border>
    <border>
      <left style="thin">
        <color indexed="8"/>
      </left>
      <right style="thin">
        <color indexed="8"/>
      </right>
      <top/>
      <bottom style="thin">
        <color indexed="8"/>
      </bottom>
      <diagonal/>
    </border>
    <border>
      <left style="thin">
        <color indexed="8"/>
      </left>
      <right style="thin">
        <color indexed="64"/>
      </right>
      <top/>
      <bottom style="thin">
        <color indexed="8"/>
      </bottom>
      <diagonal/>
    </border>
    <border>
      <left style="thin">
        <color indexed="8"/>
      </left>
      <right style="thin">
        <color indexed="8"/>
      </right>
      <top/>
      <bottom style="thin">
        <color indexed="64"/>
      </bottom>
      <diagonal/>
    </border>
    <border>
      <left style="thin">
        <color indexed="64"/>
      </left>
      <right style="thin">
        <color indexed="64"/>
      </right>
      <top style="thin">
        <color indexed="8"/>
      </top>
      <bottom style="thin">
        <color indexed="64"/>
      </bottom>
      <diagonal/>
    </border>
    <border>
      <left style="thin">
        <color indexed="8"/>
      </left>
      <right style="thin">
        <color indexed="64"/>
      </right>
      <top style="thin">
        <color indexed="8"/>
      </top>
      <bottom style="thin">
        <color indexed="64"/>
      </bottom>
      <diagonal/>
    </border>
    <border>
      <left style="thin">
        <color indexed="64"/>
      </left>
      <right style="thin">
        <color indexed="64"/>
      </right>
      <top/>
      <bottom style="thin">
        <color indexed="8"/>
      </bottom>
      <diagonal/>
    </border>
    <border>
      <left style="thin">
        <color indexed="64"/>
      </left>
      <right style="thin">
        <color indexed="64"/>
      </right>
      <top style="thin">
        <color indexed="8"/>
      </top>
      <bottom style="thin">
        <color indexed="8"/>
      </bottom>
      <diagonal/>
    </border>
    <border>
      <left style="thin">
        <color indexed="8"/>
      </left>
      <right style="thin">
        <color indexed="8"/>
      </right>
      <top style="thin">
        <color indexed="8"/>
      </top>
      <bottom style="thin">
        <color indexed="64"/>
      </bottom>
      <diagonal/>
    </border>
    <border>
      <left/>
      <right style="medium">
        <color indexed="64"/>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8"/>
      </left>
      <right style="thin">
        <color indexed="8"/>
      </right>
      <top style="thin">
        <color indexed="8"/>
      </top>
      <bottom style="thin">
        <color indexed="8"/>
      </bottom>
      <diagonal/>
    </border>
    <border>
      <left style="medium">
        <color indexed="8"/>
      </left>
      <right style="thin">
        <color indexed="8"/>
      </right>
      <top/>
      <bottom style="thin">
        <color indexed="8"/>
      </bottom>
      <diagonal/>
    </border>
    <border>
      <left style="medium">
        <color indexed="8"/>
      </left>
      <right style="thin">
        <color indexed="8"/>
      </right>
      <top style="thin">
        <color indexed="8"/>
      </top>
      <bottom style="thin">
        <color indexed="64"/>
      </bottom>
      <diagonal/>
    </border>
    <border>
      <left style="medium">
        <color indexed="8"/>
      </left>
      <right/>
      <top/>
      <bottom style="medium">
        <color indexed="64"/>
      </bottom>
      <diagonal/>
    </border>
    <border>
      <left/>
      <right/>
      <top style="medium">
        <color auto="1"/>
      </top>
      <bottom/>
      <diagonal/>
    </border>
    <border>
      <left style="thin">
        <color indexed="64"/>
      </left>
      <right/>
      <top/>
      <bottom style="thin">
        <color indexed="64"/>
      </bottom>
      <diagonal/>
    </border>
    <border>
      <left style="thin">
        <color indexed="8"/>
      </left>
      <right/>
      <top style="thin">
        <color indexed="64"/>
      </top>
      <bottom style="thin">
        <color indexed="8"/>
      </bottom>
      <diagonal/>
    </border>
    <border>
      <left/>
      <right style="thin">
        <color indexed="64"/>
      </right>
      <top style="thin">
        <color indexed="64"/>
      </top>
      <bottom style="thin">
        <color indexed="8"/>
      </bottom>
      <diagonal/>
    </border>
    <border>
      <left style="thin">
        <color indexed="64"/>
      </left>
      <right style="medium">
        <color indexed="64"/>
      </right>
      <top/>
      <bottom style="thin">
        <color indexed="64"/>
      </bottom>
      <diagonal/>
    </border>
    <border>
      <left style="thin">
        <color indexed="64"/>
      </left>
      <right/>
      <top style="double">
        <color indexed="64"/>
      </top>
      <bottom/>
      <diagonal/>
    </border>
    <border>
      <left/>
      <right style="thin">
        <color indexed="64"/>
      </right>
      <top style="double">
        <color indexed="64"/>
      </top>
      <bottom/>
      <diagonal/>
    </border>
    <border>
      <left style="thin">
        <color indexed="64"/>
      </left>
      <right/>
      <top style="thin">
        <color indexed="8"/>
      </top>
      <bottom/>
      <diagonal/>
    </border>
    <border>
      <left/>
      <right style="thin">
        <color indexed="64"/>
      </right>
      <top style="thin">
        <color indexed="8"/>
      </top>
      <bottom/>
      <diagonal/>
    </border>
    <border>
      <left style="medium">
        <color auto="1"/>
      </left>
      <right/>
      <top/>
      <bottom style="medium">
        <color auto="1"/>
      </bottom>
      <diagonal/>
    </border>
    <border>
      <left/>
      <right style="medium">
        <color auto="1"/>
      </right>
      <top/>
      <bottom/>
      <diagonal/>
    </border>
    <border>
      <left/>
      <right/>
      <top/>
      <bottom style="medium">
        <color indexed="64"/>
      </bottom>
      <diagonal/>
    </border>
    <border>
      <left/>
      <right style="thin">
        <color indexed="64"/>
      </right>
      <top style="thin">
        <color indexed="8"/>
      </top>
      <bottom style="medium">
        <color indexed="8"/>
      </bottom>
      <diagonal/>
    </border>
    <border>
      <left/>
      <right/>
      <top style="thin">
        <color indexed="8"/>
      </top>
      <bottom style="medium">
        <color indexed="8"/>
      </bottom>
      <diagonal/>
    </border>
    <border>
      <left style="thin">
        <color indexed="64"/>
      </left>
      <right style="thin">
        <color indexed="64"/>
      </right>
      <top style="thin">
        <color indexed="8"/>
      </top>
      <bottom style="medium">
        <color indexed="8"/>
      </bottom>
      <diagonal/>
    </border>
  </borders>
  <cellStyleXfs count="4254">
    <xf numFmtId="0" fontId="0" fillId="0" borderId="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100" fillId="65" borderId="0" applyNumberFormat="0" applyBorder="0" applyAlignment="0" applyProtection="0"/>
    <xf numFmtId="0" fontId="23" fillId="3" borderId="0" applyNumberFormat="0" applyBorder="0" applyAlignment="0" applyProtection="0"/>
    <xf numFmtId="0" fontId="24"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4" borderId="0" applyNumberFormat="0" applyBorder="0" applyAlignment="0" applyProtection="0"/>
    <xf numFmtId="0" fontId="23" fillId="3" borderId="0" applyNumberFormat="0" applyBorder="0" applyAlignment="0" applyProtection="0"/>
    <xf numFmtId="0" fontId="24" fillId="3" borderId="0" applyNumberFormat="0" applyBorder="0" applyAlignment="0" applyProtection="0"/>
    <xf numFmtId="0" fontId="23" fillId="3" borderId="0" applyNumberFormat="0" applyBorder="0" applyAlignment="0" applyProtection="0"/>
    <xf numFmtId="0" fontId="23" fillId="4" borderId="0" applyNumberFormat="0" applyBorder="0" applyAlignment="0" applyProtection="0"/>
    <xf numFmtId="0" fontId="23" fillId="3" borderId="0" applyNumberFormat="0" applyBorder="0" applyAlignment="0" applyProtection="0"/>
    <xf numFmtId="0" fontId="23" fillId="4"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101" fillId="65" borderId="0" applyNumberFormat="0" applyBorder="0" applyAlignment="0" applyProtection="0"/>
    <xf numFmtId="0" fontId="24" fillId="66" borderId="0" applyNumberFormat="0" applyBorder="0" applyAlignment="0" applyProtection="0"/>
    <xf numFmtId="0" fontId="24" fillId="66" borderId="0" applyNumberFormat="0" applyBorder="0" applyAlignment="0" applyProtection="0"/>
    <xf numFmtId="0" fontId="24" fillId="3" borderId="0" applyNumberFormat="0" applyBorder="0" applyAlignment="0" applyProtection="0"/>
    <xf numFmtId="0" fontId="23" fillId="4" borderId="0" applyNumberFormat="0" applyBorder="0" applyAlignment="0" applyProtection="0"/>
    <xf numFmtId="0" fontId="24" fillId="66" borderId="0" applyNumberFormat="0" applyBorder="0" applyAlignment="0" applyProtection="0"/>
    <xf numFmtId="0" fontId="24" fillId="66" borderId="0" applyNumberFormat="0" applyBorder="0" applyAlignment="0" applyProtection="0"/>
    <xf numFmtId="0" fontId="24" fillId="66" borderId="0" applyNumberFormat="0" applyBorder="0" applyAlignment="0" applyProtection="0"/>
    <xf numFmtId="0" fontId="24" fillId="66" borderId="0" applyNumberFormat="0" applyBorder="0" applyAlignment="0" applyProtection="0"/>
    <xf numFmtId="0" fontId="24" fillId="66" borderId="0" applyNumberFormat="0" applyBorder="0" applyAlignment="0" applyProtection="0"/>
    <xf numFmtId="0" fontId="24" fillId="66" borderId="0" applyNumberFormat="0" applyBorder="0" applyAlignment="0" applyProtection="0"/>
    <xf numFmtId="0" fontId="24" fillId="66" borderId="0" applyNumberFormat="0" applyBorder="0" applyAlignment="0" applyProtection="0"/>
    <xf numFmtId="0" fontId="24" fillId="66" borderId="0" applyNumberFormat="0" applyBorder="0" applyAlignment="0" applyProtection="0"/>
    <xf numFmtId="0" fontId="24" fillId="66" borderId="0" applyNumberFormat="0" applyBorder="0" applyAlignment="0" applyProtection="0"/>
    <xf numFmtId="0" fontId="24" fillId="66" borderId="0" applyNumberFormat="0" applyBorder="0" applyAlignment="0" applyProtection="0"/>
    <xf numFmtId="0" fontId="24" fillId="3" borderId="0" applyNumberFormat="0" applyBorder="0" applyAlignment="0" applyProtection="0"/>
    <xf numFmtId="0" fontId="24" fillId="66" borderId="0" applyNumberFormat="0" applyBorder="0" applyAlignment="0" applyProtection="0"/>
    <xf numFmtId="0" fontId="24" fillId="66" borderId="0" applyNumberFormat="0" applyBorder="0" applyAlignment="0" applyProtection="0"/>
    <xf numFmtId="0" fontId="24" fillId="66" borderId="0" applyNumberFormat="0" applyBorder="0" applyAlignment="0" applyProtection="0"/>
    <xf numFmtId="0" fontId="24" fillId="66" borderId="0" applyNumberFormat="0" applyBorder="0" applyAlignment="0" applyProtection="0"/>
    <xf numFmtId="0" fontId="20" fillId="2" borderId="0" applyNumberFormat="0" applyBorder="0" applyAlignment="0" applyProtection="0"/>
    <xf numFmtId="0" fontId="20" fillId="2"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6" borderId="0" applyNumberFormat="0" applyBorder="0" applyAlignment="0" applyProtection="0"/>
    <xf numFmtId="0" fontId="24" fillId="7" borderId="0" applyNumberFormat="0" applyBorder="0" applyAlignment="0" applyProtection="0"/>
    <xf numFmtId="0" fontId="24" fillId="6" borderId="0" applyNumberFormat="0" applyBorder="0" applyAlignment="0" applyProtection="0"/>
    <xf numFmtId="0" fontId="24" fillId="7" borderId="0" applyNumberFormat="0" applyBorder="0" applyAlignment="0" applyProtection="0"/>
    <xf numFmtId="0" fontId="24" fillId="6" borderId="0" applyNumberFormat="0" applyBorder="0" applyAlignment="0" applyProtection="0"/>
    <xf numFmtId="0" fontId="24" fillId="7" borderId="0" applyNumberFormat="0" applyBorder="0" applyAlignment="0" applyProtection="0"/>
    <xf numFmtId="0" fontId="24" fillId="6" borderId="0" applyNumberFormat="0" applyBorder="0" applyAlignment="0" applyProtection="0"/>
    <xf numFmtId="0" fontId="24" fillId="7" borderId="0" applyNumberFormat="0" applyBorder="0" applyAlignment="0" applyProtection="0"/>
    <xf numFmtId="0" fontId="24" fillId="6" borderId="0" applyNumberFormat="0" applyBorder="0" applyAlignment="0" applyProtection="0"/>
    <xf numFmtId="0" fontId="24" fillId="7" borderId="0" applyNumberFormat="0" applyBorder="0" applyAlignment="0" applyProtection="0"/>
    <xf numFmtId="0" fontId="24" fillId="6" borderId="0" applyNumberFormat="0" applyBorder="0" applyAlignment="0" applyProtection="0"/>
    <xf numFmtId="0" fontId="24" fillId="7" borderId="0" applyNumberFormat="0" applyBorder="0" applyAlignment="0" applyProtection="0"/>
    <xf numFmtId="0" fontId="24" fillId="6" borderId="0" applyNumberFormat="0" applyBorder="0" applyAlignment="0" applyProtection="0"/>
    <xf numFmtId="0" fontId="24" fillId="7" borderId="0" applyNumberFormat="0" applyBorder="0" applyAlignment="0" applyProtection="0"/>
    <xf numFmtId="0" fontId="24" fillId="6" borderId="0" applyNumberFormat="0" applyBorder="0" applyAlignment="0" applyProtection="0"/>
    <xf numFmtId="0" fontId="24" fillId="7" borderId="0" applyNumberFormat="0" applyBorder="0" applyAlignment="0" applyProtection="0"/>
    <xf numFmtId="0" fontId="24" fillId="6" borderId="0" applyNumberFormat="0" applyBorder="0" applyAlignment="0" applyProtection="0"/>
    <xf numFmtId="0" fontId="24" fillId="7" borderId="0" applyNumberFormat="0" applyBorder="0" applyAlignment="0" applyProtection="0"/>
    <xf numFmtId="0" fontId="24" fillId="6" borderId="0" applyNumberFormat="0" applyBorder="0" applyAlignment="0" applyProtection="0"/>
    <xf numFmtId="0" fontId="24" fillId="7" borderId="0" applyNumberFormat="0" applyBorder="0" applyAlignment="0" applyProtection="0"/>
    <xf numFmtId="0" fontId="100" fillId="67" borderId="0" applyNumberFormat="0" applyBorder="0" applyAlignment="0" applyProtection="0"/>
    <xf numFmtId="0" fontId="23" fillId="7" borderId="0" applyNumberFormat="0" applyBorder="0" applyAlignment="0" applyProtection="0"/>
    <xf numFmtId="0" fontId="24"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8" borderId="0" applyNumberFormat="0" applyBorder="0" applyAlignment="0" applyProtection="0"/>
    <xf numFmtId="0" fontId="23" fillId="7" borderId="0" applyNumberFormat="0" applyBorder="0" applyAlignment="0" applyProtection="0"/>
    <xf numFmtId="0" fontId="24" fillId="7" borderId="0" applyNumberFormat="0" applyBorder="0" applyAlignment="0" applyProtection="0"/>
    <xf numFmtId="0" fontId="23" fillId="7" borderId="0" applyNumberFormat="0" applyBorder="0" applyAlignment="0" applyProtection="0"/>
    <xf numFmtId="0" fontId="23" fillId="8" borderId="0" applyNumberFormat="0" applyBorder="0" applyAlignment="0" applyProtection="0"/>
    <xf numFmtId="0" fontId="24" fillId="6" borderId="0" applyNumberFormat="0" applyBorder="0" applyAlignment="0" applyProtection="0"/>
    <xf numFmtId="0" fontId="23" fillId="7" borderId="0" applyNumberFormat="0" applyBorder="0" applyAlignment="0" applyProtection="0"/>
    <xf numFmtId="0" fontId="23" fillId="8" borderId="0" applyNumberFormat="0" applyBorder="0" applyAlignment="0" applyProtection="0"/>
    <xf numFmtId="0" fontId="24" fillId="6" borderId="0" applyNumberFormat="0" applyBorder="0" applyAlignment="0" applyProtection="0"/>
    <xf numFmtId="0" fontId="24" fillId="7"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101" fillId="67" borderId="0" applyNumberFormat="0" applyBorder="0" applyAlignment="0" applyProtection="0"/>
    <xf numFmtId="0" fontId="24" fillId="68" borderId="0" applyNumberFormat="0" applyBorder="0" applyAlignment="0" applyProtection="0"/>
    <xf numFmtId="0" fontId="24" fillId="68" borderId="0" applyNumberFormat="0" applyBorder="0" applyAlignment="0" applyProtection="0"/>
    <xf numFmtId="0" fontId="24" fillId="6" borderId="0" applyNumberFormat="0" applyBorder="0" applyAlignment="0" applyProtection="0"/>
    <xf numFmtId="0" fontId="23" fillId="8" borderId="0" applyNumberFormat="0" applyBorder="0" applyAlignment="0" applyProtection="0"/>
    <xf numFmtId="0" fontId="24" fillId="7" borderId="0" applyNumberFormat="0" applyBorder="0" applyAlignment="0" applyProtection="0"/>
    <xf numFmtId="0" fontId="24" fillId="68" borderId="0" applyNumberFormat="0" applyBorder="0" applyAlignment="0" applyProtection="0"/>
    <xf numFmtId="0" fontId="24" fillId="68" borderId="0" applyNumberFormat="0" applyBorder="0" applyAlignment="0" applyProtection="0"/>
    <xf numFmtId="0" fontId="24" fillId="68" borderId="0" applyNumberFormat="0" applyBorder="0" applyAlignment="0" applyProtection="0"/>
    <xf numFmtId="0" fontId="24" fillId="68" borderId="0" applyNumberFormat="0" applyBorder="0" applyAlignment="0" applyProtection="0"/>
    <xf numFmtId="0" fontId="24" fillId="68" borderId="0" applyNumberFormat="0" applyBorder="0" applyAlignment="0" applyProtection="0"/>
    <xf numFmtId="0" fontId="24" fillId="68" borderId="0" applyNumberFormat="0" applyBorder="0" applyAlignment="0" applyProtection="0"/>
    <xf numFmtId="0" fontId="24" fillId="68" borderId="0" applyNumberFormat="0" applyBorder="0" applyAlignment="0" applyProtection="0"/>
    <xf numFmtId="0" fontId="24" fillId="68" borderId="0" applyNumberFormat="0" applyBorder="0" applyAlignment="0" applyProtection="0"/>
    <xf numFmtId="0" fontId="24" fillId="68" borderId="0" applyNumberFormat="0" applyBorder="0" applyAlignment="0" applyProtection="0"/>
    <xf numFmtId="0" fontId="24" fillId="68" borderId="0" applyNumberFormat="0" applyBorder="0" applyAlignment="0" applyProtection="0"/>
    <xf numFmtId="0" fontId="24" fillId="6" borderId="0" applyNumberFormat="0" applyBorder="0" applyAlignment="0" applyProtection="0"/>
    <xf numFmtId="0" fontId="24" fillId="7" borderId="0" applyNumberFormat="0" applyBorder="0" applyAlignment="0" applyProtection="0"/>
    <xf numFmtId="0" fontId="24" fillId="68" borderId="0" applyNumberFormat="0" applyBorder="0" applyAlignment="0" applyProtection="0"/>
    <xf numFmtId="0" fontId="24" fillId="68" borderId="0" applyNumberFormat="0" applyBorder="0" applyAlignment="0" applyProtection="0"/>
    <xf numFmtId="0" fontId="24" fillId="68" borderId="0" applyNumberFormat="0" applyBorder="0" applyAlignment="0" applyProtection="0"/>
    <xf numFmtId="0" fontId="24" fillId="68"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4" fillId="6" borderId="0" applyNumberFormat="0" applyBorder="0" applyAlignment="0" applyProtection="0"/>
    <xf numFmtId="0" fontId="24" fillId="7" borderId="0" applyNumberFormat="0" applyBorder="0" applyAlignment="0" applyProtection="0"/>
    <xf numFmtId="0" fontId="24" fillId="6" borderId="0" applyNumberFormat="0" applyBorder="0" applyAlignment="0" applyProtection="0"/>
    <xf numFmtId="0" fontId="24" fillId="7" borderId="0" applyNumberFormat="0" applyBorder="0" applyAlignment="0" applyProtection="0"/>
    <xf numFmtId="0" fontId="24" fillId="6" borderId="0" applyNumberFormat="0" applyBorder="0" applyAlignment="0" applyProtection="0"/>
    <xf numFmtId="0" fontId="24" fillId="7" borderId="0" applyNumberFormat="0" applyBorder="0" applyAlignment="0" applyProtection="0"/>
    <xf numFmtId="0" fontId="24" fillId="6"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6" borderId="0" applyNumberFormat="0" applyBorder="0" applyAlignment="0" applyProtection="0"/>
    <xf numFmtId="0" fontId="24" fillId="10" borderId="0" applyNumberFormat="0" applyBorder="0" applyAlignment="0" applyProtection="0"/>
    <xf numFmtId="0" fontId="24" fillId="6" borderId="0" applyNumberFormat="0" applyBorder="0" applyAlignment="0" applyProtection="0"/>
    <xf numFmtId="0" fontId="24" fillId="10" borderId="0" applyNumberFormat="0" applyBorder="0" applyAlignment="0" applyProtection="0"/>
    <xf numFmtId="0" fontId="24" fillId="6" borderId="0" applyNumberFormat="0" applyBorder="0" applyAlignment="0" applyProtection="0"/>
    <xf numFmtId="0" fontId="24" fillId="10" borderId="0" applyNumberFormat="0" applyBorder="0" applyAlignment="0" applyProtection="0"/>
    <xf numFmtId="0" fontId="24" fillId="6" borderId="0" applyNumberFormat="0" applyBorder="0" applyAlignment="0" applyProtection="0"/>
    <xf numFmtId="0" fontId="24" fillId="10" borderId="0" applyNumberFormat="0" applyBorder="0" applyAlignment="0" applyProtection="0"/>
    <xf numFmtId="0" fontId="24" fillId="6" borderId="0" applyNumberFormat="0" applyBorder="0" applyAlignment="0" applyProtection="0"/>
    <xf numFmtId="0" fontId="24" fillId="10" borderId="0" applyNumberFormat="0" applyBorder="0" applyAlignment="0" applyProtection="0"/>
    <xf numFmtId="0" fontId="24" fillId="6" borderId="0" applyNumberFormat="0" applyBorder="0" applyAlignment="0" applyProtection="0"/>
    <xf numFmtId="0" fontId="24" fillId="10" borderId="0" applyNumberFormat="0" applyBorder="0" applyAlignment="0" applyProtection="0"/>
    <xf numFmtId="0" fontId="24" fillId="6" borderId="0" applyNumberFormat="0" applyBorder="0" applyAlignment="0" applyProtection="0"/>
    <xf numFmtId="0" fontId="24" fillId="10" borderId="0" applyNumberFormat="0" applyBorder="0" applyAlignment="0" applyProtection="0"/>
    <xf numFmtId="0" fontId="24" fillId="6" borderId="0" applyNumberFormat="0" applyBorder="0" applyAlignment="0" applyProtection="0"/>
    <xf numFmtId="0" fontId="24" fillId="10" borderId="0" applyNumberFormat="0" applyBorder="0" applyAlignment="0" applyProtection="0"/>
    <xf numFmtId="0" fontId="24" fillId="6" borderId="0" applyNumberFormat="0" applyBorder="0" applyAlignment="0" applyProtection="0"/>
    <xf numFmtId="0" fontId="24" fillId="10" borderId="0" applyNumberFormat="0" applyBorder="0" applyAlignment="0" applyProtection="0"/>
    <xf numFmtId="0" fontId="24" fillId="6" borderId="0" applyNumberFormat="0" applyBorder="0" applyAlignment="0" applyProtection="0"/>
    <xf numFmtId="0" fontId="24" fillId="10" borderId="0" applyNumberFormat="0" applyBorder="0" applyAlignment="0" applyProtection="0"/>
    <xf numFmtId="0" fontId="100" fillId="69" borderId="0" applyNumberFormat="0" applyBorder="0" applyAlignment="0" applyProtection="0"/>
    <xf numFmtId="0" fontId="23" fillId="10" borderId="0" applyNumberFormat="0" applyBorder="0" applyAlignment="0" applyProtection="0"/>
    <xf numFmtId="0" fontId="24"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6" borderId="0" applyNumberFormat="0" applyBorder="0" applyAlignment="0" applyProtection="0"/>
    <xf numFmtId="0" fontId="23" fillId="10" borderId="0" applyNumberFormat="0" applyBorder="0" applyAlignment="0" applyProtection="0"/>
    <xf numFmtId="0" fontId="24" fillId="10" borderId="0" applyNumberFormat="0" applyBorder="0" applyAlignment="0" applyProtection="0"/>
    <xf numFmtId="0" fontId="23" fillId="10" borderId="0" applyNumberFormat="0" applyBorder="0" applyAlignment="0" applyProtection="0"/>
    <xf numFmtId="0" fontId="23" fillId="6" borderId="0" applyNumberFormat="0" applyBorder="0" applyAlignment="0" applyProtection="0"/>
    <xf numFmtId="0" fontId="24" fillId="6" borderId="0" applyNumberFormat="0" applyBorder="0" applyAlignment="0" applyProtection="0"/>
    <xf numFmtId="0" fontId="23" fillId="10" borderId="0" applyNumberFormat="0" applyBorder="0" applyAlignment="0" applyProtection="0"/>
    <xf numFmtId="0" fontId="23" fillId="6" borderId="0" applyNumberFormat="0" applyBorder="0" applyAlignment="0" applyProtection="0"/>
    <xf numFmtId="0" fontId="24" fillId="6" borderId="0" applyNumberFormat="0" applyBorder="0" applyAlignment="0" applyProtection="0"/>
    <xf numFmtId="0" fontId="24" fillId="10"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101" fillId="69" borderId="0" applyNumberFormat="0" applyBorder="0" applyAlignment="0" applyProtection="0"/>
    <xf numFmtId="0" fontId="24" fillId="70" borderId="0" applyNumberFormat="0" applyBorder="0" applyAlignment="0" applyProtection="0"/>
    <xf numFmtId="0" fontId="24" fillId="70" borderId="0" applyNumberFormat="0" applyBorder="0" applyAlignment="0" applyProtection="0"/>
    <xf numFmtId="0" fontId="24" fillId="6" borderId="0" applyNumberFormat="0" applyBorder="0" applyAlignment="0" applyProtection="0"/>
    <xf numFmtId="0" fontId="23" fillId="6" borderId="0" applyNumberFormat="0" applyBorder="0" applyAlignment="0" applyProtection="0"/>
    <xf numFmtId="0" fontId="24" fillId="10" borderId="0" applyNumberFormat="0" applyBorder="0" applyAlignment="0" applyProtection="0"/>
    <xf numFmtId="0" fontId="24" fillId="70" borderId="0" applyNumberFormat="0" applyBorder="0" applyAlignment="0" applyProtection="0"/>
    <xf numFmtId="0" fontId="24" fillId="70" borderId="0" applyNumberFormat="0" applyBorder="0" applyAlignment="0" applyProtection="0"/>
    <xf numFmtId="0" fontId="24" fillId="70" borderId="0" applyNumberFormat="0" applyBorder="0" applyAlignment="0" applyProtection="0"/>
    <xf numFmtId="0" fontId="24" fillId="70" borderId="0" applyNumberFormat="0" applyBorder="0" applyAlignment="0" applyProtection="0"/>
    <xf numFmtId="0" fontId="24" fillId="70" borderId="0" applyNumberFormat="0" applyBorder="0" applyAlignment="0" applyProtection="0"/>
    <xf numFmtId="0" fontId="24" fillId="70" borderId="0" applyNumberFormat="0" applyBorder="0" applyAlignment="0" applyProtection="0"/>
    <xf numFmtId="0" fontId="24" fillId="70" borderId="0" applyNumberFormat="0" applyBorder="0" applyAlignment="0" applyProtection="0"/>
    <xf numFmtId="0" fontId="24" fillId="70" borderId="0" applyNumberFormat="0" applyBorder="0" applyAlignment="0" applyProtection="0"/>
    <xf numFmtId="0" fontId="24" fillId="70" borderId="0" applyNumberFormat="0" applyBorder="0" applyAlignment="0" applyProtection="0"/>
    <xf numFmtId="0" fontId="24" fillId="70" borderId="0" applyNumberFormat="0" applyBorder="0" applyAlignment="0" applyProtection="0"/>
    <xf numFmtId="0" fontId="24" fillId="6" borderId="0" applyNumberFormat="0" applyBorder="0" applyAlignment="0" applyProtection="0"/>
    <xf numFmtId="0" fontId="24" fillId="10" borderId="0" applyNumberFormat="0" applyBorder="0" applyAlignment="0" applyProtection="0"/>
    <xf numFmtId="0" fontId="24" fillId="70" borderId="0" applyNumberFormat="0" applyBorder="0" applyAlignment="0" applyProtection="0"/>
    <xf numFmtId="0" fontId="24" fillId="70" borderId="0" applyNumberFormat="0" applyBorder="0" applyAlignment="0" applyProtection="0"/>
    <xf numFmtId="0" fontId="24" fillId="70" borderId="0" applyNumberFormat="0" applyBorder="0" applyAlignment="0" applyProtection="0"/>
    <xf numFmtId="0" fontId="24" fillId="70"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4" fillId="6" borderId="0" applyNumberFormat="0" applyBorder="0" applyAlignment="0" applyProtection="0"/>
    <xf numFmtId="0" fontId="24" fillId="10" borderId="0" applyNumberFormat="0" applyBorder="0" applyAlignment="0" applyProtection="0"/>
    <xf numFmtId="0" fontId="24" fillId="6" borderId="0" applyNumberFormat="0" applyBorder="0" applyAlignment="0" applyProtection="0"/>
    <xf numFmtId="0" fontId="24" fillId="10" borderId="0" applyNumberFormat="0" applyBorder="0" applyAlignment="0" applyProtection="0"/>
    <xf numFmtId="0" fontId="24" fillId="6" borderId="0" applyNumberFormat="0" applyBorder="0" applyAlignment="0" applyProtection="0"/>
    <xf numFmtId="0" fontId="24" fillId="10" borderId="0" applyNumberFormat="0" applyBorder="0" applyAlignment="0" applyProtection="0"/>
    <xf numFmtId="0" fontId="24" fillId="6"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3" borderId="0" applyNumberFormat="0" applyBorder="0" applyAlignment="0" applyProtection="0"/>
    <xf numFmtId="0" fontId="24" fillId="12" borderId="0" applyNumberFormat="0" applyBorder="0" applyAlignment="0" applyProtection="0"/>
    <xf numFmtId="0" fontId="24" fillId="3" borderId="0" applyNumberFormat="0" applyBorder="0" applyAlignment="0" applyProtection="0"/>
    <xf numFmtId="0" fontId="24" fillId="12" borderId="0" applyNumberFormat="0" applyBorder="0" applyAlignment="0" applyProtection="0"/>
    <xf numFmtId="0" fontId="24" fillId="3" borderId="0" applyNumberFormat="0" applyBorder="0" applyAlignment="0" applyProtection="0"/>
    <xf numFmtId="0" fontId="24" fillId="12" borderId="0" applyNumberFormat="0" applyBorder="0" applyAlignment="0" applyProtection="0"/>
    <xf numFmtId="0" fontId="24" fillId="3" borderId="0" applyNumberFormat="0" applyBorder="0" applyAlignment="0" applyProtection="0"/>
    <xf numFmtId="0" fontId="24" fillId="12" borderId="0" applyNumberFormat="0" applyBorder="0" applyAlignment="0" applyProtection="0"/>
    <xf numFmtId="0" fontId="24" fillId="3" borderId="0" applyNumberFormat="0" applyBorder="0" applyAlignment="0" applyProtection="0"/>
    <xf numFmtId="0" fontId="24" fillId="12" borderId="0" applyNumberFormat="0" applyBorder="0" applyAlignment="0" applyProtection="0"/>
    <xf numFmtId="0" fontId="24" fillId="3" borderId="0" applyNumberFormat="0" applyBorder="0" applyAlignment="0" applyProtection="0"/>
    <xf numFmtId="0" fontId="24" fillId="12" borderId="0" applyNumberFormat="0" applyBorder="0" applyAlignment="0" applyProtection="0"/>
    <xf numFmtId="0" fontId="24" fillId="3" borderId="0" applyNumberFormat="0" applyBorder="0" applyAlignment="0" applyProtection="0"/>
    <xf numFmtId="0" fontId="24" fillId="12" borderId="0" applyNumberFormat="0" applyBorder="0" applyAlignment="0" applyProtection="0"/>
    <xf numFmtId="0" fontId="24" fillId="3" borderId="0" applyNumberFormat="0" applyBorder="0" applyAlignment="0" applyProtection="0"/>
    <xf numFmtId="0" fontId="24" fillId="12" borderId="0" applyNumberFormat="0" applyBorder="0" applyAlignment="0" applyProtection="0"/>
    <xf numFmtId="0" fontId="24" fillId="3" borderId="0" applyNumberFormat="0" applyBorder="0" applyAlignment="0" applyProtection="0"/>
    <xf numFmtId="0" fontId="24" fillId="12" borderId="0" applyNumberFormat="0" applyBorder="0" applyAlignment="0" applyProtection="0"/>
    <xf numFmtId="0" fontId="24" fillId="3" borderId="0" applyNumberFormat="0" applyBorder="0" applyAlignment="0" applyProtection="0"/>
    <xf numFmtId="0" fontId="24" fillId="12" borderId="0" applyNumberFormat="0" applyBorder="0" applyAlignment="0" applyProtection="0"/>
    <xf numFmtId="0" fontId="100" fillId="71" borderId="0" applyNumberFormat="0" applyBorder="0" applyAlignment="0" applyProtection="0"/>
    <xf numFmtId="0" fontId="23" fillId="12" borderId="0" applyNumberFormat="0" applyBorder="0" applyAlignment="0" applyProtection="0"/>
    <xf numFmtId="0" fontId="24"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3" borderId="0" applyNumberFormat="0" applyBorder="0" applyAlignment="0" applyProtection="0"/>
    <xf numFmtId="0" fontId="23" fillId="12" borderId="0" applyNumberFormat="0" applyBorder="0" applyAlignment="0" applyProtection="0"/>
    <xf numFmtId="0" fontId="24" fillId="12" borderId="0" applyNumberFormat="0" applyBorder="0" applyAlignment="0" applyProtection="0"/>
    <xf numFmtId="0" fontId="23" fillId="12" borderId="0" applyNumberFormat="0" applyBorder="0" applyAlignment="0" applyProtection="0"/>
    <xf numFmtId="0" fontId="23" fillId="13" borderId="0" applyNumberFormat="0" applyBorder="0" applyAlignment="0" applyProtection="0"/>
    <xf numFmtId="0" fontId="24" fillId="3" borderId="0" applyNumberFormat="0" applyBorder="0" applyAlignment="0" applyProtection="0"/>
    <xf numFmtId="0" fontId="23" fillId="12" borderId="0" applyNumberFormat="0" applyBorder="0" applyAlignment="0" applyProtection="0"/>
    <xf numFmtId="0" fontId="23" fillId="13" borderId="0" applyNumberFormat="0" applyBorder="0" applyAlignment="0" applyProtection="0"/>
    <xf numFmtId="0" fontId="24" fillId="3" borderId="0" applyNumberFormat="0" applyBorder="0" applyAlignment="0" applyProtection="0"/>
    <xf numFmtId="0" fontId="24" fillId="12"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101" fillId="71" borderId="0" applyNumberFormat="0" applyBorder="0" applyAlignment="0" applyProtection="0"/>
    <xf numFmtId="0" fontId="24" fillId="72" borderId="0" applyNumberFormat="0" applyBorder="0" applyAlignment="0" applyProtection="0"/>
    <xf numFmtId="0" fontId="24" fillId="72" borderId="0" applyNumberFormat="0" applyBorder="0" applyAlignment="0" applyProtection="0"/>
    <xf numFmtId="0" fontId="24" fillId="3" borderId="0" applyNumberFormat="0" applyBorder="0" applyAlignment="0" applyProtection="0"/>
    <xf numFmtId="0" fontId="23" fillId="13" borderId="0" applyNumberFormat="0" applyBorder="0" applyAlignment="0" applyProtection="0"/>
    <xf numFmtId="0" fontId="24" fillId="12" borderId="0" applyNumberFormat="0" applyBorder="0" applyAlignment="0" applyProtection="0"/>
    <xf numFmtId="0" fontId="24" fillId="72" borderId="0" applyNumberFormat="0" applyBorder="0" applyAlignment="0" applyProtection="0"/>
    <xf numFmtId="0" fontId="24" fillId="72" borderId="0" applyNumberFormat="0" applyBorder="0" applyAlignment="0" applyProtection="0"/>
    <xf numFmtId="0" fontId="24" fillId="72" borderId="0" applyNumberFormat="0" applyBorder="0" applyAlignment="0" applyProtection="0"/>
    <xf numFmtId="0" fontId="24" fillId="72" borderId="0" applyNumberFormat="0" applyBorder="0" applyAlignment="0" applyProtection="0"/>
    <xf numFmtId="0" fontId="24" fillId="72" borderId="0" applyNumberFormat="0" applyBorder="0" applyAlignment="0" applyProtection="0"/>
    <xf numFmtId="0" fontId="24" fillId="72" borderId="0" applyNumberFormat="0" applyBorder="0" applyAlignment="0" applyProtection="0"/>
    <xf numFmtId="0" fontId="24" fillId="72" borderId="0" applyNumberFormat="0" applyBorder="0" applyAlignment="0" applyProtection="0"/>
    <xf numFmtId="0" fontId="24" fillId="72" borderId="0" applyNumberFormat="0" applyBorder="0" applyAlignment="0" applyProtection="0"/>
    <xf numFmtId="0" fontId="24" fillId="72" borderId="0" applyNumberFormat="0" applyBorder="0" applyAlignment="0" applyProtection="0"/>
    <xf numFmtId="0" fontId="24" fillId="72" borderId="0" applyNumberFormat="0" applyBorder="0" applyAlignment="0" applyProtection="0"/>
    <xf numFmtId="0" fontId="24" fillId="3" borderId="0" applyNumberFormat="0" applyBorder="0" applyAlignment="0" applyProtection="0"/>
    <xf numFmtId="0" fontId="24" fillId="12" borderId="0" applyNumberFormat="0" applyBorder="0" applyAlignment="0" applyProtection="0"/>
    <xf numFmtId="0" fontId="24" fillId="72" borderId="0" applyNumberFormat="0" applyBorder="0" applyAlignment="0" applyProtection="0"/>
    <xf numFmtId="0" fontId="24" fillId="72" borderId="0" applyNumberFormat="0" applyBorder="0" applyAlignment="0" applyProtection="0"/>
    <xf numFmtId="0" fontId="24" fillId="72" borderId="0" applyNumberFormat="0" applyBorder="0" applyAlignment="0" applyProtection="0"/>
    <xf numFmtId="0" fontId="24" fillId="72"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4" fillId="3" borderId="0" applyNumberFormat="0" applyBorder="0" applyAlignment="0" applyProtection="0"/>
    <xf numFmtId="0" fontId="24" fillId="12" borderId="0" applyNumberFormat="0" applyBorder="0" applyAlignment="0" applyProtection="0"/>
    <xf numFmtId="0" fontId="24" fillId="3" borderId="0" applyNumberFormat="0" applyBorder="0" applyAlignment="0" applyProtection="0"/>
    <xf numFmtId="0" fontId="24" fillId="12" borderId="0" applyNumberFormat="0" applyBorder="0" applyAlignment="0" applyProtection="0"/>
    <xf numFmtId="0" fontId="24" fillId="3" borderId="0" applyNumberFormat="0" applyBorder="0" applyAlignment="0" applyProtection="0"/>
    <xf numFmtId="0" fontId="24" fillId="12" borderId="0" applyNumberFormat="0" applyBorder="0" applyAlignment="0" applyProtection="0"/>
    <xf numFmtId="0" fontId="24" fillId="3"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100" fillId="73" borderId="0" applyNumberFormat="0" applyBorder="0" applyAlignment="0" applyProtection="0"/>
    <xf numFmtId="0" fontId="23" fillId="15" borderId="0" applyNumberFormat="0" applyBorder="0" applyAlignment="0" applyProtection="0"/>
    <xf numFmtId="0" fontId="24"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4"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101" fillId="73" borderId="0" applyNumberFormat="0" applyBorder="0" applyAlignment="0" applyProtection="0"/>
    <xf numFmtId="0" fontId="24" fillId="74" borderId="0" applyNumberFormat="0" applyBorder="0" applyAlignment="0" applyProtection="0"/>
    <xf numFmtId="0" fontId="24" fillId="74" borderId="0" applyNumberFormat="0" applyBorder="0" applyAlignment="0" applyProtection="0"/>
    <xf numFmtId="0" fontId="24" fillId="15" borderId="0" applyNumberFormat="0" applyBorder="0" applyAlignment="0" applyProtection="0"/>
    <xf numFmtId="0" fontId="23" fillId="15" borderId="0" applyNumberFormat="0" applyBorder="0" applyAlignment="0" applyProtection="0"/>
    <xf numFmtId="0" fontId="24" fillId="74" borderId="0" applyNumberFormat="0" applyBorder="0" applyAlignment="0" applyProtection="0"/>
    <xf numFmtId="0" fontId="24" fillId="74" borderId="0" applyNumberFormat="0" applyBorder="0" applyAlignment="0" applyProtection="0"/>
    <xf numFmtId="0" fontId="24" fillId="74" borderId="0" applyNumberFormat="0" applyBorder="0" applyAlignment="0" applyProtection="0"/>
    <xf numFmtId="0" fontId="24" fillId="74" borderId="0" applyNumberFormat="0" applyBorder="0" applyAlignment="0" applyProtection="0"/>
    <xf numFmtId="0" fontId="24" fillId="74" borderId="0" applyNumberFormat="0" applyBorder="0" applyAlignment="0" applyProtection="0"/>
    <xf numFmtId="0" fontId="24" fillId="74" borderId="0" applyNumberFormat="0" applyBorder="0" applyAlignment="0" applyProtection="0"/>
    <xf numFmtId="0" fontId="24" fillId="74" borderId="0" applyNumberFormat="0" applyBorder="0" applyAlignment="0" applyProtection="0"/>
    <xf numFmtId="0" fontId="24" fillId="74" borderId="0" applyNumberFormat="0" applyBorder="0" applyAlignment="0" applyProtection="0"/>
    <xf numFmtId="0" fontId="24" fillId="74" borderId="0" applyNumberFormat="0" applyBorder="0" applyAlignment="0" applyProtection="0"/>
    <xf numFmtId="0" fontId="24" fillId="74" borderId="0" applyNumberFormat="0" applyBorder="0" applyAlignment="0" applyProtection="0"/>
    <xf numFmtId="0" fontId="24" fillId="15" borderId="0" applyNumberFormat="0" applyBorder="0" applyAlignment="0" applyProtection="0"/>
    <xf numFmtId="0" fontId="24" fillId="74" borderId="0" applyNumberFormat="0" applyBorder="0" applyAlignment="0" applyProtection="0"/>
    <xf numFmtId="0" fontId="24" fillId="74" borderId="0" applyNumberFormat="0" applyBorder="0" applyAlignment="0" applyProtection="0"/>
    <xf numFmtId="0" fontId="24" fillId="74" borderId="0" applyNumberFormat="0" applyBorder="0" applyAlignment="0" applyProtection="0"/>
    <xf numFmtId="0" fontId="24" fillId="7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6" borderId="0" applyNumberFormat="0" applyBorder="0" applyAlignment="0" applyProtection="0"/>
    <xf numFmtId="0" fontId="24" fillId="13" borderId="0" applyNumberFormat="0" applyBorder="0" applyAlignment="0" applyProtection="0"/>
    <xf numFmtId="0" fontId="24" fillId="6" borderId="0" applyNumberFormat="0" applyBorder="0" applyAlignment="0" applyProtection="0"/>
    <xf numFmtId="0" fontId="24" fillId="13" borderId="0" applyNumberFormat="0" applyBorder="0" applyAlignment="0" applyProtection="0"/>
    <xf numFmtId="0" fontId="24" fillId="6" borderId="0" applyNumberFormat="0" applyBorder="0" applyAlignment="0" applyProtection="0"/>
    <xf numFmtId="0" fontId="24" fillId="13" borderId="0" applyNumberFormat="0" applyBorder="0" applyAlignment="0" applyProtection="0"/>
    <xf numFmtId="0" fontId="24" fillId="6" borderId="0" applyNumberFormat="0" applyBorder="0" applyAlignment="0" applyProtection="0"/>
    <xf numFmtId="0" fontId="24" fillId="13" borderId="0" applyNumberFormat="0" applyBorder="0" applyAlignment="0" applyProtection="0"/>
    <xf numFmtId="0" fontId="24" fillId="6" borderId="0" applyNumberFormat="0" applyBorder="0" applyAlignment="0" applyProtection="0"/>
    <xf numFmtId="0" fontId="24" fillId="13" borderId="0" applyNumberFormat="0" applyBorder="0" applyAlignment="0" applyProtection="0"/>
    <xf numFmtId="0" fontId="24" fillId="6" borderId="0" applyNumberFormat="0" applyBorder="0" applyAlignment="0" applyProtection="0"/>
    <xf numFmtId="0" fontId="24" fillId="13" borderId="0" applyNumberFormat="0" applyBorder="0" applyAlignment="0" applyProtection="0"/>
    <xf numFmtId="0" fontId="24" fillId="6" borderId="0" applyNumberFormat="0" applyBorder="0" applyAlignment="0" applyProtection="0"/>
    <xf numFmtId="0" fontId="24" fillId="13" borderId="0" applyNumberFormat="0" applyBorder="0" applyAlignment="0" applyProtection="0"/>
    <xf numFmtId="0" fontId="24" fillId="6" borderId="0" applyNumberFormat="0" applyBorder="0" applyAlignment="0" applyProtection="0"/>
    <xf numFmtId="0" fontId="24" fillId="13" borderId="0" applyNumberFormat="0" applyBorder="0" applyAlignment="0" applyProtection="0"/>
    <xf numFmtId="0" fontId="24" fillId="6" borderId="0" applyNumberFormat="0" applyBorder="0" applyAlignment="0" applyProtection="0"/>
    <xf numFmtId="0" fontId="24" fillId="13" borderId="0" applyNumberFormat="0" applyBorder="0" applyAlignment="0" applyProtection="0"/>
    <xf numFmtId="0" fontId="24" fillId="6" borderId="0" applyNumberFormat="0" applyBorder="0" applyAlignment="0" applyProtection="0"/>
    <xf numFmtId="0" fontId="24" fillId="13" borderId="0" applyNumberFormat="0" applyBorder="0" applyAlignment="0" applyProtection="0"/>
    <xf numFmtId="0" fontId="100" fillId="75" borderId="0" applyNumberFormat="0" applyBorder="0" applyAlignment="0" applyProtection="0"/>
    <xf numFmtId="0" fontId="23" fillId="13" borderId="0" applyNumberFormat="0" applyBorder="0" applyAlignment="0" applyProtection="0"/>
    <xf numFmtId="0" fontId="24"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6" borderId="0" applyNumberFormat="0" applyBorder="0" applyAlignment="0" applyProtection="0"/>
    <xf numFmtId="0" fontId="23" fillId="13" borderId="0" applyNumberFormat="0" applyBorder="0" applyAlignment="0" applyProtection="0"/>
    <xf numFmtId="0" fontId="24" fillId="13" borderId="0" applyNumberFormat="0" applyBorder="0" applyAlignment="0" applyProtection="0"/>
    <xf numFmtId="0" fontId="23" fillId="13" borderId="0" applyNumberFormat="0" applyBorder="0" applyAlignment="0" applyProtection="0"/>
    <xf numFmtId="0" fontId="23" fillId="6" borderId="0" applyNumberFormat="0" applyBorder="0" applyAlignment="0" applyProtection="0"/>
    <xf numFmtId="0" fontId="24" fillId="6" borderId="0" applyNumberFormat="0" applyBorder="0" applyAlignment="0" applyProtection="0"/>
    <xf numFmtId="0" fontId="23" fillId="13" borderId="0" applyNumberFormat="0" applyBorder="0" applyAlignment="0" applyProtection="0"/>
    <xf numFmtId="0" fontId="23" fillId="6" borderId="0" applyNumberFormat="0" applyBorder="0" applyAlignment="0" applyProtection="0"/>
    <xf numFmtId="0" fontId="24" fillId="6" borderId="0" applyNumberFormat="0" applyBorder="0" applyAlignment="0" applyProtection="0"/>
    <xf numFmtId="0" fontId="24" fillId="13"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101" fillId="75" borderId="0" applyNumberFormat="0" applyBorder="0" applyAlignment="0" applyProtection="0"/>
    <xf numFmtId="0" fontId="24" fillId="76" borderId="0" applyNumberFormat="0" applyBorder="0" applyAlignment="0" applyProtection="0"/>
    <xf numFmtId="0" fontId="24" fillId="76" borderId="0" applyNumberFormat="0" applyBorder="0" applyAlignment="0" applyProtection="0"/>
    <xf numFmtId="0" fontId="24" fillId="6" borderId="0" applyNumberFormat="0" applyBorder="0" applyAlignment="0" applyProtection="0"/>
    <xf numFmtId="0" fontId="23" fillId="6" borderId="0" applyNumberFormat="0" applyBorder="0" applyAlignment="0" applyProtection="0"/>
    <xf numFmtId="0" fontId="24" fillId="13" borderId="0" applyNumberFormat="0" applyBorder="0" applyAlignment="0" applyProtection="0"/>
    <xf numFmtId="0" fontId="24" fillId="76" borderId="0" applyNumberFormat="0" applyBorder="0" applyAlignment="0" applyProtection="0"/>
    <xf numFmtId="0" fontId="24" fillId="76" borderId="0" applyNumberFormat="0" applyBorder="0" applyAlignment="0" applyProtection="0"/>
    <xf numFmtId="0" fontId="24" fillId="76" borderId="0" applyNumberFormat="0" applyBorder="0" applyAlignment="0" applyProtection="0"/>
    <xf numFmtId="0" fontId="24" fillId="76" borderId="0" applyNumberFormat="0" applyBorder="0" applyAlignment="0" applyProtection="0"/>
    <xf numFmtId="0" fontId="24" fillId="76" borderId="0" applyNumberFormat="0" applyBorder="0" applyAlignment="0" applyProtection="0"/>
    <xf numFmtId="0" fontId="24" fillId="76" borderId="0" applyNumberFormat="0" applyBorder="0" applyAlignment="0" applyProtection="0"/>
    <xf numFmtId="0" fontId="24" fillId="76" borderId="0" applyNumberFormat="0" applyBorder="0" applyAlignment="0" applyProtection="0"/>
    <xf numFmtId="0" fontId="24" fillId="76" borderId="0" applyNumberFormat="0" applyBorder="0" applyAlignment="0" applyProtection="0"/>
    <xf numFmtId="0" fontId="24" fillId="76" borderId="0" applyNumberFormat="0" applyBorder="0" applyAlignment="0" applyProtection="0"/>
    <xf numFmtId="0" fontId="24" fillId="76" borderId="0" applyNumberFormat="0" applyBorder="0" applyAlignment="0" applyProtection="0"/>
    <xf numFmtId="0" fontId="24" fillId="6" borderId="0" applyNumberFormat="0" applyBorder="0" applyAlignment="0" applyProtection="0"/>
    <xf numFmtId="0" fontId="24" fillId="13" borderId="0" applyNumberFormat="0" applyBorder="0" applyAlignment="0" applyProtection="0"/>
    <xf numFmtId="0" fontId="24" fillId="76" borderId="0" applyNumberFormat="0" applyBorder="0" applyAlignment="0" applyProtection="0"/>
    <xf numFmtId="0" fontId="24" fillId="76" borderId="0" applyNumberFormat="0" applyBorder="0" applyAlignment="0" applyProtection="0"/>
    <xf numFmtId="0" fontId="24" fillId="76" borderId="0" applyNumberFormat="0" applyBorder="0" applyAlignment="0" applyProtection="0"/>
    <xf numFmtId="0" fontId="24" fillId="76" borderId="0" applyNumberFormat="0" applyBorder="0" applyAlignment="0" applyProtection="0"/>
    <xf numFmtId="0" fontId="20" fillId="16" borderId="0" applyNumberFormat="0" applyBorder="0" applyAlignment="0" applyProtection="0"/>
    <xf numFmtId="0" fontId="20" fillId="16" borderId="0" applyNumberFormat="0" applyBorder="0" applyAlignment="0" applyProtection="0"/>
    <xf numFmtId="0" fontId="24" fillId="6" borderId="0" applyNumberFormat="0" applyBorder="0" applyAlignment="0" applyProtection="0"/>
    <xf numFmtId="0" fontId="24" fillId="13" borderId="0" applyNumberFormat="0" applyBorder="0" applyAlignment="0" applyProtection="0"/>
    <xf numFmtId="0" fontId="24" fillId="6" borderId="0" applyNumberFormat="0" applyBorder="0" applyAlignment="0" applyProtection="0"/>
    <xf numFmtId="0" fontId="24" fillId="13" borderId="0" applyNumberFormat="0" applyBorder="0" applyAlignment="0" applyProtection="0"/>
    <xf numFmtId="0" fontId="24" fillId="6" borderId="0" applyNumberFormat="0" applyBorder="0" applyAlignment="0" applyProtection="0"/>
    <xf numFmtId="0" fontId="24" fillId="13" borderId="0" applyNumberFormat="0" applyBorder="0" applyAlignment="0" applyProtection="0"/>
    <xf numFmtId="0" fontId="24" fillId="6"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3" borderId="0" applyNumberFormat="0" applyBorder="0" applyAlignment="0" applyProtection="0"/>
    <xf numFmtId="0" fontId="24" fillId="4" borderId="0" applyNumberFormat="0" applyBorder="0" applyAlignment="0" applyProtection="0"/>
    <xf numFmtId="0" fontId="24" fillId="3" borderId="0" applyNumberFormat="0" applyBorder="0" applyAlignment="0" applyProtection="0"/>
    <xf numFmtId="0" fontId="24" fillId="4" borderId="0" applyNumberFormat="0" applyBorder="0" applyAlignment="0" applyProtection="0"/>
    <xf numFmtId="0" fontId="24" fillId="3" borderId="0" applyNumberFormat="0" applyBorder="0" applyAlignment="0" applyProtection="0"/>
    <xf numFmtId="0" fontId="24" fillId="4" borderId="0" applyNumberFormat="0" applyBorder="0" applyAlignment="0" applyProtection="0"/>
    <xf numFmtId="0" fontId="24" fillId="3" borderId="0" applyNumberFormat="0" applyBorder="0" applyAlignment="0" applyProtection="0"/>
    <xf numFmtId="0" fontId="24" fillId="4" borderId="0" applyNumberFormat="0" applyBorder="0" applyAlignment="0" applyProtection="0"/>
    <xf numFmtId="0" fontId="24" fillId="3" borderId="0" applyNumberFormat="0" applyBorder="0" applyAlignment="0" applyProtection="0"/>
    <xf numFmtId="0" fontId="24" fillId="4" borderId="0" applyNumberFormat="0" applyBorder="0" applyAlignment="0" applyProtection="0"/>
    <xf numFmtId="0" fontId="24" fillId="3" borderId="0" applyNumberFormat="0" applyBorder="0" applyAlignment="0" applyProtection="0"/>
    <xf numFmtId="0" fontId="24" fillId="4" borderId="0" applyNumberFormat="0" applyBorder="0" applyAlignment="0" applyProtection="0"/>
    <xf numFmtId="0" fontId="24" fillId="3" borderId="0" applyNumberFormat="0" applyBorder="0" applyAlignment="0" applyProtection="0"/>
    <xf numFmtId="0" fontId="24" fillId="4" borderId="0" applyNumberFormat="0" applyBorder="0" applyAlignment="0" applyProtection="0"/>
    <xf numFmtId="0" fontId="24" fillId="3" borderId="0" applyNumberFormat="0" applyBorder="0" applyAlignment="0" applyProtection="0"/>
    <xf numFmtId="0" fontId="24" fillId="4" borderId="0" applyNumberFormat="0" applyBorder="0" applyAlignment="0" applyProtection="0"/>
    <xf numFmtId="0" fontId="24" fillId="3" borderId="0" applyNumberFormat="0" applyBorder="0" applyAlignment="0" applyProtection="0"/>
    <xf numFmtId="0" fontId="24" fillId="4" borderId="0" applyNumberFormat="0" applyBorder="0" applyAlignment="0" applyProtection="0"/>
    <xf numFmtId="0" fontId="24" fillId="3" borderId="0" applyNumberFormat="0" applyBorder="0" applyAlignment="0" applyProtection="0"/>
    <xf numFmtId="0" fontId="24" fillId="4" borderId="0" applyNumberFormat="0" applyBorder="0" applyAlignment="0" applyProtection="0"/>
    <xf numFmtId="0" fontId="100" fillId="77" borderId="0" applyNumberFormat="0" applyBorder="0" applyAlignment="0" applyProtection="0"/>
    <xf numFmtId="0" fontId="23" fillId="4" borderId="0" applyNumberFormat="0" applyBorder="0" applyAlignment="0" applyProtection="0"/>
    <xf numFmtId="0" fontId="24"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15" borderId="0" applyNumberFormat="0" applyBorder="0" applyAlignment="0" applyProtection="0"/>
    <xf numFmtId="0" fontId="23" fillId="4" borderId="0" applyNumberFormat="0" applyBorder="0" applyAlignment="0" applyProtection="0"/>
    <xf numFmtId="0" fontId="24" fillId="4" borderId="0" applyNumberFormat="0" applyBorder="0" applyAlignment="0" applyProtection="0"/>
    <xf numFmtId="0" fontId="23" fillId="4" borderId="0" applyNumberFormat="0" applyBorder="0" applyAlignment="0" applyProtection="0"/>
    <xf numFmtId="0" fontId="23" fillId="15" borderId="0" applyNumberFormat="0" applyBorder="0" applyAlignment="0" applyProtection="0"/>
    <xf numFmtId="0" fontId="24" fillId="3" borderId="0" applyNumberFormat="0" applyBorder="0" applyAlignment="0" applyProtection="0"/>
    <xf numFmtId="0" fontId="23" fillId="4" borderId="0" applyNumberFormat="0" applyBorder="0" applyAlignment="0" applyProtection="0"/>
    <xf numFmtId="0" fontId="23" fillId="15" borderId="0" applyNumberFormat="0" applyBorder="0" applyAlignment="0" applyProtection="0"/>
    <xf numFmtId="0" fontId="24" fillId="3" borderId="0" applyNumberFormat="0" applyBorder="0" applyAlignment="0" applyProtection="0"/>
    <xf numFmtId="0" fontId="24" fillId="4"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101" fillId="77" borderId="0" applyNumberFormat="0" applyBorder="0" applyAlignment="0" applyProtection="0"/>
    <xf numFmtId="0" fontId="24" fillId="78" borderId="0" applyNumberFormat="0" applyBorder="0" applyAlignment="0" applyProtection="0"/>
    <xf numFmtId="0" fontId="24" fillId="78" borderId="0" applyNumberFormat="0" applyBorder="0" applyAlignment="0" applyProtection="0"/>
    <xf numFmtId="0" fontId="24" fillId="3" borderId="0" applyNumberFormat="0" applyBorder="0" applyAlignment="0" applyProtection="0"/>
    <xf numFmtId="0" fontId="23" fillId="15" borderId="0" applyNumberFormat="0" applyBorder="0" applyAlignment="0" applyProtection="0"/>
    <xf numFmtId="0" fontId="24" fillId="4" borderId="0" applyNumberFormat="0" applyBorder="0" applyAlignment="0" applyProtection="0"/>
    <xf numFmtId="0" fontId="24" fillId="78" borderId="0" applyNumberFormat="0" applyBorder="0" applyAlignment="0" applyProtection="0"/>
    <xf numFmtId="0" fontId="24" fillId="78" borderId="0" applyNumberFormat="0" applyBorder="0" applyAlignment="0" applyProtection="0"/>
    <xf numFmtId="0" fontId="24" fillId="78" borderId="0" applyNumberFormat="0" applyBorder="0" applyAlignment="0" applyProtection="0"/>
    <xf numFmtId="0" fontId="24" fillId="78" borderId="0" applyNumberFormat="0" applyBorder="0" applyAlignment="0" applyProtection="0"/>
    <xf numFmtId="0" fontId="24" fillId="78" borderId="0" applyNumberFormat="0" applyBorder="0" applyAlignment="0" applyProtection="0"/>
    <xf numFmtId="0" fontId="24" fillId="78" borderId="0" applyNumberFormat="0" applyBorder="0" applyAlignment="0" applyProtection="0"/>
    <xf numFmtId="0" fontId="24" fillId="78" borderId="0" applyNumberFormat="0" applyBorder="0" applyAlignment="0" applyProtection="0"/>
    <xf numFmtId="0" fontId="24" fillId="78" borderId="0" applyNumberFormat="0" applyBorder="0" applyAlignment="0" applyProtection="0"/>
    <xf numFmtId="0" fontId="24" fillId="78" borderId="0" applyNumberFormat="0" applyBorder="0" applyAlignment="0" applyProtection="0"/>
    <xf numFmtId="0" fontId="24" fillId="78" borderId="0" applyNumberFormat="0" applyBorder="0" applyAlignment="0" applyProtection="0"/>
    <xf numFmtId="0" fontId="24" fillId="3" borderId="0" applyNumberFormat="0" applyBorder="0" applyAlignment="0" applyProtection="0"/>
    <xf numFmtId="0" fontId="24" fillId="4" borderId="0" applyNumberFormat="0" applyBorder="0" applyAlignment="0" applyProtection="0"/>
    <xf numFmtId="0" fontId="24" fillId="78" borderId="0" applyNumberFormat="0" applyBorder="0" applyAlignment="0" applyProtection="0"/>
    <xf numFmtId="0" fontId="24" fillId="78" borderId="0" applyNumberFormat="0" applyBorder="0" applyAlignment="0" applyProtection="0"/>
    <xf numFmtId="0" fontId="24" fillId="78" borderId="0" applyNumberFormat="0" applyBorder="0" applyAlignment="0" applyProtection="0"/>
    <xf numFmtId="0" fontId="24" fillId="78" borderId="0" applyNumberFormat="0" applyBorder="0" applyAlignment="0" applyProtection="0"/>
    <xf numFmtId="0" fontId="20" fillId="17" borderId="0" applyNumberFormat="0" applyBorder="0" applyAlignment="0" applyProtection="0"/>
    <xf numFmtId="0" fontId="20" fillId="17" borderId="0" applyNumberFormat="0" applyBorder="0" applyAlignment="0" applyProtection="0"/>
    <xf numFmtId="0" fontId="24" fillId="3" borderId="0" applyNumberFormat="0" applyBorder="0" applyAlignment="0" applyProtection="0"/>
    <xf numFmtId="0" fontId="24" fillId="4" borderId="0" applyNumberFormat="0" applyBorder="0" applyAlignment="0" applyProtection="0"/>
    <xf numFmtId="0" fontId="24" fillId="3" borderId="0" applyNumberFormat="0" applyBorder="0" applyAlignment="0" applyProtection="0"/>
    <xf numFmtId="0" fontId="24" fillId="4" borderId="0" applyNumberFormat="0" applyBorder="0" applyAlignment="0" applyProtection="0"/>
    <xf numFmtId="0" fontId="24" fillId="3" borderId="0" applyNumberFormat="0" applyBorder="0" applyAlignment="0" applyProtection="0"/>
    <xf numFmtId="0" fontId="24" fillId="4" borderId="0" applyNumberFormat="0" applyBorder="0" applyAlignment="0" applyProtection="0"/>
    <xf numFmtId="0" fontId="24" fillId="3"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19" borderId="0" applyNumberFormat="0" applyBorder="0" applyAlignment="0" applyProtection="0"/>
    <xf numFmtId="0" fontId="24" fillId="8" borderId="0" applyNumberFormat="0" applyBorder="0" applyAlignment="0" applyProtection="0"/>
    <xf numFmtId="0" fontId="24" fillId="19" borderId="0" applyNumberFormat="0" applyBorder="0" applyAlignment="0" applyProtection="0"/>
    <xf numFmtId="0" fontId="24" fillId="8" borderId="0" applyNumberFormat="0" applyBorder="0" applyAlignment="0" applyProtection="0"/>
    <xf numFmtId="0" fontId="24" fillId="19" borderId="0" applyNumberFormat="0" applyBorder="0" applyAlignment="0" applyProtection="0"/>
    <xf numFmtId="0" fontId="24" fillId="8" borderId="0" applyNumberFormat="0" applyBorder="0" applyAlignment="0" applyProtection="0"/>
    <xf numFmtId="0" fontId="24" fillId="19" borderId="0" applyNumberFormat="0" applyBorder="0" applyAlignment="0" applyProtection="0"/>
    <xf numFmtId="0" fontId="24" fillId="8" borderId="0" applyNumberFormat="0" applyBorder="0" applyAlignment="0" applyProtection="0"/>
    <xf numFmtId="0" fontId="24" fillId="19" borderId="0" applyNumberFormat="0" applyBorder="0" applyAlignment="0" applyProtection="0"/>
    <xf numFmtId="0" fontId="24" fillId="8" borderId="0" applyNumberFormat="0" applyBorder="0" applyAlignment="0" applyProtection="0"/>
    <xf numFmtId="0" fontId="24" fillId="19" borderId="0" applyNumberFormat="0" applyBorder="0" applyAlignment="0" applyProtection="0"/>
    <xf numFmtId="0" fontId="24" fillId="8" borderId="0" applyNumberFormat="0" applyBorder="0" applyAlignment="0" applyProtection="0"/>
    <xf numFmtId="0" fontId="24" fillId="19" borderId="0" applyNumberFormat="0" applyBorder="0" applyAlignment="0" applyProtection="0"/>
    <xf numFmtId="0" fontId="24" fillId="8" borderId="0" applyNumberFormat="0" applyBorder="0" applyAlignment="0" applyProtection="0"/>
    <xf numFmtId="0" fontId="24" fillId="19" borderId="0" applyNumberFormat="0" applyBorder="0" applyAlignment="0" applyProtection="0"/>
    <xf numFmtId="0" fontId="24" fillId="8" borderId="0" applyNumberFormat="0" applyBorder="0" applyAlignment="0" applyProtection="0"/>
    <xf numFmtId="0" fontId="24" fillId="19" borderId="0" applyNumberFormat="0" applyBorder="0" applyAlignment="0" applyProtection="0"/>
    <xf numFmtId="0" fontId="24" fillId="8" borderId="0" applyNumberFormat="0" applyBorder="0" applyAlignment="0" applyProtection="0"/>
    <xf numFmtId="0" fontId="24" fillId="19" borderId="0" applyNumberFormat="0" applyBorder="0" applyAlignment="0" applyProtection="0"/>
    <xf numFmtId="0" fontId="24" fillId="8" borderId="0" applyNumberFormat="0" applyBorder="0" applyAlignment="0" applyProtection="0"/>
    <xf numFmtId="0" fontId="100" fillId="79" borderId="0" applyNumberFormat="0" applyBorder="0" applyAlignment="0" applyProtection="0"/>
    <xf numFmtId="0" fontId="23" fillId="8" borderId="0" applyNumberFormat="0" applyBorder="0" applyAlignment="0" applyProtection="0"/>
    <xf numFmtId="0" fontId="24"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4" fillId="8" borderId="0" applyNumberFormat="0" applyBorder="0" applyAlignment="0" applyProtection="0"/>
    <xf numFmtId="0" fontId="23" fillId="8" borderId="0" applyNumberFormat="0" applyBorder="0" applyAlignment="0" applyProtection="0"/>
    <xf numFmtId="0" fontId="24" fillId="19" borderId="0" applyNumberFormat="0" applyBorder="0" applyAlignment="0" applyProtection="0"/>
    <xf numFmtId="0" fontId="23" fillId="8" borderId="0" applyNumberFormat="0" applyBorder="0" applyAlignment="0" applyProtection="0"/>
    <xf numFmtId="0" fontId="24" fillId="19" borderId="0" applyNumberFormat="0" applyBorder="0" applyAlignment="0" applyProtection="0"/>
    <xf numFmtId="0" fontId="24" fillId="8"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101" fillId="79" borderId="0" applyNumberFormat="0" applyBorder="0" applyAlignment="0" applyProtection="0"/>
    <xf numFmtId="0" fontId="24" fillId="80" borderId="0" applyNumberFormat="0" applyBorder="0" applyAlignment="0" applyProtection="0"/>
    <xf numFmtId="0" fontId="24" fillId="80" borderId="0" applyNumberFormat="0" applyBorder="0" applyAlignment="0" applyProtection="0"/>
    <xf numFmtId="0" fontId="24" fillId="19" borderId="0" applyNumberFormat="0" applyBorder="0" applyAlignment="0" applyProtection="0"/>
    <xf numFmtId="0" fontId="23" fillId="8" borderId="0" applyNumberFormat="0" applyBorder="0" applyAlignment="0" applyProtection="0"/>
    <xf numFmtId="0" fontId="24" fillId="8" borderId="0" applyNumberFormat="0" applyBorder="0" applyAlignment="0" applyProtection="0"/>
    <xf numFmtId="0" fontId="24" fillId="80" borderId="0" applyNumberFormat="0" applyBorder="0" applyAlignment="0" applyProtection="0"/>
    <xf numFmtId="0" fontId="24" fillId="80" borderId="0" applyNumberFormat="0" applyBorder="0" applyAlignment="0" applyProtection="0"/>
    <xf numFmtId="0" fontId="24" fillId="80" borderId="0" applyNumberFormat="0" applyBorder="0" applyAlignment="0" applyProtection="0"/>
    <xf numFmtId="0" fontId="24" fillId="80" borderId="0" applyNumberFormat="0" applyBorder="0" applyAlignment="0" applyProtection="0"/>
    <xf numFmtId="0" fontId="24" fillId="80" borderId="0" applyNumberFormat="0" applyBorder="0" applyAlignment="0" applyProtection="0"/>
    <xf numFmtId="0" fontId="24" fillId="80" borderId="0" applyNumberFormat="0" applyBorder="0" applyAlignment="0" applyProtection="0"/>
    <xf numFmtId="0" fontId="24" fillId="80" borderId="0" applyNumberFormat="0" applyBorder="0" applyAlignment="0" applyProtection="0"/>
    <xf numFmtId="0" fontId="24" fillId="80" borderId="0" applyNumberFormat="0" applyBorder="0" applyAlignment="0" applyProtection="0"/>
    <xf numFmtId="0" fontId="24" fillId="80" borderId="0" applyNumberFormat="0" applyBorder="0" applyAlignment="0" applyProtection="0"/>
    <xf numFmtId="0" fontId="24" fillId="80" borderId="0" applyNumberFormat="0" applyBorder="0" applyAlignment="0" applyProtection="0"/>
    <xf numFmtId="0" fontId="24" fillId="19" borderId="0" applyNumberFormat="0" applyBorder="0" applyAlignment="0" applyProtection="0"/>
    <xf numFmtId="0" fontId="24" fillId="8" borderId="0" applyNumberFormat="0" applyBorder="0" applyAlignment="0" applyProtection="0"/>
    <xf numFmtId="0" fontId="24" fillId="80" borderId="0" applyNumberFormat="0" applyBorder="0" applyAlignment="0" applyProtection="0"/>
    <xf numFmtId="0" fontId="24" fillId="80" borderId="0" applyNumberFormat="0" applyBorder="0" applyAlignment="0" applyProtection="0"/>
    <xf numFmtId="0" fontId="24" fillId="80" borderId="0" applyNumberFormat="0" applyBorder="0" applyAlignment="0" applyProtection="0"/>
    <xf numFmtId="0" fontId="24" fillId="80"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4" fillId="19" borderId="0" applyNumberFormat="0" applyBorder="0" applyAlignment="0" applyProtection="0"/>
    <xf numFmtId="0" fontId="24" fillId="8" borderId="0" applyNumberFormat="0" applyBorder="0" applyAlignment="0" applyProtection="0"/>
    <xf numFmtId="0" fontId="24" fillId="19" borderId="0" applyNumberFormat="0" applyBorder="0" applyAlignment="0" applyProtection="0"/>
    <xf numFmtId="0" fontId="24" fillId="8" borderId="0" applyNumberFormat="0" applyBorder="0" applyAlignment="0" applyProtection="0"/>
    <xf numFmtId="0" fontId="24" fillId="19" borderId="0" applyNumberFormat="0" applyBorder="0" applyAlignment="0" applyProtection="0"/>
    <xf numFmtId="0" fontId="24" fillId="8" borderId="0" applyNumberFormat="0" applyBorder="0" applyAlignment="0" applyProtection="0"/>
    <xf numFmtId="0" fontId="24" fillId="19"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10" borderId="0" applyNumberFormat="0" applyBorder="0" applyAlignment="0" applyProtection="0"/>
    <xf numFmtId="0" fontId="24" fillId="21" borderId="0" applyNumberFormat="0" applyBorder="0" applyAlignment="0" applyProtection="0"/>
    <xf numFmtId="0" fontId="24" fillId="10" borderId="0" applyNumberFormat="0" applyBorder="0" applyAlignment="0" applyProtection="0"/>
    <xf numFmtId="0" fontId="24" fillId="21" borderId="0" applyNumberFormat="0" applyBorder="0" applyAlignment="0" applyProtection="0"/>
    <xf numFmtId="0" fontId="24" fillId="10" borderId="0" applyNumberFormat="0" applyBorder="0" applyAlignment="0" applyProtection="0"/>
    <xf numFmtId="0" fontId="24" fillId="21" borderId="0" applyNumberFormat="0" applyBorder="0" applyAlignment="0" applyProtection="0"/>
    <xf numFmtId="0" fontId="24" fillId="10" borderId="0" applyNumberFormat="0" applyBorder="0" applyAlignment="0" applyProtection="0"/>
    <xf numFmtId="0" fontId="24" fillId="21" borderId="0" applyNumberFormat="0" applyBorder="0" applyAlignment="0" applyProtection="0"/>
    <xf numFmtId="0" fontId="24" fillId="10" borderId="0" applyNumberFormat="0" applyBorder="0" applyAlignment="0" applyProtection="0"/>
    <xf numFmtId="0" fontId="24" fillId="21" borderId="0" applyNumberFormat="0" applyBorder="0" applyAlignment="0" applyProtection="0"/>
    <xf numFmtId="0" fontId="24" fillId="10" borderId="0" applyNumberFormat="0" applyBorder="0" applyAlignment="0" applyProtection="0"/>
    <xf numFmtId="0" fontId="24" fillId="21" borderId="0" applyNumberFormat="0" applyBorder="0" applyAlignment="0" applyProtection="0"/>
    <xf numFmtId="0" fontId="24" fillId="10" borderId="0" applyNumberFormat="0" applyBorder="0" applyAlignment="0" applyProtection="0"/>
    <xf numFmtId="0" fontId="24" fillId="21" borderId="0" applyNumberFormat="0" applyBorder="0" applyAlignment="0" applyProtection="0"/>
    <xf numFmtId="0" fontId="24" fillId="10" borderId="0" applyNumberFormat="0" applyBorder="0" applyAlignment="0" applyProtection="0"/>
    <xf numFmtId="0" fontId="24" fillId="21" borderId="0" applyNumberFormat="0" applyBorder="0" applyAlignment="0" applyProtection="0"/>
    <xf numFmtId="0" fontId="24" fillId="10" borderId="0" applyNumberFormat="0" applyBorder="0" applyAlignment="0" applyProtection="0"/>
    <xf numFmtId="0" fontId="24" fillId="21" borderId="0" applyNumberFormat="0" applyBorder="0" applyAlignment="0" applyProtection="0"/>
    <xf numFmtId="0" fontId="24" fillId="10" borderId="0" applyNumberFormat="0" applyBorder="0" applyAlignment="0" applyProtection="0"/>
    <xf numFmtId="0" fontId="24" fillId="21" borderId="0" applyNumberFormat="0" applyBorder="0" applyAlignment="0" applyProtection="0"/>
    <xf numFmtId="0" fontId="100" fillId="81" borderId="0" applyNumberFormat="0" applyBorder="0" applyAlignment="0" applyProtection="0"/>
    <xf numFmtId="0" fontId="23" fillId="21" borderId="0" applyNumberFormat="0" applyBorder="0" applyAlignment="0" applyProtection="0"/>
    <xf numFmtId="0" fontId="24"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2" borderId="0" applyNumberFormat="0" applyBorder="0" applyAlignment="0" applyProtection="0"/>
    <xf numFmtId="0" fontId="23" fillId="21" borderId="0" applyNumberFormat="0" applyBorder="0" applyAlignment="0" applyProtection="0"/>
    <xf numFmtId="0" fontId="24" fillId="21" borderId="0" applyNumberFormat="0" applyBorder="0" applyAlignment="0" applyProtection="0"/>
    <xf numFmtId="0" fontId="23" fillId="21" borderId="0" applyNumberFormat="0" applyBorder="0" applyAlignment="0" applyProtection="0"/>
    <xf numFmtId="0" fontId="23" fillId="22" borderId="0" applyNumberFormat="0" applyBorder="0" applyAlignment="0" applyProtection="0"/>
    <xf numFmtId="0" fontId="24" fillId="10" borderId="0" applyNumberFormat="0" applyBorder="0" applyAlignment="0" applyProtection="0"/>
    <xf numFmtId="0" fontId="23" fillId="21" borderId="0" applyNumberFormat="0" applyBorder="0" applyAlignment="0" applyProtection="0"/>
    <xf numFmtId="0" fontId="23" fillId="22" borderId="0" applyNumberFormat="0" applyBorder="0" applyAlignment="0" applyProtection="0"/>
    <xf numFmtId="0" fontId="24" fillId="10" borderId="0" applyNumberFormat="0" applyBorder="0" applyAlignment="0" applyProtection="0"/>
    <xf numFmtId="0" fontId="24" fillId="21"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101" fillId="81" borderId="0" applyNumberFormat="0" applyBorder="0" applyAlignment="0" applyProtection="0"/>
    <xf numFmtId="0" fontId="24" fillId="82" borderId="0" applyNumberFormat="0" applyBorder="0" applyAlignment="0" applyProtection="0"/>
    <xf numFmtId="0" fontId="24" fillId="82" borderId="0" applyNumberFormat="0" applyBorder="0" applyAlignment="0" applyProtection="0"/>
    <xf numFmtId="0" fontId="24" fillId="10" borderId="0" applyNumberFormat="0" applyBorder="0" applyAlignment="0" applyProtection="0"/>
    <xf numFmtId="0" fontId="23" fillId="22" borderId="0" applyNumberFormat="0" applyBorder="0" applyAlignment="0" applyProtection="0"/>
    <xf numFmtId="0" fontId="24" fillId="21" borderId="0" applyNumberFormat="0" applyBorder="0" applyAlignment="0" applyProtection="0"/>
    <xf numFmtId="0" fontId="24" fillId="82" borderId="0" applyNumberFormat="0" applyBorder="0" applyAlignment="0" applyProtection="0"/>
    <xf numFmtId="0" fontId="24" fillId="82" borderId="0" applyNumberFormat="0" applyBorder="0" applyAlignment="0" applyProtection="0"/>
    <xf numFmtId="0" fontId="24" fillId="82" borderId="0" applyNumberFormat="0" applyBorder="0" applyAlignment="0" applyProtection="0"/>
    <xf numFmtId="0" fontId="24" fillId="82" borderId="0" applyNumberFormat="0" applyBorder="0" applyAlignment="0" applyProtection="0"/>
    <xf numFmtId="0" fontId="24" fillId="82" borderId="0" applyNumberFormat="0" applyBorder="0" applyAlignment="0" applyProtection="0"/>
    <xf numFmtId="0" fontId="24" fillId="82" borderId="0" applyNumberFormat="0" applyBorder="0" applyAlignment="0" applyProtection="0"/>
    <xf numFmtId="0" fontId="24" fillId="82" borderId="0" applyNumberFormat="0" applyBorder="0" applyAlignment="0" applyProtection="0"/>
    <xf numFmtId="0" fontId="24" fillId="82" borderId="0" applyNumberFormat="0" applyBorder="0" applyAlignment="0" applyProtection="0"/>
    <xf numFmtId="0" fontId="24" fillId="82" borderId="0" applyNumberFormat="0" applyBorder="0" applyAlignment="0" applyProtection="0"/>
    <xf numFmtId="0" fontId="24" fillId="82" borderId="0" applyNumberFormat="0" applyBorder="0" applyAlignment="0" applyProtection="0"/>
    <xf numFmtId="0" fontId="24" fillId="10" borderId="0" applyNumberFormat="0" applyBorder="0" applyAlignment="0" applyProtection="0"/>
    <xf numFmtId="0" fontId="24" fillId="21" borderId="0" applyNumberFormat="0" applyBorder="0" applyAlignment="0" applyProtection="0"/>
    <xf numFmtId="0" fontId="24" fillId="82" borderId="0" applyNumberFormat="0" applyBorder="0" applyAlignment="0" applyProtection="0"/>
    <xf numFmtId="0" fontId="24" fillId="82" borderId="0" applyNumberFormat="0" applyBorder="0" applyAlignment="0" applyProtection="0"/>
    <xf numFmtId="0" fontId="24" fillId="82" borderId="0" applyNumberFormat="0" applyBorder="0" applyAlignment="0" applyProtection="0"/>
    <xf numFmtId="0" fontId="24" fillId="82" borderId="0" applyNumberFormat="0" applyBorder="0" applyAlignment="0" applyProtection="0"/>
    <xf numFmtId="0" fontId="20" fillId="20" borderId="0" applyNumberFormat="0" applyBorder="0" applyAlignment="0" applyProtection="0"/>
    <xf numFmtId="0" fontId="20" fillId="20" borderId="0" applyNumberFormat="0" applyBorder="0" applyAlignment="0" applyProtection="0"/>
    <xf numFmtId="0" fontId="24" fillId="10" borderId="0" applyNumberFormat="0" applyBorder="0" applyAlignment="0" applyProtection="0"/>
    <xf numFmtId="0" fontId="24" fillId="21" borderId="0" applyNumberFormat="0" applyBorder="0" applyAlignment="0" applyProtection="0"/>
    <xf numFmtId="0" fontId="24" fillId="10" borderId="0" applyNumberFormat="0" applyBorder="0" applyAlignment="0" applyProtection="0"/>
    <xf numFmtId="0" fontId="24" fillId="21" borderId="0" applyNumberFormat="0" applyBorder="0" applyAlignment="0" applyProtection="0"/>
    <xf numFmtId="0" fontId="24" fillId="10" borderId="0" applyNumberFormat="0" applyBorder="0" applyAlignment="0" applyProtection="0"/>
    <xf numFmtId="0" fontId="24" fillId="21" borderId="0" applyNumberFormat="0" applyBorder="0" applyAlignment="0" applyProtection="0"/>
    <xf numFmtId="0" fontId="24" fillId="10" borderId="0" applyNumberFormat="0" applyBorder="0" applyAlignment="0" applyProtection="0"/>
    <xf numFmtId="0" fontId="24" fillId="21" borderId="0" applyNumberFormat="0" applyBorder="0" applyAlignment="0" applyProtection="0"/>
    <xf numFmtId="0" fontId="24" fillId="21" borderId="0" applyNumberFormat="0" applyBorder="0" applyAlignment="0" applyProtection="0"/>
    <xf numFmtId="0" fontId="24" fillId="19" borderId="0" applyNumberFormat="0" applyBorder="0" applyAlignment="0" applyProtection="0"/>
    <xf numFmtId="0" fontId="24" fillId="12" borderId="0" applyNumberFormat="0" applyBorder="0" applyAlignment="0" applyProtection="0"/>
    <xf numFmtId="0" fontId="24" fillId="19" borderId="0" applyNumberFormat="0" applyBorder="0" applyAlignment="0" applyProtection="0"/>
    <xf numFmtId="0" fontId="24" fillId="12" borderId="0" applyNumberFormat="0" applyBorder="0" applyAlignment="0" applyProtection="0"/>
    <xf numFmtId="0" fontId="24" fillId="19" borderId="0" applyNumberFormat="0" applyBorder="0" applyAlignment="0" applyProtection="0"/>
    <xf numFmtId="0" fontId="24" fillId="12" borderId="0" applyNumberFormat="0" applyBorder="0" applyAlignment="0" applyProtection="0"/>
    <xf numFmtId="0" fontId="24" fillId="19" borderId="0" applyNumberFormat="0" applyBorder="0" applyAlignment="0" applyProtection="0"/>
    <xf numFmtId="0" fontId="24" fillId="12" borderId="0" applyNumberFormat="0" applyBorder="0" applyAlignment="0" applyProtection="0"/>
    <xf numFmtId="0" fontId="24" fillId="19" borderId="0" applyNumberFormat="0" applyBorder="0" applyAlignment="0" applyProtection="0"/>
    <xf numFmtId="0" fontId="24" fillId="12" borderId="0" applyNumberFormat="0" applyBorder="0" applyAlignment="0" applyProtection="0"/>
    <xf numFmtId="0" fontId="24" fillId="19" borderId="0" applyNumberFormat="0" applyBorder="0" applyAlignment="0" applyProtection="0"/>
    <xf numFmtId="0" fontId="24" fillId="12" borderId="0" applyNumberFormat="0" applyBorder="0" applyAlignment="0" applyProtection="0"/>
    <xf numFmtId="0" fontId="24" fillId="19" borderId="0" applyNumberFormat="0" applyBorder="0" applyAlignment="0" applyProtection="0"/>
    <xf numFmtId="0" fontId="24" fillId="12" borderId="0" applyNumberFormat="0" applyBorder="0" applyAlignment="0" applyProtection="0"/>
    <xf numFmtId="0" fontId="24" fillId="19" borderId="0" applyNumberFormat="0" applyBorder="0" applyAlignment="0" applyProtection="0"/>
    <xf numFmtId="0" fontId="24" fillId="12" borderId="0" applyNumberFormat="0" applyBorder="0" applyAlignment="0" applyProtection="0"/>
    <xf numFmtId="0" fontId="24" fillId="19" borderId="0" applyNumberFormat="0" applyBorder="0" applyAlignment="0" applyProtection="0"/>
    <xf numFmtId="0" fontId="24" fillId="12" borderId="0" applyNumberFormat="0" applyBorder="0" applyAlignment="0" applyProtection="0"/>
    <xf numFmtId="0" fontId="24" fillId="19" borderId="0" applyNumberFormat="0" applyBorder="0" applyAlignment="0" applyProtection="0"/>
    <xf numFmtId="0" fontId="24" fillId="12" borderId="0" applyNumberFormat="0" applyBorder="0" applyAlignment="0" applyProtection="0"/>
    <xf numFmtId="0" fontId="100" fillId="83" borderId="0" applyNumberFormat="0" applyBorder="0" applyAlignment="0" applyProtection="0"/>
    <xf numFmtId="0" fontId="23" fillId="12" borderId="0" applyNumberFormat="0" applyBorder="0" applyAlignment="0" applyProtection="0"/>
    <xf numFmtId="0" fontId="24"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7" borderId="0" applyNumberFormat="0" applyBorder="0" applyAlignment="0" applyProtection="0"/>
    <xf numFmtId="0" fontId="23" fillId="12" borderId="0" applyNumberFormat="0" applyBorder="0" applyAlignment="0" applyProtection="0"/>
    <xf numFmtId="0" fontId="24" fillId="12" borderId="0" applyNumberFormat="0" applyBorder="0" applyAlignment="0" applyProtection="0"/>
    <xf numFmtId="0" fontId="23" fillId="12" borderId="0" applyNumberFormat="0" applyBorder="0" applyAlignment="0" applyProtection="0"/>
    <xf numFmtId="0" fontId="23" fillId="7" borderId="0" applyNumberFormat="0" applyBorder="0" applyAlignment="0" applyProtection="0"/>
    <xf numFmtId="0" fontId="24" fillId="19" borderId="0" applyNumberFormat="0" applyBorder="0" applyAlignment="0" applyProtection="0"/>
    <xf numFmtId="0" fontId="23" fillId="12" borderId="0" applyNumberFormat="0" applyBorder="0" applyAlignment="0" applyProtection="0"/>
    <xf numFmtId="0" fontId="23" fillId="7" borderId="0" applyNumberFormat="0" applyBorder="0" applyAlignment="0" applyProtection="0"/>
    <xf numFmtId="0" fontId="24" fillId="19" borderId="0" applyNumberFormat="0" applyBorder="0" applyAlignment="0" applyProtection="0"/>
    <xf numFmtId="0" fontId="24" fillId="12"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101" fillId="83" borderId="0" applyNumberFormat="0" applyBorder="0" applyAlignment="0" applyProtection="0"/>
    <xf numFmtId="0" fontId="24" fillId="84" borderId="0" applyNumberFormat="0" applyBorder="0" applyAlignment="0" applyProtection="0"/>
    <xf numFmtId="0" fontId="24" fillId="84" borderId="0" applyNumberFormat="0" applyBorder="0" applyAlignment="0" applyProtection="0"/>
    <xf numFmtId="0" fontId="24" fillId="19" borderId="0" applyNumberFormat="0" applyBorder="0" applyAlignment="0" applyProtection="0"/>
    <xf numFmtId="0" fontId="23" fillId="7" borderId="0" applyNumberFormat="0" applyBorder="0" applyAlignment="0" applyProtection="0"/>
    <xf numFmtId="0" fontId="24" fillId="12" borderId="0" applyNumberFormat="0" applyBorder="0" applyAlignment="0" applyProtection="0"/>
    <xf numFmtId="0" fontId="24" fillId="84" borderId="0" applyNumberFormat="0" applyBorder="0" applyAlignment="0" applyProtection="0"/>
    <xf numFmtId="0" fontId="24" fillId="84" borderId="0" applyNumberFormat="0" applyBorder="0" applyAlignment="0" applyProtection="0"/>
    <xf numFmtId="0" fontId="24" fillId="84" borderId="0" applyNumberFormat="0" applyBorder="0" applyAlignment="0" applyProtection="0"/>
    <xf numFmtId="0" fontId="24" fillId="84" borderId="0" applyNumberFormat="0" applyBorder="0" applyAlignment="0" applyProtection="0"/>
    <xf numFmtId="0" fontId="24" fillId="84" borderId="0" applyNumberFormat="0" applyBorder="0" applyAlignment="0" applyProtection="0"/>
    <xf numFmtId="0" fontId="24" fillId="84" borderId="0" applyNumberFormat="0" applyBorder="0" applyAlignment="0" applyProtection="0"/>
    <xf numFmtId="0" fontId="24" fillId="84" borderId="0" applyNumberFormat="0" applyBorder="0" applyAlignment="0" applyProtection="0"/>
    <xf numFmtId="0" fontId="24" fillId="84" borderId="0" applyNumberFormat="0" applyBorder="0" applyAlignment="0" applyProtection="0"/>
    <xf numFmtId="0" fontId="24" fillId="84" borderId="0" applyNumberFormat="0" applyBorder="0" applyAlignment="0" applyProtection="0"/>
    <xf numFmtId="0" fontId="24" fillId="84" borderId="0" applyNumberFormat="0" applyBorder="0" applyAlignment="0" applyProtection="0"/>
    <xf numFmtId="0" fontId="24" fillId="19" borderId="0" applyNumberFormat="0" applyBorder="0" applyAlignment="0" applyProtection="0"/>
    <xf numFmtId="0" fontId="24" fillId="12" borderId="0" applyNumberFormat="0" applyBorder="0" applyAlignment="0" applyProtection="0"/>
    <xf numFmtId="0" fontId="24" fillId="84" borderId="0" applyNumberFormat="0" applyBorder="0" applyAlignment="0" applyProtection="0"/>
    <xf numFmtId="0" fontId="24" fillId="84" borderId="0" applyNumberFormat="0" applyBorder="0" applyAlignment="0" applyProtection="0"/>
    <xf numFmtId="0" fontId="24" fillId="84" borderId="0" applyNumberFormat="0" applyBorder="0" applyAlignment="0" applyProtection="0"/>
    <xf numFmtId="0" fontId="24" fillId="84"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4" fillId="19" borderId="0" applyNumberFormat="0" applyBorder="0" applyAlignment="0" applyProtection="0"/>
    <xf numFmtId="0" fontId="24" fillId="12" borderId="0" applyNumberFormat="0" applyBorder="0" applyAlignment="0" applyProtection="0"/>
    <xf numFmtId="0" fontId="24" fillId="19" borderId="0" applyNumberFormat="0" applyBorder="0" applyAlignment="0" applyProtection="0"/>
    <xf numFmtId="0" fontId="24" fillId="12" borderId="0" applyNumberFormat="0" applyBorder="0" applyAlignment="0" applyProtection="0"/>
    <xf numFmtId="0" fontId="24" fillId="19" borderId="0" applyNumberFormat="0" applyBorder="0" applyAlignment="0" applyProtection="0"/>
    <xf numFmtId="0" fontId="24" fillId="12" borderId="0" applyNumberFormat="0" applyBorder="0" applyAlignment="0" applyProtection="0"/>
    <xf numFmtId="0" fontId="24" fillId="19"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3" borderId="0" applyNumberFormat="0" applyBorder="0" applyAlignment="0" applyProtection="0"/>
    <xf numFmtId="0" fontId="24" fillId="4" borderId="0" applyNumberFormat="0" applyBorder="0" applyAlignment="0" applyProtection="0"/>
    <xf numFmtId="0" fontId="24" fillId="3" borderId="0" applyNumberFormat="0" applyBorder="0" applyAlignment="0" applyProtection="0"/>
    <xf numFmtId="0" fontId="24" fillId="4" borderId="0" applyNumberFormat="0" applyBorder="0" applyAlignment="0" applyProtection="0"/>
    <xf numFmtId="0" fontId="24" fillId="3" borderId="0" applyNumberFormat="0" applyBorder="0" applyAlignment="0" applyProtection="0"/>
    <xf numFmtId="0" fontId="24" fillId="4" borderId="0" applyNumberFormat="0" applyBorder="0" applyAlignment="0" applyProtection="0"/>
    <xf numFmtId="0" fontId="24" fillId="3" borderId="0" applyNumberFormat="0" applyBorder="0" applyAlignment="0" applyProtection="0"/>
    <xf numFmtId="0" fontId="24" fillId="4" borderId="0" applyNumberFormat="0" applyBorder="0" applyAlignment="0" applyProtection="0"/>
    <xf numFmtId="0" fontId="24" fillId="3" borderId="0" applyNumberFormat="0" applyBorder="0" applyAlignment="0" applyProtection="0"/>
    <xf numFmtId="0" fontId="24" fillId="4" borderId="0" applyNumberFormat="0" applyBorder="0" applyAlignment="0" applyProtection="0"/>
    <xf numFmtId="0" fontId="24" fillId="3" borderId="0" applyNumberFormat="0" applyBorder="0" applyAlignment="0" applyProtection="0"/>
    <xf numFmtId="0" fontId="24" fillId="4" borderId="0" applyNumberFormat="0" applyBorder="0" applyAlignment="0" applyProtection="0"/>
    <xf numFmtId="0" fontId="24" fillId="3" borderId="0" applyNumberFormat="0" applyBorder="0" applyAlignment="0" applyProtection="0"/>
    <xf numFmtId="0" fontId="24" fillId="4" borderId="0" applyNumberFormat="0" applyBorder="0" applyAlignment="0" applyProtection="0"/>
    <xf numFmtId="0" fontId="24" fillId="3" borderId="0" applyNumberFormat="0" applyBorder="0" applyAlignment="0" applyProtection="0"/>
    <xf numFmtId="0" fontId="24" fillId="4" borderId="0" applyNumberFormat="0" applyBorder="0" applyAlignment="0" applyProtection="0"/>
    <xf numFmtId="0" fontId="24" fillId="3" borderId="0" applyNumberFormat="0" applyBorder="0" applyAlignment="0" applyProtection="0"/>
    <xf numFmtId="0" fontId="24" fillId="4" borderId="0" applyNumberFormat="0" applyBorder="0" applyAlignment="0" applyProtection="0"/>
    <xf numFmtId="0" fontId="24" fillId="3" borderId="0" applyNumberFormat="0" applyBorder="0" applyAlignment="0" applyProtection="0"/>
    <xf numFmtId="0" fontId="24" fillId="4" borderId="0" applyNumberFormat="0" applyBorder="0" applyAlignment="0" applyProtection="0"/>
    <xf numFmtId="0" fontId="100" fillId="85" borderId="0" applyNumberFormat="0" applyBorder="0" applyAlignment="0" applyProtection="0"/>
    <xf numFmtId="0" fontId="23" fillId="4" borderId="0" applyNumberFormat="0" applyBorder="0" applyAlignment="0" applyProtection="0"/>
    <xf numFmtId="0" fontId="24"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15" borderId="0" applyNumberFormat="0" applyBorder="0" applyAlignment="0" applyProtection="0"/>
    <xf numFmtId="0" fontId="23" fillId="4" borderId="0" applyNumberFormat="0" applyBorder="0" applyAlignment="0" applyProtection="0"/>
    <xf numFmtId="0" fontId="24" fillId="4" borderId="0" applyNumberFormat="0" applyBorder="0" applyAlignment="0" applyProtection="0"/>
    <xf numFmtId="0" fontId="23" fillId="4" borderId="0" applyNumberFormat="0" applyBorder="0" applyAlignment="0" applyProtection="0"/>
    <xf numFmtId="0" fontId="23" fillId="15" borderId="0" applyNumberFormat="0" applyBorder="0" applyAlignment="0" applyProtection="0"/>
    <xf numFmtId="0" fontId="24" fillId="3" borderId="0" applyNumberFormat="0" applyBorder="0" applyAlignment="0" applyProtection="0"/>
    <xf numFmtId="0" fontId="23" fillId="4" borderId="0" applyNumberFormat="0" applyBorder="0" applyAlignment="0" applyProtection="0"/>
    <xf numFmtId="0" fontId="23" fillId="15" borderId="0" applyNumberFormat="0" applyBorder="0" applyAlignment="0" applyProtection="0"/>
    <xf numFmtId="0" fontId="24" fillId="3" borderId="0" applyNumberFormat="0" applyBorder="0" applyAlignment="0" applyProtection="0"/>
    <xf numFmtId="0" fontId="24" fillId="4"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101" fillId="85" borderId="0" applyNumberFormat="0" applyBorder="0" applyAlignment="0" applyProtection="0"/>
    <xf numFmtId="0" fontId="24" fillId="86" borderId="0" applyNumberFormat="0" applyBorder="0" applyAlignment="0" applyProtection="0"/>
    <xf numFmtId="0" fontId="24" fillId="86" borderId="0" applyNumberFormat="0" applyBorder="0" applyAlignment="0" applyProtection="0"/>
    <xf numFmtId="0" fontId="24" fillId="3" borderId="0" applyNumberFormat="0" applyBorder="0" applyAlignment="0" applyProtection="0"/>
    <xf numFmtId="0" fontId="23" fillId="15" borderId="0" applyNumberFormat="0" applyBorder="0" applyAlignment="0" applyProtection="0"/>
    <xf numFmtId="0" fontId="24" fillId="4" borderId="0" applyNumberFormat="0" applyBorder="0" applyAlignment="0" applyProtection="0"/>
    <xf numFmtId="0" fontId="24" fillId="86" borderId="0" applyNumberFormat="0" applyBorder="0" applyAlignment="0" applyProtection="0"/>
    <xf numFmtId="0" fontId="24" fillId="86" borderId="0" applyNumberFormat="0" applyBorder="0" applyAlignment="0" applyProtection="0"/>
    <xf numFmtId="0" fontId="24" fillId="86" borderId="0" applyNumberFormat="0" applyBorder="0" applyAlignment="0" applyProtection="0"/>
    <xf numFmtId="0" fontId="24" fillId="86" borderId="0" applyNumberFormat="0" applyBorder="0" applyAlignment="0" applyProtection="0"/>
    <xf numFmtId="0" fontId="24" fillId="86" borderId="0" applyNumberFormat="0" applyBorder="0" applyAlignment="0" applyProtection="0"/>
    <xf numFmtId="0" fontId="24" fillId="86" borderId="0" applyNumberFormat="0" applyBorder="0" applyAlignment="0" applyProtection="0"/>
    <xf numFmtId="0" fontId="24" fillId="86" borderId="0" applyNumberFormat="0" applyBorder="0" applyAlignment="0" applyProtection="0"/>
    <xf numFmtId="0" fontId="24" fillId="86" borderId="0" applyNumberFormat="0" applyBorder="0" applyAlignment="0" applyProtection="0"/>
    <xf numFmtId="0" fontId="24" fillId="86" borderId="0" applyNumberFormat="0" applyBorder="0" applyAlignment="0" applyProtection="0"/>
    <xf numFmtId="0" fontId="24" fillId="86" borderId="0" applyNumberFormat="0" applyBorder="0" applyAlignment="0" applyProtection="0"/>
    <xf numFmtId="0" fontId="24" fillId="3" borderId="0" applyNumberFormat="0" applyBorder="0" applyAlignment="0" applyProtection="0"/>
    <xf numFmtId="0" fontId="24" fillId="4" borderId="0" applyNumberFormat="0" applyBorder="0" applyAlignment="0" applyProtection="0"/>
    <xf numFmtId="0" fontId="24" fillId="86" borderId="0" applyNumberFormat="0" applyBorder="0" applyAlignment="0" applyProtection="0"/>
    <xf numFmtId="0" fontId="24" fillId="86" borderId="0" applyNumberFormat="0" applyBorder="0" applyAlignment="0" applyProtection="0"/>
    <xf numFmtId="0" fontId="24" fillId="86" borderId="0" applyNumberFormat="0" applyBorder="0" applyAlignment="0" applyProtection="0"/>
    <xf numFmtId="0" fontId="24" fillId="86" borderId="0" applyNumberFormat="0" applyBorder="0" applyAlignment="0" applyProtection="0"/>
    <xf numFmtId="0" fontId="20" fillId="17" borderId="0" applyNumberFormat="0" applyBorder="0" applyAlignment="0" applyProtection="0"/>
    <xf numFmtId="0" fontId="20" fillId="17" borderId="0" applyNumberFormat="0" applyBorder="0" applyAlignment="0" applyProtection="0"/>
    <xf numFmtId="0" fontId="24" fillId="3" borderId="0" applyNumberFormat="0" applyBorder="0" applyAlignment="0" applyProtection="0"/>
    <xf numFmtId="0" fontId="24" fillId="4" borderId="0" applyNumberFormat="0" applyBorder="0" applyAlignment="0" applyProtection="0"/>
    <xf numFmtId="0" fontId="24" fillId="3" borderId="0" applyNumberFormat="0" applyBorder="0" applyAlignment="0" applyProtection="0"/>
    <xf numFmtId="0" fontId="24" fillId="4" borderId="0" applyNumberFormat="0" applyBorder="0" applyAlignment="0" applyProtection="0"/>
    <xf numFmtId="0" fontId="24" fillId="3" borderId="0" applyNumberFormat="0" applyBorder="0" applyAlignment="0" applyProtection="0"/>
    <xf numFmtId="0" fontId="24" fillId="4" borderId="0" applyNumberFormat="0" applyBorder="0" applyAlignment="0" applyProtection="0"/>
    <xf numFmtId="0" fontId="24" fillId="3"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13" borderId="0" applyNumberFormat="0" applyBorder="0" applyAlignment="0" applyProtection="0"/>
    <xf numFmtId="0" fontId="24" fillId="24" borderId="0" applyNumberFormat="0" applyBorder="0" applyAlignment="0" applyProtection="0"/>
    <xf numFmtId="0" fontId="24" fillId="13" borderId="0" applyNumberFormat="0" applyBorder="0" applyAlignment="0" applyProtection="0"/>
    <xf numFmtId="0" fontId="24" fillId="24" borderId="0" applyNumberFormat="0" applyBorder="0" applyAlignment="0" applyProtection="0"/>
    <xf numFmtId="0" fontId="24" fillId="13" borderId="0" applyNumberFormat="0" applyBorder="0" applyAlignment="0" applyProtection="0"/>
    <xf numFmtId="0" fontId="24" fillId="24" borderId="0" applyNumberFormat="0" applyBorder="0" applyAlignment="0" applyProtection="0"/>
    <xf numFmtId="0" fontId="24" fillId="13" borderId="0" applyNumberFormat="0" applyBorder="0" applyAlignment="0" applyProtection="0"/>
    <xf numFmtId="0" fontId="24" fillId="24" borderId="0" applyNumberFormat="0" applyBorder="0" applyAlignment="0" applyProtection="0"/>
    <xf numFmtId="0" fontId="24" fillId="13" borderId="0" applyNumberFormat="0" applyBorder="0" applyAlignment="0" applyProtection="0"/>
    <xf numFmtId="0" fontId="24" fillId="24" borderId="0" applyNumberFormat="0" applyBorder="0" applyAlignment="0" applyProtection="0"/>
    <xf numFmtId="0" fontId="24" fillId="13" borderId="0" applyNumberFormat="0" applyBorder="0" applyAlignment="0" applyProtection="0"/>
    <xf numFmtId="0" fontId="24" fillId="24" borderId="0" applyNumberFormat="0" applyBorder="0" applyAlignment="0" applyProtection="0"/>
    <xf numFmtId="0" fontId="24" fillId="13" borderId="0" applyNumberFormat="0" applyBorder="0" applyAlignment="0" applyProtection="0"/>
    <xf numFmtId="0" fontId="24" fillId="24" borderId="0" applyNumberFormat="0" applyBorder="0" applyAlignment="0" applyProtection="0"/>
    <xf numFmtId="0" fontId="24" fillId="13" borderId="0" applyNumberFormat="0" applyBorder="0" applyAlignment="0" applyProtection="0"/>
    <xf numFmtId="0" fontId="24" fillId="24" borderId="0" applyNumberFormat="0" applyBorder="0" applyAlignment="0" applyProtection="0"/>
    <xf numFmtId="0" fontId="24" fillId="13" borderId="0" applyNumberFormat="0" applyBorder="0" applyAlignment="0" applyProtection="0"/>
    <xf numFmtId="0" fontId="24" fillId="24" borderId="0" applyNumberFormat="0" applyBorder="0" applyAlignment="0" applyProtection="0"/>
    <xf numFmtId="0" fontId="24" fillId="13" borderId="0" applyNumberFormat="0" applyBorder="0" applyAlignment="0" applyProtection="0"/>
    <xf numFmtId="0" fontId="24" fillId="24" borderId="0" applyNumberFormat="0" applyBorder="0" applyAlignment="0" applyProtection="0"/>
    <xf numFmtId="0" fontId="100" fillId="87" borderId="0" applyNumberFormat="0" applyBorder="0" applyAlignment="0" applyProtection="0"/>
    <xf numFmtId="0" fontId="23" fillId="24" borderId="0" applyNumberFormat="0" applyBorder="0" applyAlignment="0" applyProtection="0"/>
    <xf numFmtId="0" fontId="24"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6" borderId="0" applyNumberFormat="0" applyBorder="0" applyAlignment="0" applyProtection="0"/>
    <xf numFmtId="0" fontId="23" fillId="24" borderId="0" applyNumberFormat="0" applyBorder="0" applyAlignment="0" applyProtection="0"/>
    <xf numFmtId="0" fontId="24" fillId="24" borderId="0" applyNumberFormat="0" applyBorder="0" applyAlignment="0" applyProtection="0"/>
    <xf numFmtId="0" fontId="23" fillId="24" borderId="0" applyNumberFormat="0" applyBorder="0" applyAlignment="0" applyProtection="0"/>
    <xf numFmtId="0" fontId="23" fillId="6" borderId="0" applyNumberFormat="0" applyBorder="0" applyAlignment="0" applyProtection="0"/>
    <xf numFmtId="0" fontId="24" fillId="13" borderId="0" applyNumberFormat="0" applyBorder="0" applyAlignment="0" applyProtection="0"/>
    <xf numFmtId="0" fontId="23" fillId="24" borderId="0" applyNumberFormat="0" applyBorder="0" applyAlignment="0" applyProtection="0"/>
    <xf numFmtId="0" fontId="23" fillId="6" borderId="0" applyNumberFormat="0" applyBorder="0" applyAlignment="0" applyProtection="0"/>
    <xf numFmtId="0" fontId="24" fillId="13" borderId="0" applyNumberFormat="0" applyBorder="0" applyAlignment="0" applyProtection="0"/>
    <xf numFmtId="0" fontId="24" fillId="24"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101" fillId="87" borderId="0" applyNumberFormat="0" applyBorder="0" applyAlignment="0" applyProtection="0"/>
    <xf numFmtId="0" fontId="24" fillId="88" borderId="0" applyNumberFormat="0" applyBorder="0" applyAlignment="0" applyProtection="0"/>
    <xf numFmtId="0" fontId="24" fillId="88" borderId="0" applyNumberFormat="0" applyBorder="0" applyAlignment="0" applyProtection="0"/>
    <xf numFmtId="0" fontId="24" fillId="13" borderId="0" applyNumberFormat="0" applyBorder="0" applyAlignment="0" applyProtection="0"/>
    <xf numFmtId="0" fontId="23" fillId="6" borderId="0" applyNumberFormat="0" applyBorder="0" applyAlignment="0" applyProtection="0"/>
    <xf numFmtId="0" fontId="24" fillId="24" borderId="0" applyNumberFormat="0" applyBorder="0" applyAlignment="0" applyProtection="0"/>
    <xf numFmtId="0" fontId="24" fillId="88" borderId="0" applyNumberFormat="0" applyBorder="0" applyAlignment="0" applyProtection="0"/>
    <xf numFmtId="0" fontId="24" fillId="88" borderId="0" applyNumberFormat="0" applyBorder="0" applyAlignment="0" applyProtection="0"/>
    <xf numFmtId="0" fontId="24" fillId="88" borderId="0" applyNumberFormat="0" applyBorder="0" applyAlignment="0" applyProtection="0"/>
    <xf numFmtId="0" fontId="24" fillId="88" borderId="0" applyNumberFormat="0" applyBorder="0" applyAlignment="0" applyProtection="0"/>
    <xf numFmtId="0" fontId="24" fillId="88" borderId="0" applyNumberFormat="0" applyBorder="0" applyAlignment="0" applyProtection="0"/>
    <xf numFmtId="0" fontId="24" fillId="88" borderId="0" applyNumberFormat="0" applyBorder="0" applyAlignment="0" applyProtection="0"/>
    <xf numFmtId="0" fontId="24" fillId="88" borderId="0" applyNumberFormat="0" applyBorder="0" applyAlignment="0" applyProtection="0"/>
    <xf numFmtId="0" fontId="24" fillId="88" borderId="0" applyNumberFormat="0" applyBorder="0" applyAlignment="0" applyProtection="0"/>
    <xf numFmtId="0" fontId="24" fillId="88" borderId="0" applyNumberFormat="0" applyBorder="0" applyAlignment="0" applyProtection="0"/>
    <xf numFmtId="0" fontId="24" fillId="88" borderId="0" applyNumberFormat="0" applyBorder="0" applyAlignment="0" applyProtection="0"/>
    <xf numFmtId="0" fontId="24" fillId="13" borderId="0" applyNumberFormat="0" applyBorder="0" applyAlignment="0" applyProtection="0"/>
    <xf numFmtId="0" fontId="24" fillId="24" borderId="0" applyNumberFormat="0" applyBorder="0" applyAlignment="0" applyProtection="0"/>
    <xf numFmtId="0" fontId="24" fillId="88" borderId="0" applyNumberFormat="0" applyBorder="0" applyAlignment="0" applyProtection="0"/>
    <xf numFmtId="0" fontId="24" fillId="88" borderId="0" applyNumberFormat="0" applyBorder="0" applyAlignment="0" applyProtection="0"/>
    <xf numFmtId="0" fontId="24" fillId="88" borderId="0" applyNumberFormat="0" applyBorder="0" applyAlignment="0" applyProtection="0"/>
    <xf numFmtId="0" fontId="24" fillId="88"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4" fillId="13" borderId="0" applyNumberFormat="0" applyBorder="0" applyAlignment="0" applyProtection="0"/>
    <xf numFmtId="0" fontId="24" fillId="24" borderId="0" applyNumberFormat="0" applyBorder="0" applyAlignment="0" applyProtection="0"/>
    <xf numFmtId="0" fontId="24" fillId="13" borderId="0" applyNumberFormat="0" applyBorder="0" applyAlignment="0" applyProtection="0"/>
    <xf numFmtId="0" fontId="24" fillId="24" borderId="0" applyNumberFormat="0" applyBorder="0" applyAlignment="0" applyProtection="0"/>
    <xf numFmtId="0" fontId="24" fillId="13" borderId="0" applyNumberFormat="0" applyBorder="0" applyAlignment="0" applyProtection="0"/>
    <xf numFmtId="0" fontId="24" fillId="24" borderId="0" applyNumberFormat="0" applyBorder="0" applyAlignment="0" applyProtection="0"/>
    <xf numFmtId="0" fontId="24" fillId="13" borderId="0" applyNumberFormat="0" applyBorder="0" applyAlignment="0" applyProtection="0"/>
    <xf numFmtId="0" fontId="24" fillId="24" borderId="0" applyNumberFormat="0" applyBorder="0" applyAlignment="0" applyProtection="0"/>
    <xf numFmtId="0" fontId="24" fillId="24" borderId="0" applyNumberFormat="0" applyBorder="0" applyAlignment="0" applyProtection="0"/>
    <xf numFmtId="0" fontId="26" fillId="4" borderId="0" applyNumberFormat="0" applyBorder="0" applyAlignment="0" applyProtection="0"/>
    <xf numFmtId="0" fontId="26" fillId="26" borderId="0" applyNumberFormat="0" applyBorder="0" applyAlignment="0" applyProtection="0"/>
    <xf numFmtId="0" fontId="26" fillId="4" borderId="0" applyNumberFormat="0" applyBorder="0" applyAlignment="0" applyProtection="0"/>
    <xf numFmtId="0" fontId="26" fillId="26" borderId="0" applyNumberFormat="0" applyBorder="0" applyAlignment="0" applyProtection="0"/>
    <xf numFmtId="0" fontId="26" fillId="4" borderId="0" applyNumberFormat="0" applyBorder="0" applyAlignment="0" applyProtection="0"/>
    <xf numFmtId="0" fontId="26" fillId="26" borderId="0" applyNumberFormat="0" applyBorder="0" applyAlignment="0" applyProtection="0"/>
    <xf numFmtId="0" fontId="26" fillId="4" borderId="0" applyNumberFormat="0" applyBorder="0" applyAlignment="0" applyProtection="0"/>
    <xf numFmtId="0" fontId="26" fillId="26" borderId="0" applyNumberFormat="0" applyBorder="0" applyAlignment="0" applyProtection="0"/>
    <xf numFmtId="0" fontId="26" fillId="4" borderId="0" applyNumberFormat="0" applyBorder="0" applyAlignment="0" applyProtection="0"/>
    <xf numFmtId="0" fontId="26" fillId="26" borderId="0" applyNumberFormat="0" applyBorder="0" applyAlignment="0" applyProtection="0"/>
    <xf numFmtId="0" fontId="26" fillId="4" borderId="0" applyNumberFormat="0" applyBorder="0" applyAlignment="0" applyProtection="0"/>
    <xf numFmtId="0" fontId="26" fillId="26" borderId="0" applyNumberFormat="0" applyBorder="0" applyAlignment="0" applyProtection="0"/>
    <xf numFmtId="0" fontId="26" fillId="4" borderId="0" applyNumberFormat="0" applyBorder="0" applyAlignment="0" applyProtection="0"/>
    <xf numFmtId="0" fontId="26" fillId="26" borderId="0" applyNumberFormat="0" applyBorder="0" applyAlignment="0" applyProtection="0"/>
    <xf numFmtId="0" fontId="26" fillId="4" borderId="0" applyNumberFormat="0" applyBorder="0" applyAlignment="0" applyProtection="0"/>
    <xf numFmtId="0" fontId="26" fillId="26" borderId="0" applyNumberFormat="0" applyBorder="0" applyAlignment="0" applyProtection="0"/>
    <xf numFmtId="0" fontId="26" fillId="4" borderId="0" applyNumberFormat="0" applyBorder="0" applyAlignment="0" applyProtection="0"/>
    <xf numFmtId="0" fontId="26" fillId="26" borderId="0" applyNumberFormat="0" applyBorder="0" applyAlignment="0" applyProtection="0"/>
    <xf numFmtId="0" fontId="26" fillId="4" borderId="0" applyNumberFormat="0" applyBorder="0" applyAlignment="0" applyProtection="0"/>
    <xf numFmtId="0" fontId="26" fillId="26" borderId="0" applyNumberFormat="0" applyBorder="0" applyAlignment="0" applyProtection="0"/>
    <xf numFmtId="0" fontId="102" fillId="89" borderId="0" applyNumberFormat="0" applyBorder="0" applyAlignment="0" applyProtection="0"/>
    <xf numFmtId="0" fontId="25" fillId="26" borderId="0" applyNumberFormat="0" applyBorder="0" applyAlignment="0" applyProtection="0"/>
    <xf numFmtId="0" fontId="26"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15" borderId="0" applyNumberFormat="0" applyBorder="0" applyAlignment="0" applyProtection="0"/>
    <xf numFmtId="0" fontId="25" fillId="26" borderId="0" applyNumberFormat="0" applyBorder="0" applyAlignment="0" applyProtection="0"/>
    <xf numFmtId="0" fontId="26" fillId="26" borderId="0" applyNumberFormat="0" applyBorder="0" applyAlignment="0" applyProtection="0"/>
    <xf numFmtId="0" fontId="25" fillId="26" borderId="0" applyNumberFormat="0" applyBorder="0" applyAlignment="0" applyProtection="0"/>
    <xf numFmtId="0" fontId="25" fillId="15" borderId="0" applyNumberFormat="0" applyBorder="0" applyAlignment="0" applyProtection="0"/>
    <xf numFmtId="0" fontId="26" fillId="4" borderId="0" applyNumberFormat="0" applyBorder="0" applyAlignment="0" applyProtection="0"/>
    <xf numFmtId="0" fontId="25" fillId="26" borderId="0" applyNumberFormat="0" applyBorder="0" applyAlignment="0" applyProtection="0"/>
    <xf numFmtId="0" fontId="25" fillId="15" borderId="0" applyNumberFormat="0" applyBorder="0" applyAlignment="0" applyProtection="0"/>
    <xf numFmtId="0" fontId="26" fillId="4" borderId="0" applyNumberFormat="0" applyBorder="0" applyAlignment="0" applyProtection="0"/>
    <xf numFmtId="0" fontId="26" fillId="26"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103" fillId="89" borderId="0" applyNumberFormat="0" applyBorder="0" applyAlignment="0" applyProtection="0"/>
    <xf numFmtId="0" fontId="26" fillId="90" borderId="0" applyNumberFormat="0" applyBorder="0" applyAlignment="0" applyProtection="0"/>
    <xf numFmtId="0" fontId="26" fillId="90" borderId="0" applyNumberFormat="0" applyBorder="0" applyAlignment="0" applyProtection="0"/>
    <xf numFmtId="0" fontId="26" fillId="4" borderId="0" applyNumberFormat="0" applyBorder="0" applyAlignment="0" applyProtection="0"/>
    <xf numFmtId="0" fontId="26" fillId="26" borderId="0" applyNumberFormat="0" applyBorder="0" applyAlignment="0" applyProtection="0"/>
    <xf numFmtId="0" fontId="26" fillId="90" borderId="0" applyNumberFormat="0" applyBorder="0" applyAlignment="0" applyProtection="0"/>
    <xf numFmtId="0" fontId="26" fillId="90" borderId="0" applyNumberFormat="0" applyBorder="0" applyAlignment="0" applyProtection="0"/>
    <xf numFmtId="0" fontId="26" fillId="90" borderId="0" applyNumberFormat="0" applyBorder="0" applyAlignment="0" applyProtection="0"/>
    <xf numFmtId="0" fontId="26" fillId="90" borderId="0" applyNumberFormat="0" applyBorder="0" applyAlignment="0" applyProtection="0"/>
    <xf numFmtId="0" fontId="26" fillId="90" borderId="0" applyNumberFormat="0" applyBorder="0" applyAlignment="0" applyProtection="0"/>
    <xf numFmtId="0" fontId="26" fillId="90" borderId="0" applyNumberFormat="0" applyBorder="0" applyAlignment="0" applyProtection="0"/>
    <xf numFmtId="0" fontId="26" fillId="90" borderId="0" applyNumberFormat="0" applyBorder="0" applyAlignment="0" applyProtection="0"/>
    <xf numFmtId="0" fontId="26" fillId="90" borderId="0" applyNumberFormat="0" applyBorder="0" applyAlignment="0" applyProtection="0"/>
    <xf numFmtId="0" fontId="26" fillId="90" borderId="0" applyNumberFormat="0" applyBorder="0" applyAlignment="0" applyProtection="0"/>
    <xf numFmtId="0" fontId="26" fillId="90" borderId="0" applyNumberFormat="0" applyBorder="0" applyAlignment="0" applyProtection="0"/>
    <xf numFmtId="0" fontId="26" fillId="4" borderId="0" applyNumberFormat="0" applyBorder="0" applyAlignment="0" applyProtection="0"/>
    <xf numFmtId="0" fontId="26" fillId="26" borderId="0" applyNumberFormat="0" applyBorder="0" applyAlignment="0" applyProtection="0"/>
    <xf numFmtId="0" fontId="26" fillId="90" borderId="0" applyNumberFormat="0" applyBorder="0" applyAlignment="0" applyProtection="0"/>
    <xf numFmtId="0" fontId="26" fillId="90" borderId="0" applyNumberFormat="0" applyBorder="0" applyAlignment="0" applyProtection="0"/>
    <xf numFmtId="0" fontId="26" fillId="90" borderId="0" applyNumberFormat="0" applyBorder="0" applyAlignment="0" applyProtection="0"/>
    <xf numFmtId="0" fontId="26" fillId="90" borderId="0" applyNumberFormat="0" applyBorder="0" applyAlignment="0" applyProtection="0"/>
    <xf numFmtId="0" fontId="55" fillId="25" borderId="0" applyNumberFormat="0" applyBorder="0" applyAlignment="0" applyProtection="0"/>
    <xf numFmtId="0" fontId="26" fillId="4" borderId="0" applyNumberFormat="0" applyBorder="0" applyAlignment="0" applyProtection="0"/>
    <xf numFmtId="0" fontId="26" fillId="26" borderId="0" applyNumberFormat="0" applyBorder="0" applyAlignment="0" applyProtection="0"/>
    <xf numFmtId="0" fontId="26" fillId="4" borderId="0" applyNumberFormat="0" applyBorder="0" applyAlignment="0" applyProtection="0"/>
    <xf numFmtId="0" fontId="26" fillId="26" borderId="0" applyNumberFormat="0" applyBorder="0" applyAlignment="0" applyProtection="0"/>
    <xf numFmtId="0" fontId="26" fillId="4" borderId="0" applyNumberFormat="0" applyBorder="0" applyAlignment="0" applyProtection="0"/>
    <xf numFmtId="0" fontId="26" fillId="26" borderId="0" applyNumberFormat="0" applyBorder="0" applyAlignment="0" applyProtection="0"/>
    <xf numFmtId="0" fontId="26" fillId="4"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102" fillId="91" borderId="0" applyNumberFormat="0" applyBorder="0" applyAlignment="0" applyProtection="0"/>
    <xf numFmtId="0" fontId="25" fillId="8" borderId="0" applyNumberFormat="0" applyBorder="0" applyAlignment="0" applyProtection="0"/>
    <xf numFmtId="0" fontId="26"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27" borderId="0" applyNumberFormat="0" applyBorder="0" applyAlignment="0" applyProtection="0"/>
    <xf numFmtId="0" fontId="25" fillId="8" borderId="0" applyNumberFormat="0" applyBorder="0" applyAlignment="0" applyProtection="0"/>
    <xf numFmtId="0" fontId="26" fillId="8" borderId="0" applyNumberFormat="0" applyBorder="0" applyAlignment="0" applyProtection="0"/>
    <xf numFmtId="0" fontId="25" fillId="8" borderId="0" applyNumberFormat="0" applyBorder="0" applyAlignment="0" applyProtection="0"/>
    <xf numFmtId="0" fontId="25" fillId="27" borderId="0" applyNumberFormat="0" applyBorder="0" applyAlignment="0" applyProtection="0"/>
    <xf numFmtId="0" fontId="25" fillId="8" borderId="0" applyNumberFormat="0" applyBorder="0" applyAlignment="0" applyProtection="0"/>
    <xf numFmtId="0" fontId="25" fillId="27"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103" fillId="91" borderId="0" applyNumberFormat="0" applyBorder="0" applyAlignment="0" applyProtection="0"/>
    <xf numFmtId="0" fontId="26" fillId="92" borderId="0" applyNumberFormat="0" applyBorder="0" applyAlignment="0" applyProtection="0"/>
    <xf numFmtId="0" fontId="26" fillId="92" borderId="0" applyNumberFormat="0" applyBorder="0" applyAlignment="0" applyProtection="0"/>
    <xf numFmtId="0" fontId="26" fillId="8" borderId="0" applyNumberFormat="0" applyBorder="0" applyAlignment="0" applyProtection="0"/>
    <xf numFmtId="0" fontId="26" fillId="92" borderId="0" applyNumberFormat="0" applyBorder="0" applyAlignment="0" applyProtection="0"/>
    <xf numFmtId="0" fontId="26" fillId="92" borderId="0" applyNumberFormat="0" applyBorder="0" applyAlignment="0" applyProtection="0"/>
    <xf numFmtId="0" fontId="26" fillId="92" borderId="0" applyNumberFormat="0" applyBorder="0" applyAlignment="0" applyProtection="0"/>
    <xf numFmtId="0" fontId="26" fillId="92" borderId="0" applyNumberFormat="0" applyBorder="0" applyAlignment="0" applyProtection="0"/>
    <xf numFmtId="0" fontId="26" fillId="92" borderId="0" applyNumberFormat="0" applyBorder="0" applyAlignment="0" applyProtection="0"/>
    <xf numFmtId="0" fontId="26" fillId="92" borderId="0" applyNumberFormat="0" applyBorder="0" applyAlignment="0" applyProtection="0"/>
    <xf numFmtId="0" fontId="26" fillId="92" borderId="0" applyNumberFormat="0" applyBorder="0" applyAlignment="0" applyProtection="0"/>
    <xf numFmtId="0" fontId="26" fillId="92" borderId="0" applyNumberFormat="0" applyBorder="0" applyAlignment="0" applyProtection="0"/>
    <xf numFmtId="0" fontId="26" fillId="92" borderId="0" applyNumberFormat="0" applyBorder="0" applyAlignment="0" applyProtection="0"/>
    <xf numFmtId="0" fontId="26" fillId="92" borderId="0" applyNumberFormat="0" applyBorder="0" applyAlignment="0" applyProtection="0"/>
    <xf numFmtId="0" fontId="26" fillId="8" borderId="0" applyNumberFormat="0" applyBorder="0" applyAlignment="0" applyProtection="0"/>
    <xf numFmtId="0" fontId="26" fillId="92" borderId="0" applyNumberFormat="0" applyBorder="0" applyAlignment="0" applyProtection="0"/>
    <xf numFmtId="0" fontId="26" fillId="92" borderId="0" applyNumberFormat="0" applyBorder="0" applyAlignment="0" applyProtection="0"/>
    <xf numFmtId="0" fontId="26" fillId="92" borderId="0" applyNumberFormat="0" applyBorder="0" applyAlignment="0" applyProtection="0"/>
    <xf numFmtId="0" fontId="26" fillId="92" borderId="0" applyNumberFormat="0" applyBorder="0" applyAlignment="0" applyProtection="0"/>
    <xf numFmtId="0" fontId="55" fillId="1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19" borderId="0" applyNumberFormat="0" applyBorder="0" applyAlignment="0" applyProtection="0"/>
    <xf numFmtId="0" fontId="26" fillId="21" borderId="0" applyNumberFormat="0" applyBorder="0" applyAlignment="0" applyProtection="0"/>
    <xf numFmtId="0" fontId="26" fillId="19" borderId="0" applyNumberFormat="0" applyBorder="0" applyAlignment="0" applyProtection="0"/>
    <xf numFmtId="0" fontId="26" fillId="21" borderId="0" applyNumberFormat="0" applyBorder="0" applyAlignment="0" applyProtection="0"/>
    <xf numFmtId="0" fontId="26" fillId="19" borderId="0" applyNumberFormat="0" applyBorder="0" applyAlignment="0" applyProtection="0"/>
    <xf numFmtId="0" fontId="26" fillId="21" borderId="0" applyNumberFormat="0" applyBorder="0" applyAlignment="0" applyProtection="0"/>
    <xf numFmtId="0" fontId="26" fillId="19" borderId="0" applyNumberFormat="0" applyBorder="0" applyAlignment="0" applyProtection="0"/>
    <xf numFmtId="0" fontId="26" fillId="21" borderId="0" applyNumberFormat="0" applyBorder="0" applyAlignment="0" applyProtection="0"/>
    <xf numFmtId="0" fontId="26" fillId="19" borderId="0" applyNumberFormat="0" applyBorder="0" applyAlignment="0" applyProtection="0"/>
    <xf numFmtId="0" fontId="26" fillId="21" borderId="0" applyNumberFormat="0" applyBorder="0" applyAlignment="0" applyProtection="0"/>
    <xf numFmtId="0" fontId="26" fillId="19" borderId="0" applyNumberFormat="0" applyBorder="0" applyAlignment="0" applyProtection="0"/>
    <xf numFmtId="0" fontId="26" fillId="21" borderId="0" applyNumberFormat="0" applyBorder="0" applyAlignment="0" applyProtection="0"/>
    <xf numFmtId="0" fontId="26" fillId="19" borderId="0" applyNumberFormat="0" applyBorder="0" applyAlignment="0" applyProtection="0"/>
    <xf numFmtId="0" fontId="26" fillId="21" borderId="0" applyNumberFormat="0" applyBorder="0" applyAlignment="0" applyProtection="0"/>
    <xf numFmtId="0" fontId="26" fillId="19" borderId="0" applyNumberFormat="0" applyBorder="0" applyAlignment="0" applyProtection="0"/>
    <xf numFmtId="0" fontId="26" fillId="21" borderId="0" applyNumberFormat="0" applyBorder="0" applyAlignment="0" applyProtection="0"/>
    <xf numFmtId="0" fontId="26" fillId="19" borderId="0" applyNumberFormat="0" applyBorder="0" applyAlignment="0" applyProtection="0"/>
    <xf numFmtId="0" fontId="26" fillId="21" borderId="0" applyNumberFormat="0" applyBorder="0" applyAlignment="0" applyProtection="0"/>
    <xf numFmtId="0" fontId="26" fillId="19" borderId="0" applyNumberFormat="0" applyBorder="0" applyAlignment="0" applyProtection="0"/>
    <xf numFmtId="0" fontId="26" fillId="21" borderId="0" applyNumberFormat="0" applyBorder="0" applyAlignment="0" applyProtection="0"/>
    <xf numFmtId="0" fontId="102" fillId="93" borderId="0" applyNumberFormat="0" applyBorder="0" applyAlignment="0" applyProtection="0"/>
    <xf numFmtId="0" fontId="25" fillId="21" borderId="0" applyNumberFormat="0" applyBorder="0" applyAlignment="0" applyProtection="0"/>
    <xf numFmtId="0" fontId="26"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4" borderId="0" applyNumberFormat="0" applyBorder="0" applyAlignment="0" applyProtection="0"/>
    <xf numFmtId="0" fontId="25" fillId="21" borderId="0" applyNumberFormat="0" applyBorder="0" applyAlignment="0" applyProtection="0"/>
    <xf numFmtId="0" fontId="26" fillId="21" borderId="0" applyNumberFormat="0" applyBorder="0" applyAlignment="0" applyProtection="0"/>
    <xf numFmtId="0" fontId="25" fillId="21" borderId="0" applyNumberFormat="0" applyBorder="0" applyAlignment="0" applyProtection="0"/>
    <xf numFmtId="0" fontId="25" fillId="24" borderId="0" applyNumberFormat="0" applyBorder="0" applyAlignment="0" applyProtection="0"/>
    <xf numFmtId="0" fontId="26" fillId="19" borderId="0" applyNumberFormat="0" applyBorder="0" applyAlignment="0" applyProtection="0"/>
    <xf numFmtId="0" fontId="25" fillId="21" borderId="0" applyNumberFormat="0" applyBorder="0" applyAlignment="0" applyProtection="0"/>
    <xf numFmtId="0" fontId="25" fillId="24" borderId="0" applyNumberFormat="0" applyBorder="0" applyAlignment="0" applyProtection="0"/>
    <xf numFmtId="0" fontId="26" fillId="19" borderId="0" applyNumberFormat="0" applyBorder="0" applyAlignment="0" applyProtection="0"/>
    <xf numFmtId="0" fontId="26" fillId="21"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103" fillId="93" borderId="0" applyNumberFormat="0" applyBorder="0" applyAlignment="0" applyProtection="0"/>
    <xf numFmtId="0" fontId="26" fillId="94" borderId="0" applyNumberFormat="0" applyBorder="0" applyAlignment="0" applyProtection="0"/>
    <xf numFmtId="0" fontId="26" fillId="94" borderId="0" applyNumberFormat="0" applyBorder="0" applyAlignment="0" applyProtection="0"/>
    <xf numFmtId="0" fontId="26" fillId="19" borderId="0" applyNumberFormat="0" applyBorder="0" applyAlignment="0" applyProtection="0"/>
    <xf numFmtId="0" fontId="26" fillId="21" borderId="0" applyNumberFormat="0" applyBorder="0" applyAlignment="0" applyProtection="0"/>
    <xf numFmtId="0" fontId="26" fillId="94" borderId="0" applyNumberFormat="0" applyBorder="0" applyAlignment="0" applyProtection="0"/>
    <xf numFmtId="0" fontId="26" fillId="94" borderId="0" applyNumberFormat="0" applyBorder="0" applyAlignment="0" applyProtection="0"/>
    <xf numFmtId="0" fontId="26" fillId="94" borderId="0" applyNumberFormat="0" applyBorder="0" applyAlignment="0" applyProtection="0"/>
    <xf numFmtId="0" fontId="26" fillId="94" borderId="0" applyNumberFormat="0" applyBorder="0" applyAlignment="0" applyProtection="0"/>
    <xf numFmtId="0" fontId="26" fillId="94" borderId="0" applyNumberFormat="0" applyBorder="0" applyAlignment="0" applyProtection="0"/>
    <xf numFmtId="0" fontId="26" fillId="94" borderId="0" applyNumberFormat="0" applyBorder="0" applyAlignment="0" applyProtection="0"/>
    <xf numFmtId="0" fontId="26" fillId="94" borderId="0" applyNumberFormat="0" applyBorder="0" applyAlignment="0" applyProtection="0"/>
    <xf numFmtId="0" fontId="26" fillId="94" borderId="0" applyNumberFormat="0" applyBorder="0" applyAlignment="0" applyProtection="0"/>
    <xf numFmtId="0" fontId="26" fillId="94" borderId="0" applyNumberFormat="0" applyBorder="0" applyAlignment="0" applyProtection="0"/>
    <xf numFmtId="0" fontId="26" fillId="94" borderId="0" applyNumberFormat="0" applyBorder="0" applyAlignment="0" applyProtection="0"/>
    <xf numFmtId="0" fontId="26" fillId="19" borderId="0" applyNumberFormat="0" applyBorder="0" applyAlignment="0" applyProtection="0"/>
    <xf numFmtId="0" fontId="26" fillId="21" borderId="0" applyNumberFormat="0" applyBorder="0" applyAlignment="0" applyProtection="0"/>
    <xf numFmtId="0" fontId="26" fillId="94" borderId="0" applyNumberFormat="0" applyBorder="0" applyAlignment="0" applyProtection="0"/>
    <xf numFmtId="0" fontId="26" fillId="94" borderId="0" applyNumberFormat="0" applyBorder="0" applyAlignment="0" applyProtection="0"/>
    <xf numFmtId="0" fontId="26" fillId="94" borderId="0" applyNumberFormat="0" applyBorder="0" applyAlignment="0" applyProtection="0"/>
    <xf numFmtId="0" fontId="26" fillId="94" borderId="0" applyNumberFormat="0" applyBorder="0" applyAlignment="0" applyProtection="0"/>
    <xf numFmtId="0" fontId="55" fillId="20" borderId="0" applyNumberFormat="0" applyBorder="0" applyAlignment="0" applyProtection="0"/>
    <xf numFmtId="0" fontId="26" fillId="19" borderId="0" applyNumberFormat="0" applyBorder="0" applyAlignment="0" applyProtection="0"/>
    <xf numFmtId="0" fontId="26" fillId="21" borderId="0" applyNumberFormat="0" applyBorder="0" applyAlignment="0" applyProtection="0"/>
    <xf numFmtId="0" fontId="26" fillId="19" borderId="0" applyNumberFormat="0" applyBorder="0" applyAlignment="0" applyProtection="0"/>
    <xf numFmtId="0" fontId="26" fillId="21" borderId="0" applyNumberFormat="0" applyBorder="0" applyAlignment="0" applyProtection="0"/>
    <xf numFmtId="0" fontId="26" fillId="19" borderId="0" applyNumberFormat="0" applyBorder="0" applyAlignment="0" applyProtection="0"/>
    <xf numFmtId="0" fontId="26" fillId="21" borderId="0" applyNumberFormat="0" applyBorder="0" applyAlignment="0" applyProtection="0"/>
    <xf numFmtId="0" fontId="26" fillId="19"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19" borderId="0" applyNumberFormat="0" applyBorder="0" applyAlignment="0" applyProtection="0"/>
    <xf numFmtId="0" fontId="26" fillId="29" borderId="0" applyNumberFormat="0" applyBorder="0" applyAlignment="0" applyProtection="0"/>
    <xf numFmtId="0" fontId="26" fillId="30" borderId="0" applyNumberFormat="0" applyBorder="0" applyAlignment="0" applyProtection="0"/>
    <xf numFmtId="0" fontId="26" fillId="19" borderId="0" applyNumberFormat="0" applyBorder="0" applyAlignment="0" applyProtection="0"/>
    <xf numFmtId="0" fontId="26" fillId="30" borderId="0" applyNumberFormat="0" applyBorder="0" applyAlignment="0" applyProtection="0"/>
    <xf numFmtId="0" fontId="26" fillId="19" borderId="0" applyNumberFormat="0" applyBorder="0" applyAlignment="0" applyProtection="0"/>
    <xf numFmtId="0" fontId="26" fillId="30" borderId="0" applyNumberFormat="0" applyBorder="0" applyAlignment="0" applyProtection="0"/>
    <xf numFmtId="0" fontId="26" fillId="19" borderId="0" applyNumberFormat="0" applyBorder="0" applyAlignment="0" applyProtection="0"/>
    <xf numFmtId="0" fontId="26" fillId="30" borderId="0" applyNumberFormat="0" applyBorder="0" applyAlignment="0" applyProtection="0"/>
    <xf numFmtId="0" fontId="26" fillId="19" borderId="0" applyNumberFormat="0" applyBorder="0" applyAlignment="0" applyProtection="0"/>
    <xf numFmtId="0" fontId="26" fillId="30" borderId="0" applyNumberFormat="0" applyBorder="0" applyAlignment="0" applyProtection="0"/>
    <xf numFmtId="0" fontId="26" fillId="19" borderId="0" applyNumberFormat="0" applyBorder="0" applyAlignment="0" applyProtection="0"/>
    <xf numFmtId="0" fontId="26" fillId="30" borderId="0" applyNumberFormat="0" applyBorder="0" applyAlignment="0" applyProtection="0"/>
    <xf numFmtId="0" fontId="26" fillId="19" borderId="0" applyNumberFormat="0" applyBorder="0" applyAlignment="0" applyProtection="0"/>
    <xf numFmtId="0" fontId="26" fillId="30" borderId="0" applyNumberFormat="0" applyBorder="0" applyAlignment="0" applyProtection="0"/>
    <xf numFmtId="0" fontId="26" fillId="19" borderId="0" applyNumberFormat="0" applyBorder="0" applyAlignment="0" applyProtection="0"/>
    <xf numFmtId="0" fontId="26" fillId="30" borderId="0" applyNumberFormat="0" applyBorder="0" applyAlignment="0" applyProtection="0"/>
    <xf numFmtId="0" fontId="26" fillId="19" borderId="0" applyNumberFormat="0" applyBorder="0" applyAlignment="0" applyProtection="0"/>
    <xf numFmtId="0" fontId="26" fillId="30" borderId="0" applyNumberFormat="0" applyBorder="0" applyAlignment="0" applyProtection="0"/>
    <xf numFmtId="0" fontId="26" fillId="19" borderId="0" applyNumberFormat="0" applyBorder="0" applyAlignment="0" applyProtection="0"/>
    <xf numFmtId="0" fontId="26" fillId="30" borderId="0" applyNumberFormat="0" applyBorder="0" applyAlignment="0" applyProtection="0"/>
    <xf numFmtId="0" fontId="102" fillId="95" borderId="0" applyNumberFormat="0" applyBorder="0" applyAlignment="0" applyProtection="0"/>
    <xf numFmtId="0" fontId="25" fillId="30" borderId="0" applyNumberFormat="0" applyBorder="0" applyAlignment="0" applyProtection="0"/>
    <xf numFmtId="0" fontId="26"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7" borderId="0" applyNumberFormat="0" applyBorder="0" applyAlignment="0" applyProtection="0"/>
    <xf numFmtId="0" fontId="26" fillId="29" borderId="0" applyNumberFormat="0" applyBorder="0" applyAlignment="0" applyProtection="0"/>
    <xf numFmtId="0" fontId="25" fillId="30" borderId="0" applyNumberFormat="0" applyBorder="0" applyAlignment="0" applyProtection="0"/>
    <xf numFmtId="0" fontId="26" fillId="30" borderId="0" applyNumberFormat="0" applyBorder="0" applyAlignment="0" applyProtection="0"/>
    <xf numFmtId="0" fontId="25" fillId="30" borderId="0" applyNumberFormat="0" applyBorder="0" applyAlignment="0" applyProtection="0"/>
    <xf numFmtId="0" fontId="25" fillId="7" borderId="0" applyNumberFormat="0" applyBorder="0" applyAlignment="0" applyProtection="0"/>
    <xf numFmtId="0" fontId="26" fillId="19" borderId="0" applyNumberFormat="0" applyBorder="0" applyAlignment="0" applyProtection="0"/>
    <xf numFmtId="0" fontId="25" fillId="30" borderId="0" applyNumberFormat="0" applyBorder="0" applyAlignment="0" applyProtection="0"/>
    <xf numFmtId="0" fontId="25" fillId="7" borderId="0" applyNumberFormat="0" applyBorder="0" applyAlignment="0" applyProtection="0"/>
    <xf numFmtId="0" fontId="26" fillId="19" borderId="0" applyNumberFormat="0" applyBorder="0" applyAlignment="0" applyProtection="0"/>
    <xf numFmtId="0" fontId="26" fillId="30"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103" fillId="95" borderId="0" applyNumberFormat="0" applyBorder="0" applyAlignment="0" applyProtection="0"/>
    <xf numFmtId="0" fontId="26" fillId="30" borderId="0" applyNumberFormat="0" applyBorder="0" applyAlignment="0" applyProtection="0"/>
    <xf numFmtId="0" fontId="26" fillId="96" borderId="0" applyNumberFormat="0" applyBorder="0" applyAlignment="0" applyProtection="0"/>
    <xf numFmtId="0" fontId="26" fillId="96" borderId="0" applyNumberFormat="0" applyBorder="0" applyAlignment="0" applyProtection="0"/>
    <xf numFmtId="0" fontId="26" fillId="19" borderId="0" applyNumberFormat="0" applyBorder="0" applyAlignment="0" applyProtection="0"/>
    <xf numFmtId="0" fontId="26" fillId="30" borderId="0" applyNumberFormat="0" applyBorder="0" applyAlignment="0" applyProtection="0"/>
    <xf numFmtId="0" fontId="26" fillId="96" borderId="0" applyNumberFormat="0" applyBorder="0" applyAlignment="0" applyProtection="0"/>
    <xf numFmtId="0" fontId="26" fillId="96" borderId="0" applyNumberFormat="0" applyBorder="0" applyAlignment="0" applyProtection="0"/>
    <xf numFmtId="0" fontId="26" fillId="96" borderId="0" applyNumberFormat="0" applyBorder="0" applyAlignment="0" applyProtection="0"/>
    <xf numFmtId="0" fontId="26" fillId="96" borderId="0" applyNumberFormat="0" applyBorder="0" applyAlignment="0" applyProtection="0"/>
    <xf numFmtId="0" fontId="26" fillId="96" borderId="0" applyNumberFormat="0" applyBorder="0" applyAlignment="0" applyProtection="0"/>
    <xf numFmtId="0" fontId="26" fillId="96" borderId="0" applyNumberFormat="0" applyBorder="0" applyAlignment="0" applyProtection="0"/>
    <xf numFmtId="0" fontId="26" fillId="96" borderId="0" applyNumberFormat="0" applyBorder="0" applyAlignment="0" applyProtection="0"/>
    <xf numFmtId="0" fontId="26" fillId="96" borderId="0" applyNumberFormat="0" applyBorder="0" applyAlignment="0" applyProtection="0"/>
    <xf numFmtId="0" fontId="26" fillId="96" borderId="0" applyNumberFormat="0" applyBorder="0" applyAlignment="0" applyProtection="0"/>
    <xf numFmtId="0" fontId="26" fillId="96" borderId="0" applyNumberFormat="0" applyBorder="0" applyAlignment="0" applyProtection="0"/>
    <xf numFmtId="0" fontId="26" fillId="19" borderId="0" applyNumberFormat="0" applyBorder="0" applyAlignment="0" applyProtection="0"/>
    <xf numFmtId="0" fontId="26" fillId="30" borderId="0" applyNumberFormat="0" applyBorder="0" applyAlignment="0" applyProtection="0"/>
    <xf numFmtId="0" fontId="26" fillId="96" borderId="0" applyNumberFormat="0" applyBorder="0" applyAlignment="0" applyProtection="0"/>
    <xf numFmtId="0" fontId="26" fillId="96" borderId="0" applyNumberFormat="0" applyBorder="0" applyAlignment="0" applyProtection="0"/>
    <xf numFmtId="0" fontId="26" fillId="96" borderId="0" applyNumberFormat="0" applyBorder="0" applyAlignment="0" applyProtection="0"/>
    <xf numFmtId="0" fontId="26" fillId="96" borderId="0" applyNumberFormat="0" applyBorder="0" applyAlignment="0" applyProtection="0"/>
    <xf numFmtId="0" fontId="55" fillId="28" borderId="0" applyNumberFormat="0" applyBorder="0" applyAlignment="0" applyProtection="0"/>
    <xf numFmtId="0" fontId="26" fillId="19" borderId="0" applyNumberFormat="0" applyBorder="0" applyAlignment="0" applyProtection="0"/>
    <xf numFmtId="0" fontId="26" fillId="30" borderId="0" applyNumberFormat="0" applyBorder="0" applyAlignment="0" applyProtection="0"/>
    <xf numFmtId="0" fontId="26" fillId="19" borderId="0" applyNumberFormat="0" applyBorder="0" applyAlignment="0" applyProtection="0"/>
    <xf numFmtId="0" fontId="26" fillId="30" borderId="0" applyNumberFormat="0" applyBorder="0" applyAlignment="0" applyProtection="0"/>
    <xf numFmtId="0" fontId="26" fillId="19" borderId="0" applyNumberFormat="0" applyBorder="0" applyAlignment="0" applyProtection="0"/>
    <xf numFmtId="0" fontId="26" fillId="30" borderId="0" applyNumberFormat="0" applyBorder="0" applyAlignment="0" applyProtection="0"/>
    <xf numFmtId="0" fontId="26" fillId="19" borderId="0" applyNumberFormat="0" applyBorder="0" applyAlignment="0" applyProtection="0"/>
    <xf numFmtId="0" fontId="26" fillId="30" borderId="0" applyNumberFormat="0" applyBorder="0" applyAlignment="0" applyProtection="0"/>
    <xf numFmtId="0" fontId="26" fillId="29" borderId="0" applyNumberFormat="0" applyBorder="0" applyAlignment="0" applyProtection="0"/>
    <xf numFmtId="0" fontId="26" fillId="30" borderId="0" applyNumberFormat="0" applyBorder="0" applyAlignment="0" applyProtection="0"/>
    <xf numFmtId="0" fontId="26" fillId="4" borderId="0" applyNumberFormat="0" applyBorder="0" applyAlignment="0" applyProtection="0"/>
    <xf numFmtId="0" fontId="26" fillId="32" borderId="0" applyNumberFormat="0" applyBorder="0" applyAlignment="0" applyProtection="0"/>
    <xf numFmtId="0" fontId="26" fillId="4" borderId="0" applyNumberFormat="0" applyBorder="0" applyAlignment="0" applyProtection="0"/>
    <xf numFmtId="0" fontId="26" fillId="32" borderId="0" applyNumberFormat="0" applyBorder="0" applyAlignment="0" applyProtection="0"/>
    <xf numFmtId="0" fontId="26" fillId="4" borderId="0" applyNumberFormat="0" applyBorder="0" applyAlignment="0" applyProtection="0"/>
    <xf numFmtId="0" fontId="26" fillId="32" borderId="0" applyNumberFormat="0" applyBorder="0" applyAlignment="0" applyProtection="0"/>
    <xf numFmtId="0" fontId="26" fillId="4" borderId="0" applyNumberFormat="0" applyBorder="0" applyAlignment="0" applyProtection="0"/>
    <xf numFmtId="0" fontId="26" fillId="32" borderId="0" applyNumberFormat="0" applyBorder="0" applyAlignment="0" applyProtection="0"/>
    <xf numFmtId="0" fontId="26" fillId="4" borderId="0" applyNumberFormat="0" applyBorder="0" applyAlignment="0" applyProtection="0"/>
    <xf numFmtId="0" fontId="26" fillId="32" borderId="0" applyNumberFormat="0" applyBorder="0" applyAlignment="0" applyProtection="0"/>
    <xf numFmtId="0" fontId="26" fillId="4" borderId="0" applyNumberFormat="0" applyBorder="0" applyAlignment="0" applyProtection="0"/>
    <xf numFmtId="0" fontId="26" fillId="32" borderId="0" applyNumberFormat="0" applyBorder="0" applyAlignment="0" applyProtection="0"/>
    <xf numFmtId="0" fontId="26" fillId="4" borderId="0" applyNumberFormat="0" applyBorder="0" applyAlignment="0" applyProtection="0"/>
    <xf numFmtId="0" fontId="26" fillId="32" borderId="0" applyNumberFormat="0" applyBorder="0" applyAlignment="0" applyProtection="0"/>
    <xf numFmtId="0" fontId="26" fillId="4" borderId="0" applyNumberFormat="0" applyBorder="0" applyAlignment="0" applyProtection="0"/>
    <xf numFmtId="0" fontId="26" fillId="32" borderId="0" applyNumberFormat="0" applyBorder="0" applyAlignment="0" applyProtection="0"/>
    <xf numFmtId="0" fontId="26" fillId="4" borderId="0" applyNumberFormat="0" applyBorder="0" applyAlignment="0" applyProtection="0"/>
    <xf numFmtId="0" fontId="26" fillId="32" borderId="0" applyNumberFormat="0" applyBorder="0" applyAlignment="0" applyProtection="0"/>
    <xf numFmtId="0" fontId="26" fillId="4" borderId="0" applyNumberFormat="0" applyBorder="0" applyAlignment="0" applyProtection="0"/>
    <xf numFmtId="0" fontId="26" fillId="32" borderId="0" applyNumberFormat="0" applyBorder="0" applyAlignment="0" applyProtection="0"/>
    <xf numFmtId="0" fontId="102" fillId="97" borderId="0" applyNumberFormat="0" applyBorder="0" applyAlignment="0" applyProtection="0"/>
    <xf numFmtId="0" fontId="25" fillId="32" borderId="0" applyNumberFormat="0" applyBorder="0" applyAlignment="0" applyProtection="0"/>
    <xf numFmtId="0" fontId="26" fillId="32" borderId="0" applyNumberFormat="0" applyBorder="0" applyAlignment="0" applyProtection="0"/>
    <xf numFmtId="0" fontId="25" fillId="32" borderId="0" applyNumberFormat="0" applyBorder="0" applyAlignment="0" applyProtection="0"/>
    <xf numFmtId="0" fontId="25" fillId="32" borderId="0" applyNumberFormat="0" applyBorder="0" applyAlignment="0" applyProtection="0"/>
    <xf numFmtId="0" fontId="25" fillId="32" borderId="0" applyNumberFormat="0" applyBorder="0" applyAlignment="0" applyProtection="0"/>
    <xf numFmtId="0" fontId="25" fillId="15" borderId="0" applyNumberFormat="0" applyBorder="0" applyAlignment="0" applyProtection="0"/>
    <xf numFmtId="0" fontId="25" fillId="32" borderId="0" applyNumberFormat="0" applyBorder="0" applyAlignment="0" applyProtection="0"/>
    <xf numFmtId="0" fontId="26" fillId="32" borderId="0" applyNumberFormat="0" applyBorder="0" applyAlignment="0" applyProtection="0"/>
    <xf numFmtId="0" fontId="25" fillId="32" borderId="0" applyNumberFormat="0" applyBorder="0" applyAlignment="0" applyProtection="0"/>
    <xf numFmtId="0" fontId="25" fillId="15" borderId="0" applyNumberFormat="0" applyBorder="0" applyAlignment="0" applyProtection="0"/>
    <xf numFmtId="0" fontId="26" fillId="4" borderId="0" applyNumberFormat="0" applyBorder="0" applyAlignment="0" applyProtection="0"/>
    <xf numFmtId="0" fontId="25" fillId="32" borderId="0" applyNumberFormat="0" applyBorder="0" applyAlignment="0" applyProtection="0"/>
    <xf numFmtId="0" fontId="25" fillId="15" borderId="0" applyNumberFormat="0" applyBorder="0" applyAlignment="0" applyProtection="0"/>
    <xf numFmtId="0" fontId="26" fillId="4" borderId="0" applyNumberFormat="0" applyBorder="0" applyAlignment="0" applyProtection="0"/>
    <xf numFmtId="0" fontId="26" fillId="32"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103" fillId="97" borderId="0" applyNumberFormat="0" applyBorder="0" applyAlignment="0" applyProtection="0"/>
    <xf numFmtId="0" fontId="26" fillId="98" borderId="0" applyNumberFormat="0" applyBorder="0" applyAlignment="0" applyProtection="0"/>
    <xf numFmtId="0" fontId="26" fillId="98" borderId="0" applyNumberFormat="0" applyBorder="0" applyAlignment="0" applyProtection="0"/>
    <xf numFmtId="0" fontId="26" fillId="4" borderId="0" applyNumberFormat="0" applyBorder="0" applyAlignment="0" applyProtection="0"/>
    <xf numFmtId="0" fontId="26" fillId="32" borderId="0" applyNumberFormat="0" applyBorder="0" applyAlignment="0" applyProtection="0"/>
    <xf numFmtId="0" fontId="26" fillId="98" borderId="0" applyNumberFormat="0" applyBorder="0" applyAlignment="0" applyProtection="0"/>
    <xf numFmtId="0" fontId="26" fillId="98" borderId="0" applyNumberFormat="0" applyBorder="0" applyAlignment="0" applyProtection="0"/>
    <xf numFmtId="0" fontId="26" fillId="98" borderId="0" applyNumberFormat="0" applyBorder="0" applyAlignment="0" applyProtection="0"/>
    <xf numFmtId="0" fontId="26" fillId="98" borderId="0" applyNumberFormat="0" applyBorder="0" applyAlignment="0" applyProtection="0"/>
    <xf numFmtId="0" fontId="26" fillId="98" borderId="0" applyNumberFormat="0" applyBorder="0" applyAlignment="0" applyProtection="0"/>
    <xf numFmtId="0" fontId="26" fillId="98" borderId="0" applyNumberFormat="0" applyBorder="0" applyAlignment="0" applyProtection="0"/>
    <xf numFmtId="0" fontId="26" fillId="98" borderId="0" applyNumberFormat="0" applyBorder="0" applyAlignment="0" applyProtection="0"/>
    <xf numFmtId="0" fontId="26" fillId="98" borderId="0" applyNumberFormat="0" applyBorder="0" applyAlignment="0" applyProtection="0"/>
    <xf numFmtId="0" fontId="26" fillId="98" borderId="0" applyNumberFormat="0" applyBorder="0" applyAlignment="0" applyProtection="0"/>
    <xf numFmtId="0" fontId="26" fillId="98" borderId="0" applyNumberFormat="0" applyBorder="0" applyAlignment="0" applyProtection="0"/>
    <xf numFmtId="0" fontId="26" fillId="4" borderId="0" applyNumberFormat="0" applyBorder="0" applyAlignment="0" applyProtection="0"/>
    <xf numFmtId="0" fontId="26" fillId="32" borderId="0" applyNumberFormat="0" applyBorder="0" applyAlignment="0" applyProtection="0"/>
    <xf numFmtId="0" fontId="26" fillId="98" borderId="0" applyNumberFormat="0" applyBorder="0" applyAlignment="0" applyProtection="0"/>
    <xf numFmtId="0" fontId="26" fillId="98" borderId="0" applyNumberFormat="0" applyBorder="0" applyAlignment="0" applyProtection="0"/>
    <xf numFmtId="0" fontId="26" fillId="98" borderId="0" applyNumberFormat="0" applyBorder="0" applyAlignment="0" applyProtection="0"/>
    <xf numFmtId="0" fontId="26" fillId="98" borderId="0" applyNumberFormat="0" applyBorder="0" applyAlignment="0" applyProtection="0"/>
    <xf numFmtId="0" fontId="55" fillId="31" borderId="0" applyNumberFormat="0" applyBorder="0" applyAlignment="0" applyProtection="0"/>
    <xf numFmtId="0" fontId="26" fillId="4" borderId="0" applyNumberFormat="0" applyBorder="0" applyAlignment="0" applyProtection="0"/>
    <xf numFmtId="0" fontId="26" fillId="32" borderId="0" applyNumberFormat="0" applyBorder="0" applyAlignment="0" applyProtection="0"/>
    <xf numFmtId="0" fontId="26" fillId="4" borderId="0" applyNumberFormat="0" applyBorder="0" applyAlignment="0" applyProtection="0"/>
    <xf numFmtId="0" fontId="26" fillId="32" borderId="0" applyNumberFormat="0" applyBorder="0" applyAlignment="0" applyProtection="0"/>
    <xf numFmtId="0" fontId="26" fillId="4" borderId="0" applyNumberFormat="0" applyBorder="0" applyAlignment="0" applyProtection="0"/>
    <xf numFmtId="0" fontId="26" fillId="32" borderId="0" applyNumberFormat="0" applyBorder="0" applyAlignment="0" applyProtection="0"/>
    <xf numFmtId="0" fontId="26" fillId="4"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13" borderId="0" applyNumberFormat="0" applyBorder="0" applyAlignment="0" applyProtection="0"/>
    <xf numFmtId="0" fontId="26" fillId="34" borderId="0" applyNumberFormat="0" applyBorder="0" applyAlignment="0" applyProtection="0"/>
    <xf numFmtId="0" fontId="26" fillId="13" borderId="0" applyNumberFormat="0" applyBorder="0" applyAlignment="0" applyProtection="0"/>
    <xf numFmtId="0" fontId="26" fillId="34" borderId="0" applyNumberFormat="0" applyBorder="0" applyAlignment="0" applyProtection="0"/>
    <xf numFmtId="0" fontId="26" fillId="13" borderId="0" applyNumberFormat="0" applyBorder="0" applyAlignment="0" applyProtection="0"/>
    <xf numFmtId="0" fontId="26" fillId="34" borderId="0" applyNumberFormat="0" applyBorder="0" applyAlignment="0" applyProtection="0"/>
    <xf numFmtId="0" fontId="26" fillId="13" borderId="0" applyNumberFormat="0" applyBorder="0" applyAlignment="0" applyProtection="0"/>
    <xf numFmtId="0" fontId="26" fillId="34" borderId="0" applyNumberFormat="0" applyBorder="0" applyAlignment="0" applyProtection="0"/>
    <xf numFmtId="0" fontId="26" fillId="13" borderId="0" applyNumberFormat="0" applyBorder="0" applyAlignment="0" applyProtection="0"/>
    <xf numFmtId="0" fontId="26" fillId="34" borderId="0" applyNumberFormat="0" applyBorder="0" applyAlignment="0" applyProtection="0"/>
    <xf numFmtId="0" fontId="26" fillId="13" borderId="0" applyNumberFormat="0" applyBorder="0" applyAlignment="0" applyProtection="0"/>
    <xf numFmtId="0" fontId="26" fillId="34" borderId="0" applyNumberFormat="0" applyBorder="0" applyAlignment="0" applyProtection="0"/>
    <xf numFmtId="0" fontId="26" fillId="13" borderId="0" applyNumberFormat="0" applyBorder="0" applyAlignment="0" applyProtection="0"/>
    <xf numFmtId="0" fontId="26" fillId="34" borderId="0" applyNumberFormat="0" applyBorder="0" applyAlignment="0" applyProtection="0"/>
    <xf numFmtId="0" fontId="26" fillId="13" borderId="0" applyNumberFormat="0" applyBorder="0" applyAlignment="0" applyProtection="0"/>
    <xf numFmtId="0" fontId="26" fillId="34" borderId="0" applyNumberFormat="0" applyBorder="0" applyAlignment="0" applyProtection="0"/>
    <xf numFmtId="0" fontId="26" fillId="13" borderId="0" applyNumberFormat="0" applyBorder="0" applyAlignment="0" applyProtection="0"/>
    <xf numFmtId="0" fontId="26" fillId="34" borderId="0" applyNumberFormat="0" applyBorder="0" applyAlignment="0" applyProtection="0"/>
    <xf numFmtId="0" fontId="26" fillId="13" borderId="0" applyNumberFormat="0" applyBorder="0" applyAlignment="0" applyProtection="0"/>
    <xf numFmtId="0" fontId="26" fillId="34" borderId="0" applyNumberFormat="0" applyBorder="0" applyAlignment="0" applyProtection="0"/>
    <xf numFmtId="0" fontId="102" fillId="99" borderId="0" applyNumberFormat="0" applyBorder="0" applyAlignment="0" applyProtection="0"/>
    <xf numFmtId="0" fontId="25" fillId="34" borderId="0" applyNumberFormat="0" applyBorder="0" applyAlignment="0" applyProtection="0"/>
    <xf numFmtId="0" fontId="26"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8" borderId="0" applyNumberFormat="0" applyBorder="0" applyAlignment="0" applyProtection="0"/>
    <xf numFmtId="0" fontId="25" fillId="34" borderId="0" applyNumberFormat="0" applyBorder="0" applyAlignment="0" applyProtection="0"/>
    <xf numFmtId="0" fontId="26" fillId="34" borderId="0" applyNumberFormat="0" applyBorder="0" applyAlignment="0" applyProtection="0"/>
    <xf numFmtId="0" fontId="25" fillId="34" borderId="0" applyNumberFormat="0" applyBorder="0" applyAlignment="0" applyProtection="0"/>
    <xf numFmtId="0" fontId="25" fillId="8" borderId="0" applyNumberFormat="0" applyBorder="0" applyAlignment="0" applyProtection="0"/>
    <xf numFmtId="0" fontId="26" fillId="13" borderId="0" applyNumberFormat="0" applyBorder="0" applyAlignment="0" applyProtection="0"/>
    <xf numFmtId="0" fontId="25" fillId="34" borderId="0" applyNumberFormat="0" applyBorder="0" applyAlignment="0" applyProtection="0"/>
    <xf numFmtId="0" fontId="25" fillId="8" borderId="0" applyNumberFormat="0" applyBorder="0" applyAlignment="0" applyProtection="0"/>
    <xf numFmtId="0" fontId="26" fillId="13" borderId="0" applyNumberFormat="0" applyBorder="0" applyAlignment="0" applyProtection="0"/>
    <xf numFmtId="0" fontId="26" fillId="34"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103" fillId="99" borderId="0" applyNumberFormat="0" applyBorder="0" applyAlignment="0" applyProtection="0"/>
    <xf numFmtId="0" fontId="26" fillId="100" borderId="0" applyNumberFormat="0" applyBorder="0" applyAlignment="0" applyProtection="0"/>
    <xf numFmtId="0" fontId="26" fillId="100" borderId="0" applyNumberFormat="0" applyBorder="0" applyAlignment="0" applyProtection="0"/>
    <xf numFmtId="0" fontId="26" fillId="13" borderId="0" applyNumberFormat="0" applyBorder="0" applyAlignment="0" applyProtection="0"/>
    <xf numFmtId="0" fontId="26" fillId="34" borderId="0" applyNumberFormat="0" applyBorder="0" applyAlignment="0" applyProtection="0"/>
    <xf numFmtId="0" fontId="26" fillId="100" borderId="0" applyNumberFormat="0" applyBorder="0" applyAlignment="0" applyProtection="0"/>
    <xf numFmtId="0" fontId="26" fillId="100" borderId="0" applyNumberFormat="0" applyBorder="0" applyAlignment="0" applyProtection="0"/>
    <xf numFmtId="0" fontId="26" fillId="100" borderId="0" applyNumberFormat="0" applyBorder="0" applyAlignment="0" applyProtection="0"/>
    <xf numFmtId="0" fontId="26" fillId="100" borderId="0" applyNumberFormat="0" applyBorder="0" applyAlignment="0" applyProtection="0"/>
    <xf numFmtId="0" fontId="26" fillId="100" borderId="0" applyNumberFormat="0" applyBorder="0" applyAlignment="0" applyProtection="0"/>
    <xf numFmtId="0" fontId="26" fillId="100" borderId="0" applyNumberFormat="0" applyBorder="0" applyAlignment="0" applyProtection="0"/>
    <xf numFmtId="0" fontId="26" fillId="100" borderId="0" applyNumberFormat="0" applyBorder="0" applyAlignment="0" applyProtection="0"/>
    <xf numFmtId="0" fontId="26" fillId="100" borderId="0" applyNumberFormat="0" applyBorder="0" applyAlignment="0" applyProtection="0"/>
    <xf numFmtId="0" fontId="26" fillId="100" borderId="0" applyNumberFormat="0" applyBorder="0" applyAlignment="0" applyProtection="0"/>
    <xf numFmtId="0" fontId="26" fillId="100" borderId="0" applyNumberFormat="0" applyBorder="0" applyAlignment="0" applyProtection="0"/>
    <xf numFmtId="0" fontId="26" fillId="13" borderId="0" applyNumberFormat="0" applyBorder="0" applyAlignment="0" applyProtection="0"/>
    <xf numFmtId="0" fontId="26" fillId="34" borderId="0" applyNumberFormat="0" applyBorder="0" applyAlignment="0" applyProtection="0"/>
    <xf numFmtId="0" fontId="26" fillId="100" borderId="0" applyNumberFormat="0" applyBorder="0" applyAlignment="0" applyProtection="0"/>
    <xf numFmtId="0" fontId="26" fillId="100" borderId="0" applyNumberFormat="0" applyBorder="0" applyAlignment="0" applyProtection="0"/>
    <xf numFmtId="0" fontId="26" fillId="100" borderId="0" applyNumberFormat="0" applyBorder="0" applyAlignment="0" applyProtection="0"/>
    <xf numFmtId="0" fontId="26" fillId="100" borderId="0" applyNumberFormat="0" applyBorder="0" applyAlignment="0" applyProtection="0"/>
    <xf numFmtId="0" fontId="55" fillId="33" borderId="0" applyNumberFormat="0" applyBorder="0" applyAlignment="0" applyProtection="0"/>
    <xf numFmtId="0" fontId="26" fillId="13" borderId="0" applyNumberFormat="0" applyBorder="0" applyAlignment="0" applyProtection="0"/>
    <xf numFmtId="0" fontId="26" fillId="34" borderId="0" applyNumberFormat="0" applyBorder="0" applyAlignment="0" applyProtection="0"/>
    <xf numFmtId="0" fontId="26" fillId="13" borderId="0" applyNumberFormat="0" applyBorder="0" applyAlignment="0" applyProtection="0"/>
    <xf numFmtId="0" fontId="26" fillId="34" borderId="0" applyNumberFormat="0" applyBorder="0" applyAlignment="0" applyProtection="0"/>
    <xf numFmtId="0" fontId="26" fillId="13" borderId="0" applyNumberFormat="0" applyBorder="0" applyAlignment="0" applyProtection="0"/>
    <xf numFmtId="0" fontId="26" fillId="34" borderId="0" applyNumberFormat="0" applyBorder="0" applyAlignment="0" applyProtection="0"/>
    <xf numFmtId="0" fontId="26" fillId="13" borderId="0" applyNumberFormat="0" applyBorder="0" applyAlignment="0" applyProtection="0"/>
    <xf numFmtId="0" fontId="26" fillId="34" borderId="0" applyNumberFormat="0" applyBorder="0" applyAlignment="0" applyProtection="0"/>
    <xf numFmtId="0" fontId="26" fillId="34" borderId="0" applyNumberFormat="0" applyBorder="0" applyAlignment="0" applyProtection="0"/>
    <xf numFmtId="0" fontId="77" fillId="0" borderId="0" applyProtection="0">
      <alignment horizontal="right" wrapText="1"/>
      <protection locked="0"/>
    </xf>
    <xf numFmtId="0" fontId="69" fillId="0" borderId="0">
      <alignment horizontal="right"/>
    </xf>
    <xf numFmtId="0" fontId="26" fillId="36" borderId="0" applyNumberFormat="0" applyBorder="0" applyAlignment="0" applyProtection="0"/>
    <xf numFmtId="0" fontId="26" fillId="37" borderId="0" applyNumberFormat="0" applyBorder="0" applyAlignment="0" applyProtection="0"/>
    <xf numFmtId="0" fontId="26" fillId="36" borderId="0" applyNumberFormat="0" applyBorder="0" applyAlignment="0" applyProtection="0"/>
    <xf numFmtId="0" fontId="26" fillId="37" borderId="0" applyNumberFormat="0" applyBorder="0" applyAlignment="0" applyProtection="0"/>
    <xf numFmtId="0" fontId="26" fillId="36" borderId="0" applyNumberFormat="0" applyBorder="0" applyAlignment="0" applyProtection="0"/>
    <xf numFmtId="0" fontId="26" fillId="37" borderId="0" applyNumberFormat="0" applyBorder="0" applyAlignment="0" applyProtection="0"/>
    <xf numFmtId="0" fontId="26" fillId="36" borderId="0" applyNumberFormat="0" applyBorder="0" applyAlignment="0" applyProtection="0"/>
    <xf numFmtId="0" fontId="26" fillId="37" borderId="0" applyNumberFormat="0" applyBorder="0" applyAlignment="0" applyProtection="0"/>
    <xf numFmtId="0" fontId="26" fillId="36" borderId="0" applyNumberFormat="0" applyBorder="0" applyAlignment="0" applyProtection="0"/>
    <xf numFmtId="0" fontId="26" fillId="37" borderId="0" applyNumberFormat="0" applyBorder="0" applyAlignment="0" applyProtection="0"/>
    <xf numFmtId="0" fontId="26" fillId="36" borderId="0" applyNumberFormat="0" applyBorder="0" applyAlignment="0" applyProtection="0"/>
    <xf numFmtId="0" fontId="26" fillId="37" borderId="0" applyNumberFormat="0" applyBorder="0" applyAlignment="0" applyProtection="0"/>
    <xf numFmtId="0" fontId="26" fillId="36" borderId="0" applyNumberFormat="0" applyBorder="0" applyAlignment="0" applyProtection="0"/>
    <xf numFmtId="0" fontId="26" fillId="37" borderId="0" applyNumberFormat="0" applyBorder="0" applyAlignment="0" applyProtection="0"/>
    <xf numFmtId="0" fontId="26" fillId="36" borderId="0" applyNumberFormat="0" applyBorder="0" applyAlignment="0" applyProtection="0"/>
    <xf numFmtId="0" fontId="26" fillId="37" borderId="0" applyNumberFormat="0" applyBorder="0" applyAlignment="0" applyProtection="0"/>
    <xf numFmtId="0" fontId="26" fillId="36" borderId="0" applyNumberFormat="0" applyBorder="0" applyAlignment="0" applyProtection="0"/>
    <xf numFmtId="0" fontId="26" fillId="37" borderId="0" applyNumberFormat="0" applyBorder="0" applyAlignment="0" applyProtection="0"/>
    <xf numFmtId="0" fontId="26" fillId="36" borderId="0" applyNumberFormat="0" applyBorder="0" applyAlignment="0" applyProtection="0"/>
    <xf numFmtId="0" fontId="26" fillId="37" borderId="0" applyNumberFormat="0" applyBorder="0" applyAlignment="0" applyProtection="0"/>
    <xf numFmtId="0" fontId="102" fillId="101" borderId="0" applyNumberFormat="0" applyBorder="0" applyAlignment="0" applyProtection="0"/>
    <xf numFmtId="0" fontId="25" fillId="37" borderId="0" applyNumberFormat="0" applyBorder="0" applyAlignment="0" applyProtection="0"/>
    <xf numFmtId="0" fontId="26"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8" borderId="0" applyNumberFormat="0" applyBorder="0" applyAlignment="0" applyProtection="0"/>
    <xf numFmtId="0" fontId="25" fillId="37" borderId="0" applyNumberFormat="0" applyBorder="0" applyAlignment="0" applyProtection="0"/>
    <xf numFmtId="0" fontId="26" fillId="37" borderId="0" applyNumberFormat="0" applyBorder="0" applyAlignment="0" applyProtection="0"/>
    <xf numFmtId="0" fontId="25" fillId="37" borderId="0" applyNumberFormat="0" applyBorder="0" applyAlignment="0" applyProtection="0"/>
    <xf numFmtId="0" fontId="25" fillId="38" borderId="0" applyNumberFormat="0" applyBorder="0" applyAlignment="0" applyProtection="0"/>
    <xf numFmtId="0" fontId="26" fillId="36" borderId="0" applyNumberFormat="0" applyBorder="0" applyAlignment="0" applyProtection="0"/>
    <xf numFmtId="0" fontId="25" fillId="37" borderId="0" applyNumberFormat="0" applyBorder="0" applyAlignment="0" applyProtection="0"/>
    <xf numFmtId="0" fontId="25" fillId="38" borderId="0" applyNumberFormat="0" applyBorder="0" applyAlignment="0" applyProtection="0"/>
    <xf numFmtId="0" fontId="26" fillId="36" borderId="0" applyNumberFormat="0" applyBorder="0" applyAlignment="0" applyProtection="0"/>
    <xf numFmtId="0" fontId="26" fillId="37"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103" fillId="101" borderId="0" applyNumberFormat="0" applyBorder="0" applyAlignment="0" applyProtection="0"/>
    <xf numFmtId="0" fontId="26" fillId="102" borderId="0" applyNumberFormat="0" applyBorder="0" applyAlignment="0" applyProtection="0"/>
    <xf numFmtId="0" fontId="26" fillId="102" borderId="0" applyNumberFormat="0" applyBorder="0" applyAlignment="0" applyProtection="0"/>
    <xf numFmtId="0" fontId="26" fillId="36" borderId="0" applyNumberFormat="0" applyBorder="0" applyAlignment="0" applyProtection="0"/>
    <xf numFmtId="0" fontId="26" fillId="37" borderId="0" applyNumberFormat="0" applyBorder="0" applyAlignment="0" applyProtection="0"/>
    <xf numFmtId="0" fontId="26" fillId="102" borderId="0" applyNumberFormat="0" applyBorder="0" applyAlignment="0" applyProtection="0"/>
    <xf numFmtId="0" fontId="26" fillId="102" borderId="0" applyNumberFormat="0" applyBorder="0" applyAlignment="0" applyProtection="0"/>
    <xf numFmtId="0" fontId="26" fillId="102" borderId="0" applyNumberFormat="0" applyBorder="0" applyAlignment="0" applyProtection="0"/>
    <xf numFmtId="0" fontId="26" fillId="102" borderId="0" applyNumberFormat="0" applyBorder="0" applyAlignment="0" applyProtection="0"/>
    <xf numFmtId="0" fontId="26" fillId="102" borderId="0" applyNumberFormat="0" applyBorder="0" applyAlignment="0" applyProtection="0"/>
    <xf numFmtId="0" fontId="26" fillId="102" borderId="0" applyNumberFormat="0" applyBorder="0" applyAlignment="0" applyProtection="0"/>
    <xf numFmtId="0" fontId="26" fillId="102" borderId="0" applyNumberFormat="0" applyBorder="0" applyAlignment="0" applyProtection="0"/>
    <xf numFmtId="0" fontId="26" fillId="102" borderId="0" applyNumberFormat="0" applyBorder="0" applyAlignment="0" applyProtection="0"/>
    <xf numFmtId="0" fontId="26" fillId="102" borderId="0" applyNumberFormat="0" applyBorder="0" applyAlignment="0" applyProtection="0"/>
    <xf numFmtId="0" fontId="26" fillId="102" borderId="0" applyNumberFormat="0" applyBorder="0" applyAlignment="0" applyProtection="0"/>
    <xf numFmtId="0" fontId="26" fillId="36" borderId="0" applyNumberFormat="0" applyBorder="0" applyAlignment="0" applyProtection="0"/>
    <xf numFmtId="0" fontId="26" fillId="37" borderId="0" applyNumberFormat="0" applyBorder="0" applyAlignment="0" applyProtection="0"/>
    <xf numFmtId="0" fontId="26" fillId="102" borderId="0" applyNumberFormat="0" applyBorder="0" applyAlignment="0" applyProtection="0"/>
    <xf numFmtId="0" fontId="26" fillId="102" borderId="0" applyNumberFormat="0" applyBorder="0" applyAlignment="0" applyProtection="0"/>
    <xf numFmtId="0" fontId="26" fillId="102" borderId="0" applyNumberFormat="0" applyBorder="0" applyAlignment="0" applyProtection="0"/>
    <xf numFmtId="0" fontId="26" fillId="102" borderId="0" applyNumberFormat="0" applyBorder="0" applyAlignment="0" applyProtection="0"/>
    <xf numFmtId="0" fontId="55" fillId="35" borderId="0" applyNumberFormat="0" applyBorder="0" applyAlignment="0" applyProtection="0"/>
    <xf numFmtId="0" fontId="26" fillId="36" borderId="0" applyNumberFormat="0" applyBorder="0" applyAlignment="0" applyProtection="0"/>
    <xf numFmtId="0" fontId="26" fillId="37" borderId="0" applyNumberFormat="0" applyBorder="0" applyAlignment="0" applyProtection="0"/>
    <xf numFmtId="0" fontId="26" fillId="36" borderId="0" applyNumberFormat="0" applyBorder="0" applyAlignment="0" applyProtection="0"/>
    <xf numFmtId="0" fontId="26" fillId="37" borderId="0" applyNumberFormat="0" applyBorder="0" applyAlignment="0" applyProtection="0"/>
    <xf numFmtId="0" fontId="26" fillId="36" borderId="0" applyNumberFormat="0" applyBorder="0" applyAlignment="0" applyProtection="0"/>
    <xf numFmtId="0" fontId="26" fillId="37" borderId="0" applyNumberFormat="0" applyBorder="0" applyAlignment="0" applyProtection="0"/>
    <xf numFmtId="0" fontId="26" fillId="36"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40" borderId="0" applyNumberFormat="0" applyBorder="0" applyAlignment="0" applyProtection="0"/>
    <xf numFmtId="0" fontId="26" fillId="41" borderId="0" applyNumberFormat="0" applyBorder="0" applyAlignment="0" applyProtection="0"/>
    <xf numFmtId="0" fontId="26" fillId="40" borderId="0" applyNumberFormat="0" applyBorder="0" applyAlignment="0" applyProtection="0"/>
    <xf numFmtId="0" fontId="26" fillId="41" borderId="0" applyNumberFormat="0" applyBorder="0" applyAlignment="0" applyProtection="0"/>
    <xf numFmtId="0" fontId="26" fillId="40" borderId="0" applyNumberFormat="0" applyBorder="0" applyAlignment="0" applyProtection="0"/>
    <xf numFmtId="0" fontId="26" fillId="41" borderId="0" applyNumberFormat="0" applyBorder="0" applyAlignment="0" applyProtection="0"/>
    <xf numFmtId="0" fontId="26" fillId="40" borderId="0" applyNumberFormat="0" applyBorder="0" applyAlignment="0" applyProtection="0"/>
    <xf numFmtId="0" fontId="26" fillId="41" borderId="0" applyNumberFormat="0" applyBorder="0" applyAlignment="0" applyProtection="0"/>
    <xf numFmtId="0" fontId="26" fillId="40" borderId="0" applyNumberFormat="0" applyBorder="0" applyAlignment="0" applyProtection="0"/>
    <xf numFmtId="0" fontId="26" fillId="41" borderId="0" applyNumberFormat="0" applyBorder="0" applyAlignment="0" applyProtection="0"/>
    <xf numFmtId="0" fontId="26" fillId="40" borderId="0" applyNumberFormat="0" applyBorder="0" applyAlignment="0" applyProtection="0"/>
    <xf numFmtId="0" fontId="26" fillId="41" borderId="0" applyNumberFormat="0" applyBorder="0" applyAlignment="0" applyProtection="0"/>
    <xf numFmtId="0" fontId="26" fillId="40" borderId="0" applyNumberFormat="0" applyBorder="0" applyAlignment="0" applyProtection="0"/>
    <xf numFmtId="0" fontId="26" fillId="41" borderId="0" applyNumberFormat="0" applyBorder="0" applyAlignment="0" applyProtection="0"/>
    <xf numFmtId="0" fontId="26" fillId="40" borderId="0" applyNumberFormat="0" applyBorder="0" applyAlignment="0" applyProtection="0"/>
    <xf numFmtId="0" fontId="26" fillId="41" borderId="0" applyNumberFormat="0" applyBorder="0" applyAlignment="0" applyProtection="0"/>
    <xf numFmtId="0" fontId="26" fillId="40" borderId="0" applyNumberFormat="0" applyBorder="0" applyAlignment="0" applyProtection="0"/>
    <xf numFmtId="0" fontId="26" fillId="41" borderId="0" applyNumberFormat="0" applyBorder="0" applyAlignment="0" applyProtection="0"/>
    <xf numFmtId="0" fontId="26" fillId="40" borderId="0" applyNumberFormat="0" applyBorder="0" applyAlignment="0" applyProtection="0"/>
    <xf numFmtId="0" fontId="26" fillId="41" borderId="0" applyNumberFormat="0" applyBorder="0" applyAlignment="0" applyProtection="0"/>
    <xf numFmtId="0" fontId="102" fillId="103" borderId="0" applyNumberFormat="0" applyBorder="0" applyAlignment="0" applyProtection="0"/>
    <xf numFmtId="0" fontId="25" fillId="41" borderId="0" applyNumberFormat="0" applyBorder="0" applyAlignment="0" applyProtection="0"/>
    <xf numFmtId="0" fontId="26"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27" borderId="0" applyNumberFormat="0" applyBorder="0" applyAlignment="0" applyProtection="0"/>
    <xf numFmtId="0" fontId="25" fillId="41" borderId="0" applyNumberFormat="0" applyBorder="0" applyAlignment="0" applyProtection="0"/>
    <xf numFmtId="0" fontId="26" fillId="41" borderId="0" applyNumberFormat="0" applyBorder="0" applyAlignment="0" applyProtection="0"/>
    <xf numFmtId="0" fontId="25" fillId="41" borderId="0" applyNumberFormat="0" applyBorder="0" applyAlignment="0" applyProtection="0"/>
    <xf numFmtId="0" fontId="25" fillId="27" borderId="0" applyNumberFormat="0" applyBorder="0" applyAlignment="0" applyProtection="0"/>
    <xf numFmtId="0" fontId="26" fillId="40" borderId="0" applyNumberFormat="0" applyBorder="0" applyAlignment="0" applyProtection="0"/>
    <xf numFmtId="0" fontId="25" fillId="41" borderId="0" applyNumberFormat="0" applyBorder="0" applyAlignment="0" applyProtection="0"/>
    <xf numFmtId="0" fontId="25" fillId="27" borderId="0" applyNumberFormat="0" applyBorder="0" applyAlignment="0" applyProtection="0"/>
    <xf numFmtId="0" fontId="26" fillId="40" borderId="0" applyNumberFormat="0" applyBorder="0" applyAlignment="0" applyProtection="0"/>
    <xf numFmtId="0" fontId="26" fillId="41"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103" fillId="103" borderId="0" applyNumberFormat="0" applyBorder="0" applyAlignment="0" applyProtection="0"/>
    <xf numFmtId="0" fontId="26" fillId="104" borderId="0" applyNumberFormat="0" applyBorder="0" applyAlignment="0" applyProtection="0"/>
    <xf numFmtId="0" fontId="26" fillId="104" borderId="0" applyNumberFormat="0" applyBorder="0" applyAlignment="0" applyProtection="0"/>
    <xf numFmtId="0" fontId="26" fillId="40" borderId="0" applyNumberFormat="0" applyBorder="0" applyAlignment="0" applyProtection="0"/>
    <xf numFmtId="0" fontId="26" fillId="41" borderId="0" applyNumberFormat="0" applyBorder="0" applyAlignment="0" applyProtection="0"/>
    <xf numFmtId="0" fontId="26" fillId="104" borderId="0" applyNumberFormat="0" applyBorder="0" applyAlignment="0" applyProtection="0"/>
    <xf numFmtId="0" fontId="26" fillId="104" borderId="0" applyNumberFormat="0" applyBorder="0" applyAlignment="0" applyProtection="0"/>
    <xf numFmtId="0" fontId="26" fillId="104" borderId="0" applyNumberFormat="0" applyBorder="0" applyAlignment="0" applyProtection="0"/>
    <xf numFmtId="0" fontId="26" fillId="104" borderId="0" applyNumberFormat="0" applyBorder="0" applyAlignment="0" applyProtection="0"/>
    <xf numFmtId="0" fontId="26" fillId="104" borderId="0" applyNumberFormat="0" applyBorder="0" applyAlignment="0" applyProtection="0"/>
    <xf numFmtId="0" fontId="26" fillId="104" borderId="0" applyNumberFormat="0" applyBorder="0" applyAlignment="0" applyProtection="0"/>
    <xf numFmtId="0" fontId="26" fillId="104" borderId="0" applyNumberFormat="0" applyBorder="0" applyAlignment="0" applyProtection="0"/>
    <xf numFmtId="0" fontId="26" fillId="104" borderId="0" applyNumberFormat="0" applyBorder="0" applyAlignment="0" applyProtection="0"/>
    <xf numFmtId="0" fontId="26" fillId="104" borderId="0" applyNumberFormat="0" applyBorder="0" applyAlignment="0" applyProtection="0"/>
    <xf numFmtId="0" fontId="26" fillId="104" borderId="0" applyNumberFormat="0" applyBorder="0" applyAlignment="0" applyProtection="0"/>
    <xf numFmtId="0" fontId="26" fillId="40" borderId="0" applyNumberFormat="0" applyBorder="0" applyAlignment="0" applyProtection="0"/>
    <xf numFmtId="0" fontId="26" fillId="41" borderId="0" applyNumberFormat="0" applyBorder="0" applyAlignment="0" applyProtection="0"/>
    <xf numFmtId="0" fontId="26" fillId="104" borderId="0" applyNumberFormat="0" applyBorder="0" applyAlignment="0" applyProtection="0"/>
    <xf numFmtId="0" fontId="26" fillId="104" borderId="0" applyNumberFormat="0" applyBorder="0" applyAlignment="0" applyProtection="0"/>
    <xf numFmtId="0" fontId="26" fillId="104" borderId="0" applyNumberFormat="0" applyBorder="0" applyAlignment="0" applyProtection="0"/>
    <xf numFmtId="0" fontId="26" fillId="104" borderId="0" applyNumberFormat="0" applyBorder="0" applyAlignment="0" applyProtection="0"/>
    <xf numFmtId="0" fontId="55" fillId="39" borderId="0" applyNumberFormat="0" applyBorder="0" applyAlignment="0" applyProtection="0"/>
    <xf numFmtId="0" fontId="26" fillId="40" borderId="0" applyNumberFormat="0" applyBorder="0" applyAlignment="0" applyProtection="0"/>
    <xf numFmtId="0" fontId="26" fillId="41" borderId="0" applyNumberFormat="0" applyBorder="0" applyAlignment="0" applyProtection="0"/>
    <xf numFmtId="0" fontId="26" fillId="40" borderId="0" applyNumberFormat="0" applyBorder="0" applyAlignment="0" applyProtection="0"/>
    <xf numFmtId="0" fontId="26" fillId="41" borderId="0" applyNumberFormat="0" applyBorder="0" applyAlignment="0" applyProtection="0"/>
    <xf numFmtId="0" fontId="26" fillId="40" borderId="0" applyNumberFormat="0" applyBorder="0" applyAlignment="0" applyProtection="0"/>
    <xf numFmtId="0" fontId="26" fillId="41" borderId="0" applyNumberFormat="0" applyBorder="0" applyAlignment="0" applyProtection="0"/>
    <xf numFmtId="0" fontId="26" fillId="40"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102" fillId="105" borderId="0" applyNumberFormat="0" applyBorder="0" applyAlignment="0" applyProtection="0"/>
    <xf numFmtId="0" fontId="25" fillId="44" borderId="0" applyNumberFormat="0" applyBorder="0" applyAlignment="0" applyProtection="0"/>
    <xf numFmtId="0" fontId="26" fillId="44"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5" fillId="24" borderId="0" applyNumberFormat="0" applyBorder="0" applyAlignment="0" applyProtection="0"/>
    <xf numFmtId="0" fontId="25" fillId="44" borderId="0" applyNumberFormat="0" applyBorder="0" applyAlignment="0" applyProtection="0"/>
    <xf numFmtId="0" fontId="26" fillId="44" borderId="0" applyNumberFormat="0" applyBorder="0" applyAlignment="0" applyProtection="0"/>
    <xf numFmtId="0" fontId="25" fillId="44" borderId="0" applyNumberFormat="0" applyBorder="0" applyAlignment="0" applyProtection="0"/>
    <xf numFmtId="0" fontId="25" fillId="24" borderId="0" applyNumberFormat="0" applyBorder="0" applyAlignment="0" applyProtection="0"/>
    <xf numFmtId="0" fontId="26" fillId="43" borderId="0" applyNumberFormat="0" applyBorder="0" applyAlignment="0" applyProtection="0"/>
    <xf numFmtId="0" fontId="25" fillId="44" borderId="0" applyNumberFormat="0" applyBorder="0" applyAlignment="0" applyProtection="0"/>
    <xf numFmtId="0" fontId="25" fillId="24"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103" fillId="105" borderId="0" applyNumberFormat="0" applyBorder="0" applyAlignment="0" applyProtection="0"/>
    <xf numFmtId="0" fontId="26" fillId="106" borderId="0" applyNumberFormat="0" applyBorder="0" applyAlignment="0" applyProtection="0"/>
    <xf numFmtId="0" fontId="26" fillId="106"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106" borderId="0" applyNumberFormat="0" applyBorder="0" applyAlignment="0" applyProtection="0"/>
    <xf numFmtId="0" fontId="26" fillId="106" borderId="0" applyNumberFormat="0" applyBorder="0" applyAlignment="0" applyProtection="0"/>
    <xf numFmtId="0" fontId="26" fillId="106" borderId="0" applyNumberFormat="0" applyBorder="0" applyAlignment="0" applyProtection="0"/>
    <xf numFmtId="0" fontId="26" fillId="106" borderId="0" applyNumberFormat="0" applyBorder="0" applyAlignment="0" applyProtection="0"/>
    <xf numFmtId="0" fontId="26" fillId="106" borderId="0" applyNumberFormat="0" applyBorder="0" applyAlignment="0" applyProtection="0"/>
    <xf numFmtId="0" fontId="26" fillId="106" borderId="0" applyNumberFormat="0" applyBorder="0" applyAlignment="0" applyProtection="0"/>
    <xf numFmtId="0" fontId="26" fillId="106" borderId="0" applyNumberFormat="0" applyBorder="0" applyAlignment="0" applyProtection="0"/>
    <xf numFmtId="0" fontId="26" fillId="106" borderId="0" applyNumberFormat="0" applyBorder="0" applyAlignment="0" applyProtection="0"/>
    <xf numFmtId="0" fontId="26" fillId="106" borderId="0" applyNumberFormat="0" applyBorder="0" applyAlignment="0" applyProtection="0"/>
    <xf numFmtId="0" fontId="26" fillId="106"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106" borderId="0" applyNumberFormat="0" applyBorder="0" applyAlignment="0" applyProtection="0"/>
    <xf numFmtId="0" fontId="26" fillId="106" borderId="0" applyNumberFormat="0" applyBorder="0" applyAlignment="0" applyProtection="0"/>
    <xf numFmtId="0" fontId="26" fillId="106" borderId="0" applyNumberFormat="0" applyBorder="0" applyAlignment="0" applyProtection="0"/>
    <xf numFmtId="0" fontId="26" fillId="106" borderId="0" applyNumberFormat="0" applyBorder="0" applyAlignment="0" applyProtection="0"/>
    <xf numFmtId="0" fontId="55" fillId="42"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36" borderId="0" applyNumberFormat="0" applyBorder="0" applyAlignment="0" applyProtection="0"/>
    <xf numFmtId="0" fontId="26" fillId="29" borderId="0" applyNumberFormat="0" applyBorder="0" applyAlignment="0" applyProtection="0"/>
    <xf numFmtId="0" fontId="26" fillId="30" borderId="0" applyNumberFormat="0" applyBorder="0" applyAlignment="0" applyProtection="0"/>
    <xf numFmtId="0" fontId="26" fillId="36" borderId="0" applyNumberFormat="0" applyBorder="0" applyAlignment="0" applyProtection="0"/>
    <xf numFmtId="0" fontId="26" fillId="30" borderId="0" applyNumberFormat="0" applyBorder="0" applyAlignment="0" applyProtection="0"/>
    <xf numFmtId="0" fontId="26" fillId="36" borderId="0" applyNumberFormat="0" applyBorder="0" applyAlignment="0" applyProtection="0"/>
    <xf numFmtId="0" fontId="26" fillId="30" borderId="0" applyNumberFormat="0" applyBorder="0" applyAlignment="0" applyProtection="0"/>
    <xf numFmtId="0" fontId="26" fillId="36" borderId="0" applyNumberFormat="0" applyBorder="0" applyAlignment="0" applyProtection="0"/>
    <xf numFmtId="0" fontId="26" fillId="30" borderId="0" applyNumberFormat="0" applyBorder="0" applyAlignment="0" applyProtection="0"/>
    <xf numFmtId="0" fontId="26" fillId="36" borderId="0" applyNumberFormat="0" applyBorder="0" applyAlignment="0" applyProtection="0"/>
    <xf numFmtId="0" fontId="26" fillId="30" borderId="0" applyNumberFormat="0" applyBorder="0" applyAlignment="0" applyProtection="0"/>
    <xf numFmtId="0" fontId="26" fillId="36" borderId="0" applyNumberFormat="0" applyBorder="0" applyAlignment="0" applyProtection="0"/>
    <xf numFmtId="0" fontId="26" fillId="30" borderId="0" applyNumberFormat="0" applyBorder="0" applyAlignment="0" applyProtection="0"/>
    <xf numFmtId="0" fontId="26" fillId="36" borderId="0" applyNumberFormat="0" applyBorder="0" applyAlignment="0" applyProtection="0"/>
    <xf numFmtId="0" fontId="26" fillId="30" borderId="0" applyNumberFormat="0" applyBorder="0" applyAlignment="0" applyProtection="0"/>
    <xf numFmtId="0" fontId="26" fillId="36" borderId="0" applyNumberFormat="0" applyBorder="0" applyAlignment="0" applyProtection="0"/>
    <xf numFmtId="0" fontId="26" fillId="30" borderId="0" applyNumberFormat="0" applyBorder="0" applyAlignment="0" applyProtection="0"/>
    <xf numFmtId="0" fontId="26" fillId="36" borderId="0" applyNumberFormat="0" applyBorder="0" applyAlignment="0" applyProtection="0"/>
    <xf numFmtId="0" fontId="26" fillId="30" borderId="0" applyNumberFormat="0" applyBorder="0" applyAlignment="0" applyProtection="0"/>
    <xf numFmtId="0" fontId="26" fillId="36" borderId="0" applyNumberFormat="0" applyBorder="0" applyAlignment="0" applyProtection="0"/>
    <xf numFmtId="0" fontId="26" fillId="30" borderId="0" applyNumberFormat="0" applyBorder="0" applyAlignment="0" applyProtection="0"/>
    <xf numFmtId="0" fontId="102" fillId="107" borderId="0" applyNumberFormat="0" applyBorder="0" applyAlignment="0" applyProtection="0"/>
    <xf numFmtId="0" fontId="25" fillId="30" borderId="0" applyNumberFormat="0" applyBorder="0" applyAlignment="0" applyProtection="0"/>
    <xf numFmtId="0" fontId="26"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6" borderId="0" applyNumberFormat="0" applyBorder="0" applyAlignment="0" applyProtection="0"/>
    <xf numFmtId="0" fontId="26" fillId="29" borderId="0" applyNumberFormat="0" applyBorder="0" applyAlignment="0" applyProtection="0"/>
    <xf numFmtId="0" fontId="25" fillId="30" borderId="0" applyNumberFormat="0" applyBorder="0" applyAlignment="0" applyProtection="0"/>
    <xf numFmtId="0" fontId="26" fillId="30" borderId="0" applyNumberFormat="0" applyBorder="0" applyAlignment="0" applyProtection="0"/>
    <xf numFmtId="0" fontId="25" fillId="30" borderId="0" applyNumberFormat="0" applyBorder="0" applyAlignment="0" applyProtection="0"/>
    <xf numFmtId="0" fontId="25" fillId="36" borderId="0" applyNumberFormat="0" applyBorder="0" applyAlignment="0" applyProtection="0"/>
    <xf numFmtId="0" fontId="26" fillId="36" borderId="0" applyNumberFormat="0" applyBorder="0" applyAlignment="0" applyProtection="0"/>
    <xf numFmtId="0" fontId="25" fillId="30" borderId="0" applyNumberFormat="0" applyBorder="0" applyAlignment="0" applyProtection="0"/>
    <xf numFmtId="0" fontId="25" fillId="36" borderId="0" applyNumberFormat="0" applyBorder="0" applyAlignment="0" applyProtection="0"/>
    <xf numFmtId="0" fontId="26" fillId="36" borderId="0" applyNumberFormat="0" applyBorder="0" applyAlignment="0" applyProtection="0"/>
    <xf numFmtId="0" fontId="26" fillId="30"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103" fillId="107" borderId="0" applyNumberFormat="0" applyBorder="0" applyAlignment="0" applyProtection="0"/>
    <xf numFmtId="0" fontId="26" fillId="30" borderId="0" applyNumberFormat="0" applyBorder="0" applyAlignment="0" applyProtection="0"/>
    <xf numFmtId="0" fontId="26" fillId="108" borderId="0" applyNumberFormat="0" applyBorder="0" applyAlignment="0" applyProtection="0"/>
    <xf numFmtId="0" fontId="26" fillId="108" borderId="0" applyNumberFormat="0" applyBorder="0" applyAlignment="0" applyProtection="0"/>
    <xf numFmtId="0" fontId="26" fillId="36" borderId="0" applyNumberFormat="0" applyBorder="0" applyAlignment="0" applyProtection="0"/>
    <xf numFmtId="0" fontId="26" fillId="30" borderId="0" applyNumberFormat="0" applyBorder="0" applyAlignment="0" applyProtection="0"/>
    <xf numFmtId="0" fontId="26" fillId="108" borderId="0" applyNumberFormat="0" applyBorder="0" applyAlignment="0" applyProtection="0"/>
    <xf numFmtId="0" fontId="26" fillId="108" borderId="0" applyNumberFormat="0" applyBorder="0" applyAlignment="0" applyProtection="0"/>
    <xf numFmtId="0" fontId="26" fillId="108" borderId="0" applyNumberFormat="0" applyBorder="0" applyAlignment="0" applyProtection="0"/>
    <xf numFmtId="0" fontId="26" fillId="108" borderId="0" applyNumberFormat="0" applyBorder="0" applyAlignment="0" applyProtection="0"/>
    <xf numFmtId="0" fontId="26" fillId="108" borderId="0" applyNumberFormat="0" applyBorder="0" applyAlignment="0" applyProtection="0"/>
    <xf numFmtId="0" fontId="26" fillId="108" borderId="0" applyNumberFormat="0" applyBorder="0" applyAlignment="0" applyProtection="0"/>
    <xf numFmtId="0" fontId="26" fillId="108" borderId="0" applyNumberFormat="0" applyBorder="0" applyAlignment="0" applyProtection="0"/>
    <xf numFmtId="0" fontId="26" fillId="108" borderId="0" applyNumberFormat="0" applyBorder="0" applyAlignment="0" applyProtection="0"/>
    <xf numFmtId="0" fontId="26" fillId="108" borderId="0" applyNumberFormat="0" applyBorder="0" applyAlignment="0" applyProtection="0"/>
    <xf numFmtId="0" fontId="26" fillId="108" borderId="0" applyNumberFormat="0" applyBorder="0" applyAlignment="0" applyProtection="0"/>
    <xf numFmtId="0" fontId="26" fillId="36" borderId="0" applyNumberFormat="0" applyBorder="0" applyAlignment="0" applyProtection="0"/>
    <xf numFmtId="0" fontId="26" fillId="30" borderId="0" applyNumberFormat="0" applyBorder="0" applyAlignment="0" applyProtection="0"/>
    <xf numFmtId="0" fontId="26" fillId="108" borderId="0" applyNumberFormat="0" applyBorder="0" applyAlignment="0" applyProtection="0"/>
    <xf numFmtId="0" fontId="26" fillId="108" borderId="0" applyNumberFormat="0" applyBorder="0" applyAlignment="0" applyProtection="0"/>
    <xf numFmtId="0" fontId="26" fillId="108" borderId="0" applyNumberFormat="0" applyBorder="0" applyAlignment="0" applyProtection="0"/>
    <xf numFmtId="0" fontId="26" fillId="108" borderId="0" applyNumberFormat="0" applyBorder="0" applyAlignment="0" applyProtection="0"/>
    <xf numFmtId="0" fontId="55" fillId="28" borderId="0" applyNumberFormat="0" applyBorder="0" applyAlignment="0" applyProtection="0"/>
    <xf numFmtId="0" fontId="26" fillId="36" borderId="0" applyNumberFormat="0" applyBorder="0" applyAlignment="0" applyProtection="0"/>
    <xf numFmtId="0" fontId="26" fillId="30" borderId="0" applyNumberFormat="0" applyBorder="0" applyAlignment="0" applyProtection="0"/>
    <xf numFmtId="0" fontId="26" fillId="36" borderId="0" applyNumberFormat="0" applyBorder="0" applyAlignment="0" applyProtection="0"/>
    <xf numFmtId="0" fontId="26" fillId="30" borderId="0" applyNumberFormat="0" applyBorder="0" applyAlignment="0" applyProtection="0"/>
    <xf numFmtId="0" fontId="26" fillId="36" borderId="0" applyNumberFormat="0" applyBorder="0" applyAlignment="0" applyProtection="0"/>
    <xf numFmtId="0" fontId="26" fillId="30" borderId="0" applyNumberFormat="0" applyBorder="0" applyAlignment="0" applyProtection="0"/>
    <xf numFmtId="0" fontId="26" fillId="36" borderId="0" applyNumberFormat="0" applyBorder="0" applyAlignment="0" applyProtection="0"/>
    <xf numFmtId="0" fontId="26" fillId="30" borderId="0" applyNumberFormat="0" applyBorder="0" applyAlignment="0" applyProtection="0"/>
    <xf numFmtId="0" fontId="26" fillId="29" borderId="0" applyNumberFormat="0" applyBorder="0" applyAlignment="0" applyProtection="0"/>
    <xf numFmtId="0" fontId="26" fillId="30"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102" fillId="109" borderId="0" applyNumberFormat="0" applyBorder="0" applyAlignment="0" applyProtection="0"/>
    <xf numFmtId="0" fontId="25" fillId="32" borderId="0" applyNumberFormat="0" applyBorder="0" applyAlignment="0" applyProtection="0"/>
    <xf numFmtId="0" fontId="26" fillId="32" borderId="0" applyNumberFormat="0" applyBorder="0" applyAlignment="0" applyProtection="0"/>
    <xf numFmtId="0" fontId="25" fillId="32" borderId="0" applyNumberFormat="0" applyBorder="0" applyAlignment="0" applyProtection="0"/>
    <xf numFmtId="0" fontId="25" fillId="32" borderId="0" applyNumberFormat="0" applyBorder="0" applyAlignment="0" applyProtection="0"/>
    <xf numFmtId="0" fontId="25" fillId="32" borderId="0" applyNumberFormat="0" applyBorder="0" applyAlignment="0" applyProtection="0"/>
    <xf numFmtId="0" fontId="25" fillId="32" borderId="0" applyNumberFormat="0" applyBorder="0" applyAlignment="0" applyProtection="0"/>
    <xf numFmtId="0" fontId="26" fillId="32" borderId="0" applyNumberFormat="0" applyBorder="0" applyAlignment="0" applyProtection="0"/>
    <xf numFmtId="0" fontId="25" fillId="32" borderId="0" applyNumberFormat="0" applyBorder="0" applyAlignment="0" applyProtection="0"/>
    <xf numFmtId="0" fontId="25"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103" fillId="109" borderId="0" applyNumberFormat="0" applyBorder="0" applyAlignment="0" applyProtection="0"/>
    <xf numFmtId="0" fontId="26" fillId="110" borderId="0" applyNumberFormat="0" applyBorder="0" applyAlignment="0" applyProtection="0"/>
    <xf numFmtId="0" fontId="26" fillId="110" borderId="0" applyNumberFormat="0" applyBorder="0" applyAlignment="0" applyProtection="0"/>
    <xf numFmtId="0" fontId="26" fillId="32" borderId="0" applyNumberFormat="0" applyBorder="0" applyAlignment="0" applyProtection="0"/>
    <xf numFmtId="0" fontId="26" fillId="110" borderId="0" applyNumberFormat="0" applyBorder="0" applyAlignment="0" applyProtection="0"/>
    <xf numFmtId="0" fontId="26" fillId="110" borderId="0" applyNumberFormat="0" applyBorder="0" applyAlignment="0" applyProtection="0"/>
    <xf numFmtId="0" fontId="26" fillId="110" borderId="0" applyNumberFormat="0" applyBorder="0" applyAlignment="0" applyProtection="0"/>
    <xf numFmtId="0" fontId="26" fillId="110" borderId="0" applyNumberFormat="0" applyBorder="0" applyAlignment="0" applyProtection="0"/>
    <xf numFmtId="0" fontId="26" fillId="110" borderId="0" applyNumberFormat="0" applyBorder="0" applyAlignment="0" applyProtection="0"/>
    <xf numFmtId="0" fontId="26" fillId="110" borderId="0" applyNumberFormat="0" applyBorder="0" applyAlignment="0" applyProtection="0"/>
    <xf numFmtId="0" fontId="26" fillId="110" borderId="0" applyNumberFormat="0" applyBorder="0" applyAlignment="0" applyProtection="0"/>
    <xf numFmtId="0" fontId="26" fillId="110" borderId="0" applyNumberFormat="0" applyBorder="0" applyAlignment="0" applyProtection="0"/>
    <xf numFmtId="0" fontId="26" fillId="110" borderId="0" applyNumberFormat="0" applyBorder="0" applyAlignment="0" applyProtection="0"/>
    <xf numFmtId="0" fontId="26" fillId="110" borderId="0" applyNumberFormat="0" applyBorder="0" applyAlignment="0" applyProtection="0"/>
    <xf numFmtId="0" fontId="26" fillId="32" borderId="0" applyNumberFormat="0" applyBorder="0" applyAlignment="0" applyProtection="0"/>
    <xf numFmtId="0" fontId="26" fillId="110" borderId="0" applyNumberFormat="0" applyBorder="0" applyAlignment="0" applyProtection="0"/>
    <xf numFmtId="0" fontId="26" fillId="110" borderId="0" applyNumberFormat="0" applyBorder="0" applyAlignment="0" applyProtection="0"/>
    <xf numFmtId="0" fontId="26" fillId="110" borderId="0" applyNumberFormat="0" applyBorder="0" applyAlignment="0" applyProtection="0"/>
    <xf numFmtId="0" fontId="26" fillId="110" borderId="0" applyNumberFormat="0" applyBorder="0" applyAlignment="0" applyProtection="0"/>
    <xf numFmtId="0" fontId="55" fillId="31"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8" borderId="0" applyNumberFormat="0" applyBorder="0" applyAlignment="0" applyProtection="0"/>
    <xf numFmtId="0" fontId="26" fillId="27" borderId="0" applyNumberFormat="0" applyBorder="0" applyAlignment="0" applyProtection="0"/>
    <xf numFmtId="0" fontId="26" fillId="8" borderId="0" applyNumberFormat="0" applyBorder="0" applyAlignment="0" applyProtection="0"/>
    <xf numFmtId="0" fontId="26" fillId="27" borderId="0" applyNumberFormat="0" applyBorder="0" applyAlignment="0" applyProtection="0"/>
    <xf numFmtId="0" fontId="26" fillId="8" borderId="0" applyNumberFormat="0" applyBorder="0" applyAlignment="0" applyProtection="0"/>
    <xf numFmtId="0" fontId="26" fillId="27" borderId="0" applyNumberFormat="0" applyBorder="0" applyAlignment="0" applyProtection="0"/>
    <xf numFmtId="0" fontId="26" fillId="8" borderId="0" applyNumberFormat="0" applyBorder="0" applyAlignment="0" applyProtection="0"/>
    <xf numFmtId="0" fontId="26" fillId="27" borderId="0" applyNumberFormat="0" applyBorder="0" applyAlignment="0" applyProtection="0"/>
    <xf numFmtId="0" fontId="26" fillId="8" borderId="0" applyNumberFormat="0" applyBorder="0" applyAlignment="0" applyProtection="0"/>
    <xf numFmtId="0" fontId="26" fillId="27" borderId="0" applyNumberFormat="0" applyBorder="0" applyAlignment="0" applyProtection="0"/>
    <xf numFmtId="0" fontId="26" fillId="8" borderId="0" applyNumberFormat="0" applyBorder="0" applyAlignment="0" applyProtection="0"/>
    <xf numFmtId="0" fontId="26" fillId="27" borderId="0" applyNumberFormat="0" applyBorder="0" applyAlignment="0" applyProtection="0"/>
    <xf numFmtId="0" fontId="26" fillId="8" borderId="0" applyNumberFormat="0" applyBorder="0" applyAlignment="0" applyProtection="0"/>
    <xf numFmtId="0" fontId="26" fillId="27" borderId="0" applyNumberFormat="0" applyBorder="0" applyAlignment="0" applyProtection="0"/>
    <xf numFmtId="0" fontId="26" fillId="8" borderId="0" applyNumberFormat="0" applyBorder="0" applyAlignment="0" applyProtection="0"/>
    <xf numFmtId="0" fontId="26" fillId="27" borderId="0" applyNumberFormat="0" applyBorder="0" applyAlignment="0" applyProtection="0"/>
    <xf numFmtId="0" fontId="26" fillId="8" borderId="0" applyNumberFormat="0" applyBorder="0" applyAlignment="0" applyProtection="0"/>
    <xf numFmtId="0" fontId="26" fillId="27" borderId="0" applyNumberFormat="0" applyBorder="0" applyAlignment="0" applyProtection="0"/>
    <xf numFmtId="0" fontId="26" fillId="8" borderId="0" applyNumberFormat="0" applyBorder="0" applyAlignment="0" applyProtection="0"/>
    <xf numFmtId="0" fontId="26" fillId="27" borderId="0" applyNumberFormat="0" applyBorder="0" applyAlignment="0" applyProtection="0"/>
    <xf numFmtId="0" fontId="102" fillId="111" borderId="0" applyNumberFormat="0" applyBorder="0" applyAlignment="0" applyProtection="0"/>
    <xf numFmtId="0" fontId="25" fillId="27" borderId="0" applyNumberFormat="0" applyBorder="0" applyAlignment="0" applyProtection="0"/>
    <xf numFmtId="0" fontId="26"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41" borderId="0" applyNumberFormat="0" applyBorder="0" applyAlignment="0" applyProtection="0"/>
    <xf numFmtId="0" fontId="25" fillId="27" borderId="0" applyNumberFormat="0" applyBorder="0" applyAlignment="0" applyProtection="0"/>
    <xf numFmtId="0" fontId="26" fillId="27" borderId="0" applyNumberFormat="0" applyBorder="0" applyAlignment="0" applyProtection="0"/>
    <xf numFmtId="0" fontId="25" fillId="27" borderId="0" applyNumberFormat="0" applyBorder="0" applyAlignment="0" applyProtection="0"/>
    <xf numFmtId="0" fontId="25" fillId="41" borderId="0" applyNumberFormat="0" applyBorder="0" applyAlignment="0" applyProtection="0"/>
    <xf numFmtId="0" fontId="26" fillId="8" borderId="0" applyNumberFormat="0" applyBorder="0" applyAlignment="0" applyProtection="0"/>
    <xf numFmtId="0" fontId="25" fillId="27" borderId="0" applyNumberFormat="0" applyBorder="0" applyAlignment="0" applyProtection="0"/>
    <xf numFmtId="0" fontId="25" fillId="41" borderId="0" applyNumberFormat="0" applyBorder="0" applyAlignment="0" applyProtection="0"/>
    <xf numFmtId="0" fontId="26" fillId="8" borderId="0" applyNumberFormat="0" applyBorder="0" applyAlignment="0" applyProtection="0"/>
    <xf numFmtId="0" fontId="26" fillId="27"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103" fillId="111" borderId="0" applyNumberFormat="0" applyBorder="0" applyAlignment="0" applyProtection="0"/>
    <xf numFmtId="0" fontId="26" fillId="112" borderId="0" applyNumberFormat="0" applyBorder="0" applyAlignment="0" applyProtection="0"/>
    <xf numFmtId="0" fontId="26" fillId="112" borderId="0" applyNumberFormat="0" applyBorder="0" applyAlignment="0" applyProtection="0"/>
    <xf numFmtId="0" fontId="26" fillId="8" borderId="0" applyNumberFormat="0" applyBorder="0" applyAlignment="0" applyProtection="0"/>
    <xf numFmtId="0" fontId="26" fillId="27" borderId="0" applyNumberFormat="0" applyBorder="0" applyAlignment="0" applyProtection="0"/>
    <xf numFmtId="0" fontId="26" fillId="112" borderId="0" applyNumberFormat="0" applyBorder="0" applyAlignment="0" applyProtection="0"/>
    <xf numFmtId="0" fontId="26" fillId="112" borderId="0" applyNumberFormat="0" applyBorder="0" applyAlignment="0" applyProtection="0"/>
    <xf numFmtId="0" fontId="26" fillId="112" borderId="0" applyNumberFormat="0" applyBorder="0" applyAlignment="0" applyProtection="0"/>
    <xf numFmtId="0" fontId="26" fillId="112" borderId="0" applyNumberFormat="0" applyBorder="0" applyAlignment="0" applyProtection="0"/>
    <xf numFmtId="0" fontId="26" fillId="112" borderId="0" applyNumberFormat="0" applyBorder="0" applyAlignment="0" applyProtection="0"/>
    <xf numFmtId="0" fontId="26" fillId="112" borderId="0" applyNumberFormat="0" applyBorder="0" applyAlignment="0" applyProtection="0"/>
    <xf numFmtId="0" fontId="26" fillId="112" borderId="0" applyNumberFormat="0" applyBorder="0" applyAlignment="0" applyProtection="0"/>
    <xf numFmtId="0" fontId="26" fillId="112" borderId="0" applyNumberFormat="0" applyBorder="0" applyAlignment="0" applyProtection="0"/>
    <xf numFmtId="0" fontId="26" fillId="112" borderId="0" applyNumberFormat="0" applyBorder="0" applyAlignment="0" applyProtection="0"/>
    <xf numFmtId="0" fontId="26" fillId="112" borderId="0" applyNumberFormat="0" applyBorder="0" applyAlignment="0" applyProtection="0"/>
    <xf numFmtId="0" fontId="26" fillId="8" borderId="0" applyNumberFormat="0" applyBorder="0" applyAlignment="0" applyProtection="0"/>
    <xf numFmtId="0" fontId="26" fillId="27" borderId="0" applyNumberFormat="0" applyBorder="0" applyAlignment="0" applyProtection="0"/>
    <xf numFmtId="0" fontId="26" fillId="112" borderId="0" applyNumberFormat="0" applyBorder="0" applyAlignment="0" applyProtection="0"/>
    <xf numFmtId="0" fontId="26" fillId="112" borderId="0" applyNumberFormat="0" applyBorder="0" applyAlignment="0" applyProtection="0"/>
    <xf numFmtId="0" fontId="26" fillId="112" borderId="0" applyNumberFormat="0" applyBorder="0" applyAlignment="0" applyProtection="0"/>
    <xf numFmtId="0" fontId="26" fillId="112" borderId="0" applyNumberFormat="0" applyBorder="0" applyAlignment="0" applyProtection="0"/>
    <xf numFmtId="0" fontId="55" fillId="45" borderId="0" applyNumberFormat="0" applyBorder="0" applyAlignment="0" applyProtection="0"/>
    <xf numFmtId="0" fontId="26" fillId="8" borderId="0" applyNumberFormat="0" applyBorder="0" applyAlignment="0" applyProtection="0"/>
    <xf numFmtId="0" fontId="26" fillId="27" borderId="0" applyNumberFormat="0" applyBorder="0" applyAlignment="0" applyProtection="0"/>
    <xf numFmtId="0" fontId="26" fillId="8" borderId="0" applyNumberFormat="0" applyBorder="0" applyAlignment="0" applyProtection="0"/>
    <xf numFmtId="0" fontId="26" fillId="27" borderId="0" applyNumberFormat="0" applyBorder="0" applyAlignment="0" applyProtection="0"/>
    <xf numFmtId="0" fontId="26" fillId="8" borderId="0" applyNumberFormat="0" applyBorder="0" applyAlignment="0" applyProtection="0"/>
    <xf numFmtId="0" fontId="26" fillId="27" borderId="0" applyNumberFormat="0" applyBorder="0" applyAlignment="0" applyProtection="0"/>
    <xf numFmtId="0" fontId="26" fillId="8"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82" fillId="7" borderId="0" applyNumberFormat="0" applyBorder="0" applyAlignment="0" applyProtection="0"/>
    <xf numFmtId="0" fontId="28" fillId="7" borderId="0" applyNumberFormat="0" applyBorder="0" applyAlignment="0" applyProtection="0"/>
    <xf numFmtId="0" fontId="82" fillId="7" borderId="0" applyNumberFormat="0" applyBorder="0" applyAlignment="0" applyProtection="0"/>
    <xf numFmtId="0" fontId="28" fillId="7" borderId="0" applyNumberFormat="0" applyBorder="0" applyAlignment="0" applyProtection="0"/>
    <xf numFmtId="0" fontId="82" fillId="7" borderId="0" applyNumberFormat="0" applyBorder="0" applyAlignment="0" applyProtection="0"/>
    <xf numFmtId="0" fontId="28" fillId="7" borderId="0" applyNumberFormat="0" applyBorder="0" applyAlignment="0" applyProtection="0"/>
    <xf numFmtId="0" fontId="82" fillId="7" borderId="0" applyNumberFormat="0" applyBorder="0" applyAlignment="0" applyProtection="0"/>
    <xf numFmtId="0" fontId="28" fillId="7" borderId="0" applyNumberFormat="0" applyBorder="0" applyAlignment="0" applyProtection="0"/>
    <xf numFmtId="0" fontId="82" fillId="7" borderId="0" applyNumberFormat="0" applyBorder="0" applyAlignment="0" applyProtection="0"/>
    <xf numFmtId="0" fontId="28" fillId="7" borderId="0" applyNumberFormat="0" applyBorder="0" applyAlignment="0" applyProtection="0"/>
    <xf numFmtId="0" fontId="82" fillId="7" borderId="0" applyNumberFormat="0" applyBorder="0" applyAlignment="0" applyProtection="0"/>
    <xf numFmtId="0" fontId="28" fillId="7" borderId="0" applyNumberFormat="0" applyBorder="0" applyAlignment="0" applyProtection="0"/>
    <xf numFmtId="0" fontId="82" fillId="7" borderId="0" applyNumberFormat="0" applyBorder="0" applyAlignment="0" applyProtection="0"/>
    <xf numFmtId="0" fontId="28" fillId="7" borderId="0" applyNumberFormat="0" applyBorder="0" applyAlignment="0" applyProtection="0"/>
    <xf numFmtId="0" fontId="82" fillId="7" borderId="0" applyNumberFormat="0" applyBorder="0" applyAlignment="0" applyProtection="0"/>
    <xf numFmtId="0" fontId="28" fillId="7" borderId="0" applyNumberFormat="0" applyBorder="0" applyAlignment="0" applyProtection="0"/>
    <xf numFmtId="0" fontId="82" fillId="7" borderId="0" applyNumberFormat="0" applyBorder="0" applyAlignment="0" applyProtection="0"/>
    <xf numFmtId="0" fontId="28" fillId="7" borderId="0" applyNumberFormat="0" applyBorder="0" applyAlignment="0" applyProtection="0"/>
    <xf numFmtId="0" fontId="82" fillId="7" borderId="0" applyNumberFormat="0" applyBorder="0" applyAlignment="0" applyProtection="0"/>
    <xf numFmtId="0" fontId="28" fillId="7" borderId="0" applyNumberFormat="0" applyBorder="0" applyAlignment="0" applyProtection="0"/>
    <xf numFmtId="0" fontId="104" fillId="113" borderId="0" applyNumberFormat="0" applyBorder="0" applyAlignment="0" applyProtection="0"/>
    <xf numFmtId="0" fontId="27" fillId="7" borderId="0" applyNumberFormat="0" applyBorder="0" applyAlignment="0" applyProtection="0"/>
    <xf numFmtId="0" fontId="28" fillId="7" borderId="0" applyNumberFormat="0" applyBorder="0" applyAlignment="0" applyProtection="0"/>
    <xf numFmtId="0" fontId="27" fillId="7" borderId="0" applyNumberFormat="0" applyBorder="0" applyAlignment="0" applyProtection="0"/>
    <xf numFmtId="0" fontId="27" fillId="7" borderId="0" applyNumberFormat="0" applyBorder="0" applyAlignment="0" applyProtection="0"/>
    <xf numFmtId="0" fontId="27" fillId="7" borderId="0" applyNumberFormat="0" applyBorder="0" applyAlignment="0" applyProtection="0"/>
    <xf numFmtId="0" fontId="27" fillId="12" borderId="0" applyNumberFormat="0" applyBorder="0" applyAlignment="0" applyProtection="0"/>
    <xf numFmtId="0" fontId="27" fillId="7" borderId="0" applyNumberFormat="0" applyBorder="0" applyAlignment="0" applyProtection="0"/>
    <xf numFmtId="0" fontId="28" fillId="7" borderId="0" applyNumberFormat="0" applyBorder="0" applyAlignment="0" applyProtection="0"/>
    <xf numFmtId="0" fontId="27" fillId="7" borderId="0" applyNumberFormat="0" applyBorder="0" applyAlignment="0" applyProtection="0"/>
    <xf numFmtId="0" fontId="27" fillId="12" borderId="0" applyNumberFormat="0" applyBorder="0" applyAlignment="0" applyProtection="0"/>
    <xf numFmtId="0" fontId="82" fillId="7" borderId="0" applyNumberFormat="0" applyBorder="0" applyAlignment="0" applyProtection="0"/>
    <xf numFmtId="0" fontId="27" fillId="7" borderId="0" applyNumberFormat="0" applyBorder="0" applyAlignment="0" applyProtection="0"/>
    <xf numFmtId="0" fontId="27" fillId="12" borderId="0" applyNumberFormat="0" applyBorder="0" applyAlignment="0" applyProtection="0"/>
    <xf numFmtId="0" fontId="82" fillId="7" borderId="0" applyNumberFormat="0" applyBorder="0" applyAlignment="0" applyProtection="0"/>
    <xf numFmtId="0" fontId="28" fillId="7" borderId="0" applyNumberFormat="0" applyBorder="0" applyAlignment="0" applyProtection="0"/>
    <xf numFmtId="0" fontId="82" fillId="7" borderId="0" applyNumberFormat="0" applyBorder="0" applyAlignment="0" applyProtection="0"/>
    <xf numFmtId="0" fontId="82" fillId="7" borderId="0" applyNumberFormat="0" applyBorder="0" applyAlignment="0" applyProtection="0"/>
    <xf numFmtId="0" fontId="82" fillId="7" borderId="0" applyNumberFormat="0" applyBorder="0" applyAlignment="0" applyProtection="0"/>
    <xf numFmtId="0" fontId="82" fillId="7" borderId="0" applyNumberFormat="0" applyBorder="0" applyAlignment="0" applyProtection="0"/>
    <xf numFmtId="0" fontId="82" fillId="7" borderId="0" applyNumberFormat="0" applyBorder="0" applyAlignment="0" applyProtection="0"/>
    <xf numFmtId="0" fontId="82" fillId="7" borderId="0" applyNumberFormat="0" applyBorder="0" applyAlignment="0" applyProtection="0"/>
    <xf numFmtId="0" fontId="105" fillId="113" borderId="0" applyNumberFormat="0" applyBorder="0" applyAlignment="0" applyProtection="0"/>
    <xf numFmtId="0" fontId="106" fillId="114" borderId="0" applyNumberFormat="0" applyBorder="0" applyAlignment="0" applyProtection="0"/>
    <xf numFmtId="0" fontId="106" fillId="114" borderId="0" applyNumberFormat="0" applyBorder="0" applyAlignment="0" applyProtection="0"/>
    <xf numFmtId="0" fontId="82" fillId="7" borderId="0" applyNumberFormat="0" applyBorder="0" applyAlignment="0" applyProtection="0"/>
    <xf numFmtId="0" fontId="28" fillId="7" borderId="0" applyNumberFormat="0" applyBorder="0" applyAlignment="0" applyProtection="0"/>
    <xf numFmtId="0" fontId="106" fillId="114" borderId="0" applyNumberFormat="0" applyBorder="0" applyAlignment="0" applyProtection="0"/>
    <xf numFmtId="0" fontId="106" fillId="114" borderId="0" applyNumberFormat="0" applyBorder="0" applyAlignment="0" applyProtection="0"/>
    <xf numFmtId="0" fontId="106" fillId="114" borderId="0" applyNumberFormat="0" applyBorder="0" applyAlignment="0" applyProtection="0"/>
    <xf numFmtId="0" fontId="106" fillId="114" borderId="0" applyNumberFormat="0" applyBorder="0" applyAlignment="0" applyProtection="0"/>
    <xf numFmtId="0" fontId="106" fillId="114" borderId="0" applyNumberFormat="0" applyBorder="0" applyAlignment="0" applyProtection="0"/>
    <xf numFmtId="0" fontId="106" fillId="114" borderId="0" applyNumberFormat="0" applyBorder="0" applyAlignment="0" applyProtection="0"/>
    <xf numFmtId="0" fontId="106" fillId="114" borderId="0" applyNumberFormat="0" applyBorder="0" applyAlignment="0" applyProtection="0"/>
    <xf numFmtId="0" fontId="106" fillId="114" borderId="0" applyNumberFormat="0" applyBorder="0" applyAlignment="0" applyProtection="0"/>
    <xf numFmtId="0" fontId="106" fillId="114" borderId="0" applyNumberFormat="0" applyBorder="0" applyAlignment="0" applyProtection="0"/>
    <xf numFmtId="0" fontId="106" fillId="114" borderId="0" applyNumberFormat="0" applyBorder="0" applyAlignment="0" applyProtection="0"/>
    <xf numFmtId="0" fontId="82" fillId="7" borderId="0" applyNumberFormat="0" applyBorder="0" applyAlignment="0" applyProtection="0"/>
    <xf numFmtId="0" fontId="28" fillId="7" borderId="0" applyNumberFormat="0" applyBorder="0" applyAlignment="0" applyProtection="0"/>
    <xf numFmtId="0" fontId="106" fillId="114" borderId="0" applyNumberFormat="0" applyBorder="0" applyAlignment="0" applyProtection="0"/>
    <xf numFmtId="0" fontId="106" fillId="114" borderId="0" applyNumberFormat="0" applyBorder="0" applyAlignment="0" applyProtection="0"/>
    <xf numFmtId="0" fontId="106" fillId="114" borderId="0" applyNumberFormat="0" applyBorder="0" applyAlignment="0" applyProtection="0"/>
    <xf numFmtId="0" fontId="106" fillId="114" borderId="0" applyNumberFormat="0" applyBorder="0" applyAlignment="0" applyProtection="0"/>
    <xf numFmtId="0" fontId="56" fillId="5" borderId="0" applyNumberFormat="0" applyBorder="0" applyAlignment="0" applyProtection="0"/>
    <xf numFmtId="0" fontId="82" fillId="7" borderId="0" applyNumberFormat="0" applyBorder="0" applyAlignment="0" applyProtection="0"/>
    <xf numFmtId="0" fontId="28" fillId="7" borderId="0" applyNumberFormat="0" applyBorder="0" applyAlignment="0" applyProtection="0"/>
    <xf numFmtId="0" fontId="82" fillId="7" borderId="0" applyNumberFormat="0" applyBorder="0" applyAlignment="0" applyProtection="0"/>
    <xf numFmtId="0" fontId="28" fillId="7" borderId="0" applyNumberFormat="0" applyBorder="0" applyAlignment="0" applyProtection="0"/>
    <xf numFmtId="0" fontId="82" fillId="7" borderId="0" applyNumberFormat="0" applyBorder="0" applyAlignment="0" applyProtection="0"/>
    <xf numFmtId="0" fontId="28" fillId="7" borderId="0" applyNumberFormat="0" applyBorder="0" applyAlignment="0" applyProtection="0"/>
    <xf numFmtId="0" fontId="82"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83" fillId="47" borderId="2" applyNumberFormat="0" applyAlignment="0" applyProtection="0"/>
    <xf numFmtId="0" fontId="30" fillId="19" borderId="1" applyNumberFormat="0" applyAlignment="0" applyProtection="0"/>
    <xf numFmtId="0" fontId="83" fillId="47" borderId="2" applyNumberFormat="0" applyAlignment="0" applyProtection="0"/>
    <xf numFmtId="0" fontId="30" fillId="19" borderId="1" applyNumberFormat="0" applyAlignment="0" applyProtection="0"/>
    <xf numFmtId="0" fontId="83" fillId="47" borderId="2" applyNumberFormat="0" applyAlignment="0" applyProtection="0"/>
    <xf numFmtId="0" fontId="30" fillId="19" borderId="1" applyNumberFormat="0" applyAlignment="0" applyProtection="0"/>
    <xf numFmtId="0" fontId="83" fillId="47" borderId="2" applyNumberFormat="0" applyAlignment="0" applyProtection="0"/>
    <xf numFmtId="0" fontId="30" fillId="19" borderId="1" applyNumberFormat="0" applyAlignment="0" applyProtection="0"/>
    <xf numFmtId="0" fontId="83" fillId="47" borderId="2" applyNumberFormat="0" applyAlignment="0" applyProtection="0"/>
    <xf numFmtId="0" fontId="30" fillId="19" borderId="1" applyNumberFormat="0" applyAlignment="0" applyProtection="0"/>
    <xf numFmtId="0" fontId="83" fillId="47" borderId="2" applyNumberFormat="0" applyAlignment="0" applyProtection="0"/>
    <xf numFmtId="0" fontId="30" fillId="19" borderId="1" applyNumberFormat="0" applyAlignment="0" applyProtection="0"/>
    <xf numFmtId="0" fontId="83" fillId="47" borderId="2" applyNumberFormat="0" applyAlignment="0" applyProtection="0"/>
    <xf numFmtId="0" fontId="30" fillId="19" borderId="1" applyNumberFormat="0" applyAlignment="0" applyProtection="0"/>
    <xf numFmtId="0" fontId="83" fillId="47" borderId="2" applyNumberFormat="0" applyAlignment="0" applyProtection="0"/>
    <xf numFmtId="0" fontId="30" fillId="19" borderId="1" applyNumberFormat="0" applyAlignment="0" applyProtection="0"/>
    <xf numFmtId="0" fontId="83" fillId="47" borderId="2" applyNumberFormat="0" applyAlignment="0" applyProtection="0"/>
    <xf numFmtId="0" fontId="30" fillId="19" borderId="1" applyNumberFormat="0" applyAlignment="0" applyProtection="0"/>
    <xf numFmtId="0" fontId="83" fillId="47" borderId="2" applyNumberFormat="0" applyAlignment="0" applyProtection="0"/>
    <xf numFmtId="0" fontId="30" fillId="19" borderId="1" applyNumberFormat="0" applyAlignment="0" applyProtection="0"/>
    <xf numFmtId="0" fontId="107" fillId="115" borderId="28" applyNumberFormat="0" applyAlignment="0" applyProtection="0"/>
    <xf numFmtId="0" fontId="29" fillId="19" borderId="1" applyNumberFormat="0" applyAlignment="0" applyProtection="0"/>
    <xf numFmtId="0" fontId="30" fillId="19" borderId="1" applyNumberFormat="0" applyAlignment="0" applyProtection="0"/>
    <xf numFmtId="0" fontId="29" fillId="19" borderId="1" applyNumberFormat="0" applyAlignment="0" applyProtection="0"/>
    <xf numFmtId="0" fontId="29" fillId="19" borderId="1" applyNumberFormat="0" applyAlignment="0" applyProtection="0"/>
    <xf numFmtId="0" fontId="29" fillId="19" borderId="1" applyNumberFormat="0" applyAlignment="0" applyProtection="0"/>
    <xf numFmtId="0" fontId="75" fillId="47" borderId="2" applyNumberFormat="0" applyAlignment="0" applyProtection="0"/>
    <xf numFmtId="0" fontId="29" fillId="19" borderId="1" applyNumberFormat="0" applyAlignment="0" applyProtection="0"/>
    <xf numFmtId="0" fontId="30" fillId="19" borderId="1" applyNumberFormat="0" applyAlignment="0" applyProtection="0"/>
    <xf numFmtId="0" fontId="29" fillId="19" borderId="1" applyNumberFormat="0" applyAlignment="0" applyProtection="0"/>
    <xf numFmtId="0" fontId="75" fillId="47" borderId="2" applyNumberFormat="0" applyAlignment="0" applyProtection="0"/>
    <xf numFmtId="0" fontId="83" fillId="47" borderId="2" applyNumberFormat="0" applyAlignment="0" applyProtection="0"/>
    <xf numFmtId="0" fontId="29" fillId="19" borderId="1" applyNumberFormat="0" applyAlignment="0" applyProtection="0"/>
    <xf numFmtId="0" fontId="75" fillId="47" borderId="2" applyNumberFormat="0" applyAlignment="0" applyProtection="0"/>
    <xf numFmtId="0" fontId="83" fillId="47" borderId="2" applyNumberFormat="0" applyAlignment="0" applyProtection="0"/>
    <xf numFmtId="0" fontId="30" fillId="19" borderId="1" applyNumberFormat="0" applyAlignment="0" applyProtection="0"/>
    <xf numFmtId="0" fontId="83" fillId="47" borderId="2" applyNumberFormat="0" applyAlignment="0" applyProtection="0"/>
    <xf numFmtId="0" fontId="83" fillId="47" borderId="2" applyNumberFormat="0" applyAlignment="0" applyProtection="0"/>
    <xf numFmtId="0" fontId="83" fillId="47" borderId="2" applyNumberFormat="0" applyAlignment="0" applyProtection="0"/>
    <xf numFmtId="0" fontId="83" fillId="47" borderId="2" applyNumberFormat="0" applyAlignment="0" applyProtection="0"/>
    <xf numFmtId="0" fontId="83" fillId="47" borderId="2" applyNumberFormat="0" applyAlignment="0" applyProtection="0"/>
    <xf numFmtId="0" fontId="83" fillId="47" borderId="2" applyNumberFormat="0" applyAlignment="0" applyProtection="0"/>
    <xf numFmtId="0" fontId="108" fillId="115" borderId="28" applyNumberFormat="0" applyAlignment="0" applyProtection="0"/>
    <xf numFmtId="0" fontId="109" fillId="116" borderId="28" applyNumberFormat="0" applyAlignment="0" applyProtection="0"/>
    <xf numFmtId="0" fontId="109" fillId="116" borderId="28" applyNumberFormat="0" applyAlignment="0" applyProtection="0"/>
    <xf numFmtId="0" fontId="83" fillId="47" borderId="2" applyNumberFormat="0" applyAlignment="0" applyProtection="0"/>
    <xf numFmtId="0" fontId="30" fillId="19" borderId="1" applyNumberFormat="0" applyAlignment="0" applyProtection="0"/>
    <xf numFmtId="0" fontId="109" fillId="116" borderId="28" applyNumberFormat="0" applyAlignment="0" applyProtection="0"/>
    <xf numFmtId="0" fontId="109" fillId="116" borderId="28" applyNumberFormat="0" applyAlignment="0" applyProtection="0"/>
    <xf numFmtId="0" fontId="109" fillId="116" borderId="28" applyNumberFormat="0" applyAlignment="0" applyProtection="0"/>
    <xf numFmtId="0" fontId="109" fillId="116" borderId="28" applyNumberFormat="0" applyAlignment="0" applyProtection="0"/>
    <xf numFmtId="0" fontId="109" fillId="116" borderId="28" applyNumberFormat="0" applyAlignment="0" applyProtection="0"/>
    <xf numFmtId="0" fontId="109" fillId="116" borderId="28" applyNumberFormat="0" applyAlignment="0" applyProtection="0"/>
    <xf numFmtId="0" fontId="109" fillId="116" borderId="28" applyNumberFormat="0" applyAlignment="0" applyProtection="0"/>
    <xf numFmtId="0" fontId="109" fillId="116" borderId="28" applyNumberFormat="0" applyAlignment="0" applyProtection="0"/>
    <xf numFmtId="0" fontId="109" fillId="116" borderId="28" applyNumberFormat="0" applyAlignment="0" applyProtection="0"/>
    <xf numFmtId="0" fontId="109" fillId="116" borderId="28" applyNumberFormat="0" applyAlignment="0" applyProtection="0"/>
    <xf numFmtId="0" fontId="83" fillId="47" borderId="2" applyNumberFormat="0" applyAlignment="0" applyProtection="0"/>
    <xf numFmtId="0" fontId="30" fillId="19" borderId="1" applyNumberFormat="0" applyAlignment="0" applyProtection="0"/>
    <xf numFmtId="0" fontId="109" fillId="116" borderId="28" applyNumberFormat="0" applyAlignment="0" applyProtection="0"/>
    <xf numFmtId="0" fontId="109" fillId="116" borderId="28" applyNumberFormat="0" applyAlignment="0" applyProtection="0"/>
    <xf numFmtId="0" fontId="109" fillId="116" borderId="28" applyNumberFormat="0" applyAlignment="0" applyProtection="0"/>
    <xf numFmtId="0" fontId="109" fillId="116" borderId="28" applyNumberFormat="0" applyAlignment="0" applyProtection="0"/>
    <xf numFmtId="0" fontId="57" fillId="46" borderId="1" applyNumberFormat="0" applyAlignment="0" applyProtection="0"/>
    <xf numFmtId="0" fontId="83" fillId="47" borderId="2" applyNumberFormat="0" applyAlignment="0" applyProtection="0"/>
    <xf numFmtId="0" fontId="30" fillId="19" borderId="1" applyNumberFormat="0" applyAlignment="0" applyProtection="0"/>
    <xf numFmtId="0" fontId="83" fillId="47" borderId="2" applyNumberFormat="0" applyAlignment="0" applyProtection="0"/>
    <xf numFmtId="0" fontId="30" fillId="19" borderId="1" applyNumberFormat="0" applyAlignment="0" applyProtection="0"/>
    <xf numFmtId="0" fontId="83" fillId="47" borderId="2" applyNumberFormat="0" applyAlignment="0" applyProtection="0"/>
    <xf numFmtId="0" fontId="30" fillId="19" borderId="1" applyNumberFormat="0" applyAlignment="0" applyProtection="0"/>
    <xf numFmtId="0" fontId="83" fillId="47" borderId="2" applyNumberFormat="0" applyAlignment="0" applyProtection="0"/>
    <xf numFmtId="0" fontId="30" fillId="19" borderId="1" applyNumberFormat="0" applyAlignment="0" applyProtection="0"/>
    <xf numFmtId="0" fontId="30" fillId="19" borderId="1" applyNumberFormat="0" applyAlignment="0" applyProtection="0"/>
    <xf numFmtId="0" fontId="32" fillId="43" borderId="4" applyNumberFormat="0" applyAlignment="0" applyProtection="0"/>
    <xf numFmtId="0" fontId="32" fillId="43" borderId="3" applyNumberFormat="0" applyAlignment="0" applyProtection="0"/>
    <xf numFmtId="0" fontId="32" fillId="43" borderId="4" applyNumberFormat="0" applyAlignment="0" applyProtection="0"/>
    <xf numFmtId="0" fontId="32" fillId="43" borderId="3" applyNumberFormat="0" applyAlignment="0" applyProtection="0"/>
    <xf numFmtId="0" fontId="32" fillId="43" borderId="4" applyNumberFormat="0" applyAlignment="0" applyProtection="0"/>
    <xf numFmtId="0" fontId="32" fillId="43" borderId="3" applyNumberFormat="0" applyAlignment="0" applyProtection="0"/>
    <xf numFmtId="0" fontId="32" fillId="43" borderId="4" applyNumberFormat="0" applyAlignment="0" applyProtection="0"/>
    <xf numFmtId="0" fontId="32" fillId="43" borderId="3" applyNumberFormat="0" applyAlignment="0" applyProtection="0"/>
    <xf numFmtId="0" fontId="32" fillId="43" borderId="4" applyNumberFormat="0" applyAlignment="0" applyProtection="0"/>
    <xf numFmtId="0" fontId="32" fillId="43" borderId="3" applyNumberFormat="0" applyAlignment="0" applyProtection="0"/>
    <xf numFmtId="0" fontId="32" fillId="43" borderId="4" applyNumberFormat="0" applyAlignment="0" applyProtection="0"/>
    <xf numFmtId="0" fontId="32" fillId="43" borderId="3" applyNumberFormat="0" applyAlignment="0" applyProtection="0"/>
    <xf numFmtId="0" fontId="32" fillId="43" borderId="4" applyNumberFormat="0" applyAlignment="0" applyProtection="0"/>
    <xf numFmtId="0" fontId="32" fillId="43" borderId="3" applyNumberFormat="0" applyAlignment="0" applyProtection="0"/>
    <xf numFmtId="0" fontId="32" fillId="43" borderId="4" applyNumberFormat="0" applyAlignment="0" applyProtection="0"/>
    <xf numFmtId="0" fontId="32" fillId="43" borderId="3" applyNumberFormat="0" applyAlignment="0" applyProtection="0"/>
    <xf numFmtId="0" fontId="32" fillId="43" borderId="4" applyNumberFormat="0" applyAlignment="0" applyProtection="0"/>
    <xf numFmtId="0" fontId="32" fillId="43" borderId="3" applyNumberFormat="0" applyAlignment="0" applyProtection="0"/>
    <xf numFmtId="0" fontId="32" fillId="43" borderId="4" applyNumberFormat="0" applyAlignment="0" applyProtection="0"/>
    <xf numFmtId="0" fontId="32" fillId="43" borderId="3" applyNumberFormat="0" applyAlignment="0" applyProtection="0"/>
    <xf numFmtId="0" fontId="110" fillId="117" borderId="29" applyNumberFormat="0" applyAlignment="0" applyProtection="0"/>
    <xf numFmtId="0" fontId="31" fillId="43" borderId="3" applyNumberFormat="0" applyAlignment="0" applyProtection="0"/>
    <xf numFmtId="0" fontId="32" fillId="43" borderId="3" applyNumberFormat="0" applyAlignment="0" applyProtection="0"/>
    <xf numFmtId="0" fontId="31" fillId="43" borderId="3" applyNumberFormat="0" applyAlignment="0" applyProtection="0"/>
    <xf numFmtId="0" fontId="31" fillId="43" borderId="3" applyNumberFormat="0" applyAlignment="0" applyProtection="0"/>
    <xf numFmtId="0" fontId="31" fillId="43" borderId="3" applyNumberFormat="0" applyAlignment="0" applyProtection="0"/>
    <xf numFmtId="0" fontId="31" fillId="43" borderId="4" applyNumberFormat="0" applyAlignment="0" applyProtection="0"/>
    <xf numFmtId="0" fontId="31" fillId="43" borderId="3" applyNumberFormat="0" applyAlignment="0" applyProtection="0"/>
    <xf numFmtId="0" fontId="32" fillId="43" borderId="3" applyNumberFormat="0" applyAlignment="0" applyProtection="0"/>
    <xf numFmtId="0" fontId="31" fillId="43" borderId="3" applyNumberFormat="0" applyAlignment="0" applyProtection="0"/>
    <xf numFmtId="0" fontId="31" fillId="43" borderId="4" applyNumberFormat="0" applyAlignment="0" applyProtection="0"/>
    <xf numFmtId="0" fontId="32" fillId="43" borderId="4" applyNumberFormat="0" applyAlignment="0" applyProtection="0"/>
    <xf numFmtId="0" fontId="31" fillId="43" borderId="3" applyNumberFormat="0" applyAlignment="0" applyProtection="0"/>
    <xf numFmtId="0" fontId="31" fillId="43" borderId="4" applyNumberFormat="0" applyAlignment="0" applyProtection="0"/>
    <xf numFmtId="0" fontId="32" fillId="43" borderId="4" applyNumberFormat="0" applyAlignment="0" applyProtection="0"/>
    <xf numFmtId="0" fontId="32" fillId="43" borderId="3" applyNumberFormat="0" applyAlignment="0" applyProtection="0"/>
    <xf numFmtId="0" fontId="32" fillId="43" borderId="4" applyNumberFormat="0" applyAlignment="0" applyProtection="0"/>
    <xf numFmtId="0" fontId="32" fillId="43" borderId="4" applyNumberFormat="0" applyAlignment="0" applyProtection="0"/>
    <xf numFmtId="0" fontId="32" fillId="43" borderId="4" applyNumberFormat="0" applyAlignment="0" applyProtection="0"/>
    <xf numFmtId="0" fontId="32" fillId="43" borderId="4" applyNumberFormat="0" applyAlignment="0" applyProtection="0"/>
    <xf numFmtId="0" fontId="32" fillId="43" borderId="4" applyNumberFormat="0" applyAlignment="0" applyProtection="0"/>
    <xf numFmtId="0" fontId="32" fillId="43" borderId="4" applyNumberFormat="0" applyAlignment="0" applyProtection="0"/>
    <xf numFmtId="0" fontId="111" fillId="117" borderId="29" applyNumberFormat="0" applyAlignment="0" applyProtection="0"/>
    <xf numFmtId="0" fontId="32" fillId="118" borderId="29" applyNumberFormat="0" applyAlignment="0" applyProtection="0"/>
    <xf numFmtId="0" fontId="32" fillId="118" borderId="29" applyNumberFormat="0" applyAlignment="0" applyProtection="0"/>
    <xf numFmtId="0" fontId="32" fillId="43" borderId="4" applyNumberFormat="0" applyAlignment="0" applyProtection="0"/>
    <xf numFmtId="0" fontId="32" fillId="43" borderId="3" applyNumberFormat="0" applyAlignment="0" applyProtection="0"/>
    <xf numFmtId="0" fontId="32" fillId="118" borderId="29" applyNumberFormat="0" applyAlignment="0" applyProtection="0"/>
    <xf numFmtId="0" fontId="32" fillId="118" borderId="29" applyNumberFormat="0" applyAlignment="0" applyProtection="0"/>
    <xf numFmtId="0" fontId="32" fillId="118" borderId="29" applyNumberFormat="0" applyAlignment="0" applyProtection="0"/>
    <xf numFmtId="0" fontId="32" fillId="118" borderId="29" applyNumberFormat="0" applyAlignment="0" applyProtection="0"/>
    <xf numFmtId="0" fontId="32" fillId="118" borderId="29" applyNumberFormat="0" applyAlignment="0" applyProtection="0"/>
    <xf numFmtId="0" fontId="32" fillId="118" borderId="29" applyNumberFormat="0" applyAlignment="0" applyProtection="0"/>
    <xf numFmtId="0" fontId="32" fillId="118" borderId="29" applyNumberFormat="0" applyAlignment="0" applyProtection="0"/>
    <xf numFmtId="0" fontId="32" fillId="118" borderId="29" applyNumberFormat="0" applyAlignment="0" applyProtection="0"/>
    <xf numFmtId="0" fontId="32" fillId="118" borderId="29" applyNumberFormat="0" applyAlignment="0" applyProtection="0"/>
    <xf numFmtId="0" fontId="32" fillId="118" borderId="29" applyNumberFormat="0" applyAlignment="0" applyProtection="0"/>
    <xf numFmtId="0" fontId="32" fillId="43" borderId="4" applyNumberFormat="0" applyAlignment="0" applyProtection="0"/>
    <xf numFmtId="0" fontId="32" fillId="43" borderId="3" applyNumberFormat="0" applyAlignment="0" applyProtection="0"/>
    <xf numFmtId="0" fontId="32" fillId="118" borderId="29" applyNumberFormat="0" applyAlignment="0" applyProtection="0"/>
    <xf numFmtId="0" fontId="32" fillId="118" borderId="29" applyNumberFormat="0" applyAlignment="0" applyProtection="0"/>
    <xf numFmtId="0" fontId="32" fillId="118" borderId="29" applyNumberFormat="0" applyAlignment="0" applyProtection="0"/>
    <xf numFmtId="0" fontId="32" fillId="118" borderId="29" applyNumberFormat="0" applyAlignment="0" applyProtection="0"/>
    <xf numFmtId="0" fontId="58" fillId="48" borderId="3" applyNumberFormat="0" applyAlignment="0" applyProtection="0"/>
    <xf numFmtId="0" fontId="32" fillId="43" borderId="4" applyNumberFormat="0" applyAlignment="0" applyProtection="0"/>
    <xf numFmtId="0" fontId="32" fillId="43" borderId="3" applyNumberFormat="0" applyAlignment="0" applyProtection="0"/>
    <xf numFmtId="0" fontId="32" fillId="43" borderId="4" applyNumberFormat="0" applyAlignment="0" applyProtection="0"/>
    <xf numFmtId="0" fontId="32" fillId="43" borderId="3" applyNumberFormat="0" applyAlignment="0" applyProtection="0"/>
    <xf numFmtId="0" fontId="32" fillId="43" borderId="4" applyNumberFormat="0" applyAlignment="0" applyProtection="0"/>
    <xf numFmtId="0" fontId="32" fillId="43" borderId="3" applyNumberFormat="0" applyAlignment="0" applyProtection="0"/>
    <xf numFmtId="0" fontId="32" fillId="43" borderId="4" applyNumberFormat="0" applyAlignment="0" applyProtection="0"/>
    <xf numFmtId="0" fontId="32" fillId="43" borderId="3" applyNumberFormat="0" applyAlignment="0" applyProtection="0"/>
    <xf numFmtId="0" fontId="32" fillId="43" borderId="3" applyNumberFormat="0" applyAlignment="0" applyProtection="0"/>
    <xf numFmtId="0" fontId="76" fillId="0" borderId="0" applyNumberFormat="0" applyFill="0" applyBorder="0" applyAlignment="0" applyProtection="0">
      <alignment vertical="top"/>
    </xf>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0" fillId="0" borderId="0" applyFont="0" applyFill="0" applyBorder="0" applyAlignment="0" applyProtection="0"/>
    <xf numFmtId="43"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43" fontId="19" fillId="0" borderId="0" applyFont="0" applyFill="0" applyBorder="0" applyAlignment="0" applyProtection="0"/>
    <xf numFmtId="43" fontId="20"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43" fontId="23"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43" fontId="23"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3" fillId="0" borderId="0" applyFont="0" applyFill="0" applyBorder="0" applyAlignment="0" applyProtection="0"/>
    <xf numFmtId="43" fontId="19"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7"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98" fillId="0" borderId="0" applyFont="0" applyFill="0" applyBorder="0" applyAlignment="0" applyProtection="0"/>
    <xf numFmtId="43" fontId="19" fillId="0" borderId="0" applyFont="0" applyFill="0" applyBorder="0" applyAlignment="0" applyProtection="0"/>
    <xf numFmtId="43" fontId="54"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3" fillId="0" borderId="0" applyFont="0" applyFill="0" applyBorder="0" applyAlignment="0" applyProtection="0"/>
    <xf numFmtId="43" fontId="19" fillId="0" borderId="0" applyFont="0" applyFill="0" applyBorder="0" applyAlignment="0" applyProtection="0"/>
    <xf numFmtId="164" fontId="19" fillId="0" borderId="0" applyFont="0" applyFill="0" applyBorder="0" applyAlignment="0" applyProtection="0"/>
    <xf numFmtId="43" fontId="3" fillId="0" borderId="0" applyFont="0" applyFill="0" applyBorder="0" applyAlignment="0" applyProtection="0"/>
    <xf numFmtId="43" fontId="23"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3" fillId="0" borderId="0" applyFont="0" applyFill="0" applyBorder="0" applyAlignment="0" applyProtection="0"/>
    <xf numFmtId="43" fontId="19" fillId="0" borderId="0" applyFont="0" applyFill="0" applyBorder="0" applyAlignment="0" applyProtection="0"/>
    <xf numFmtId="43" fontId="19" fillId="0" borderId="0" applyFont="0" applyFill="0" applyBorder="0" applyProtection="0"/>
    <xf numFmtId="43" fontId="19" fillId="0" borderId="0" applyFont="0" applyFill="0" applyBorder="0" applyProtection="0"/>
    <xf numFmtId="43" fontId="19" fillId="0" borderId="0" applyFont="0" applyFill="0" applyBorder="0" applyAlignment="0" applyProtection="0"/>
    <xf numFmtId="43" fontId="19" fillId="0" borderId="0" applyFont="0" applyFill="0" applyBorder="0" applyAlignment="0" applyProtection="0"/>
    <xf numFmtId="43" fontId="23" fillId="0" borderId="0" applyFont="0" applyFill="0" applyBorder="0" applyAlignment="0" applyProtection="0"/>
    <xf numFmtId="43" fontId="2" fillId="0" borderId="0" applyFont="0" applyFill="0" applyBorder="0" applyAlignment="0" applyProtection="0"/>
    <xf numFmtId="43" fontId="19" fillId="0" borderId="0" applyFont="0" applyFill="0" applyBorder="0" applyAlignment="0" applyProtection="0"/>
    <xf numFmtId="43" fontId="23" fillId="0" borderId="0" applyFont="0" applyFill="0" applyBorder="0" applyAlignment="0" applyProtection="0"/>
    <xf numFmtId="43" fontId="24" fillId="0" borderId="0" applyFont="0" applyFill="0" applyBorder="0" applyAlignment="0" applyProtection="0"/>
    <xf numFmtId="43" fontId="17"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7" fillId="0" borderId="0" applyFont="0" applyFill="0" applyBorder="0" applyAlignment="0" applyProtection="0"/>
    <xf numFmtId="0" fontId="70" fillId="0" borderId="0"/>
    <xf numFmtId="0" fontId="70" fillId="0" borderId="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9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112" fillId="0" borderId="0" applyNumberFormat="0" applyFill="0" applyBorder="0" applyAlignment="0" applyProtection="0"/>
    <xf numFmtId="0" fontId="33" fillId="0" borderId="0" applyNumberFormat="0" applyFill="0" applyBorder="0" applyAlignment="0" applyProtection="0"/>
    <xf numFmtId="0" fontId="34"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4"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113"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3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34" fillId="0" borderId="0" applyNumberFormat="0" applyFill="0" applyBorder="0" applyAlignment="0" applyProtection="0"/>
    <xf numFmtId="0" fontId="59"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115" fillId="119" borderId="0" applyNumberFormat="0" applyBorder="0" applyAlignment="0" applyProtection="0"/>
    <xf numFmtId="0" fontId="35" fillId="10" borderId="0" applyNumberFormat="0" applyBorder="0" applyAlignment="0" applyProtection="0"/>
    <xf numFmtId="0" fontId="36"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5" borderId="0" applyNumberFormat="0" applyBorder="0" applyAlignment="0" applyProtection="0"/>
    <xf numFmtId="0" fontId="35" fillId="10" borderId="0" applyNumberFormat="0" applyBorder="0" applyAlignment="0" applyProtection="0"/>
    <xf numFmtId="0" fontId="36" fillId="10" borderId="0" applyNumberFormat="0" applyBorder="0" applyAlignment="0" applyProtection="0"/>
    <xf numFmtId="0" fontId="35" fillId="10" borderId="0" applyNumberFormat="0" applyBorder="0" applyAlignment="0" applyProtection="0"/>
    <xf numFmtId="0" fontId="35" fillId="15" borderId="0" applyNumberFormat="0" applyBorder="0" applyAlignment="0" applyProtection="0"/>
    <xf numFmtId="0" fontId="35" fillId="10" borderId="0" applyNumberFormat="0" applyBorder="0" applyAlignment="0" applyProtection="0"/>
    <xf numFmtId="0" fontId="35" fillId="15"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116" fillId="119" borderId="0" applyNumberFormat="0" applyBorder="0" applyAlignment="0" applyProtection="0"/>
    <xf numFmtId="0" fontId="117" fillId="120" borderId="0" applyNumberFormat="0" applyBorder="0" applyAlignment="0" applyProtection="0"/>
    <xf numFmtId="0" fontId="117" fillId="120" borderId="0" applyNumberFormat="0" applyBorder="0" applyAlignment="0" applyProtection="0"/>
    <xf numFmtId="0" fontId="36" fillId="10" borderId="0" applyNumberFormat="0" applyBorder="0" applyAlignment="0" applyProtection="0"/>
    <xf numFmtId="0" fontId="117" fillId="120" borderId="0" applyNumberFormat="0" applyBorder="0" applyAlignment="0" applyProtection="0"/>
    <xf numFmtId="0" fontId="117" fillId="120" borderId="0" applyNumberFormat="0" applyBorder="0" applyAlignment="0" applyProtection="0"/>
    <xf numFmtId="0" fontId="117" fillId="120" borderId="0" applyNumberFormat="0" applyBorder="0" applyAlignment="0" applyProtection="0"/>
    <xf numFmtId="0" fontId="117" fillId="120" borderId="0" applyNumberFormat="0" applyBorder="0" applyAlignment="0" applyProtection="0"/>
    <xf numFmtId="0" fontId="117" fillId="120" borderId="0" applyNumberFormat="0" applyBorder="0" applyAlignment="0" applyProtection="0"/>
    <xf numFmtId="0" fontId="117" fillId="120" borderId="0" applyNumberFormat="0" applyBorder="0" applyAlignment="0" applyProtection="0"/>
    <xf numFmtId="0" fontId="117" fillId="120" borderId="0" applyNumberFormat="0" applyBorder="0" applyAlignment="0" applyProtection="0"/>
    <xf numFmtId="0" fontId="117" fillId="120" borderId="0" applyNumberFormat="0" applyBorder="0" applyAlignment="0" applyProtection="0"/>
    <xf numFmtId="0" fontId="117" fillId="120" borderId="0" applyNumberFormat="0" applyBorder="0" applyAlignment="0" applyProtection="0"/>
    <xf numFmtId="0" fontId="117" fillId="120" borderId="0" applyNumberFormat="0" applyBorder="0" applyAlignment="0" applyProtection="0"/>
    <xf numFmtId="0" fontId="36" fillId="10" borderId="0" applyNumberFormat="0" applyBorder="0" applyAlignment="0" applyProtection="0"/>
    <xf numFmtId="0" fontId="117" fillId="120" borderId="0" applyNumberFormat="0" applyBorder="0" applyAlignment="0" applyProtection="0"/>
    <xf numFmtId="0" fontId="117" fillId="120" borderId="0" applyNumberFormat="0" applyBorder="0" applyAlignment="0" applyProtection="0"/>
    <xf numFmtId="0" fontId="117" fillId="120" borderId="0" applyNumberFormat="0" applyBorder="0" applyAlignment="0" applyProtection="0"/>
    <xf numFmtId="0" fontId="117" fillId="120" borderId="0" applyNumberFormat="0" applyBorder="0" applyAlignment="0" applyProtection="0"/>
    <xf numFmtId="0" fontId="60" fillId="9"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84" fillId="0" borderId="6" applyNumberFormat="0" applyFill="0" applyAlignment="0" applyProtection="0"/>
    <xf numFmtId="0" fontId="38" fillId="0" borderId="5" applyNumberFormat="0" applyFill="0" applyAlignment="0" applyProtection="0"/>
    <xf numFmtId="0" fontId="84" fillId="0" borderId="6" applyNumberFormat="0" applyFill="0" applyAlignment="0" applyProtection="0"/>
    <xf numFmtId="0" fontId="84" fillId="0" borderId="6" applyNumberFormat="0" applyFill="0" applyAlignment="0" applyProtection="0"/>
    <xf numFmtId="0" fontId="84" fillId="0" borderId="6" applyNumberFormat="0" applyFill="0" applyAlignment="0" applyProtection="0"/>
    <xf numFmtId="0" fontId="84" fillId="0" borderId="6" applyNumberFormat="0" applyFill="0" applyAlignment="0" applyProtection="0"/>
    <xf numFmtId="0" fontId="84" fillId="0" borderId="6" applyNumberFormat="0" applyFill="0" applyAlignment="0" applyProtection="0"/>
    <xf numFmtId="0" fontId="84" fillId="0" borderId="6" applyNumberFormat="0" applyFill="0" applyAlignment="0" applyProtection="0"/>
    <xf numFmtId="0" fontId="84" fillId="0" borderId="6" applyNumberFormat="0" applyFill="0" applyAlignment="0" applyProtection="0"/>
    <xf numFmtId="0" fontId="84" fillId="0" borderId="6" applyNumberFormat="0" applyFill="0" applyAlignment="0" applyProtection="0"/>
    <xf numFmtId="0" fontId="84" fillId="0" borderId="6" applyNumberFormat="0" applyFill="0" applyAlignment="0" applyProtection="0"/>
    <xf numFmtId="0" fontId="118" fillId="0" borderId="30" applyNumberFormat="0" applyFill="0" applyAlignment="0" applyProtection="0"/>
    <xf numFmtId="0" fontId="37" fillId="0" borderId="5" applyNumberFormat="0" applyFill="0" applyAlignment="0" applyProtection="0"/>
    <xf numFmtId="0" fontId="38" fillId="0" borderId="5" applyNumberFormat="0" applyFill="0" applyAlignment="0" applyProtection="0"/>
    <xf numFmtId="0" fontId="37" fillId="0" borderId="5" applyNumberFormat="0" applyFill="0" applyAlignment="0" applyProtection="0"/>
    <xf numFmtId="0" fontId="37" fillId="0" borderId="5" applyNumberFormat="0" applyFill="0" applyAlignment="0" applyProtection="0"/>
    <xf numFmtId="0" fontId="37" fillId="0" borderId="5" applyNumberFormat="0" applyFill="0" applyAlignment="0" applyProtection="0"/>
    <xf numFmtId="0" fontId="89" fillId="0" borderId="6" applyNumberFormat="0" applyFill="0" applyAlignment="0" applyProtection="0"/>
    <xf numFmtId="0" fontId="37" fillId="0" borderId="5" applyNumberFormat="0" applyFill="0" applyAlignment="0" applyProtection="0"/>
    <xf numFmtId="0" fontId="38" fillId="0" borderId="5" applyNumberFormat="0" applyFill="0" applyAlignment="0" applyProtection="0"/>
    <xf numFmtId="0" fontId="37" fillId="0" borderId="5" applyNumberFormat="0" applyFill="0" applyAlignment="0" applyProtection="0"/>
    <xf numFmtId="0" fontId="89" fillId="0" borderId="6" applyNumberFormat="0" applyFill="0" applyAlignment="0" applyProtection="0"/>
    <xf numFmtId="0" fontId="84" fillId="0" borderId="6" applyNumberFormat="0" applyFill="0" applyAlignment="0" applyProtection="0"/>
    <xf numFmtId="0" fontId="37" fillId="0" borderId="5" applyNumberFormat="0" applyFill="0" applyAlignment="0" applyProtection="0"/>
    <xf numFmtId="0" fontId="89" fillId="0" borderId="6" applyNumberFormat="0" applyFill="0" applyAlignment="0" applyProtection="0"/>
    <xf numFmtId="0" fontId="84" fillId="0" borderId="6" applyNumberFormat="0" applyFill="0" applyAlignment="0" applyProtection="0"/>
    <xf numFmtId="0" fontId="84" fillId="0" borderId="6" applyNumberFormat="0" applyFill="0" applyAlignment="0" applyProtection="0"/>
    <xf numFmtId="0" fontId="84" fillId="0" borderId="6" applyNumberFormat="0" applyFill="0" applyAlignment="0" applyProtection="0"/>
    <xf numFmtId="0" fontId="84" fillId="0" borderId="6" applyNumberFormat="0" applyFill="0" applyAlignment="0" applyProtection="0"/>
    <xf numFmtId="0" fontId="84" fillId="0" borderId="6" applyNumberFormat="0" applyFill="0" applyAlignment="0" applyProtection="0"/>
    <xf numFmtId="0" fontId="84" fillId="0" borderId="6" applyNumberFormat="0" applyFill="0" applyAlignment="0" applyProtection="0"/>
    <xf numFmtId="0" fontId="84" fillId="0" borderId="6" applyNumberFormat="0" applyFill="0" applyAlignment="0" applyProtection="0"/>
    <xf numFmtId="0" fontId="119" fillId="0" borderId="30" applyNumberFormat="0" applyFill="0" applyAlignment="0" applyProtection="0"/>
    <xf numFmtId="0" fontId="120" fillId="0" borderId="30" applyNumberFormat="0" applyFill="0" applyAlignment="0" applyProtection="0"/>
    <xf numFmtId="0" fontId="120" fillId="0" borderId="30" applyNumberFormat="0" applyFill="0" applyAlignment="0" applyProtection="0"/>
    <xf numFmtId="0" fontId="84" fillId="0" borderId="6" applyNumberFormat="0" applyFill="0" applyAlignment="0" applyProtection="0"/>
    <xf numFmtId="0" fontId="120" fillId="0" borderId="30" applyNumberFormat="0" applyFill="0" applyAlignment="0" applyProtection="0"/>
    <xf numFmtId="0" fontId="120" fillId="0" borderId="30" applyNumberFormat="0" applyFill="0" applyAlignment="0" applyProtection="0"/>
    <xf numFmtId="0" fontId="120" fillId="0" borderId="30" applyNumberFormat="0" applyFill="0" applyAlignment="0" applyProtection="0"/>
    <xf numFmtId="0" fontId="120" fillId="0" borderId="30" applyNumberFormat="0" applyFill="0" applyAlignment="0" applyProtection="0"/>
    <xf numFmtId="0" fontId="120" fillId="0" borderId="30" applyNumberFormat="0" applyFill="0" applyAlignment="0" applyProtection="0"/>
    <xf numFmtId="0" fontId="120" fillId="0" borderId="30" applyNumberFormat="0" applyFill="0" applyAlignment="0" applyProtection="0"/>
    <xf numFmtId="0" fontId="120" fillId="0" borderId="30" applyNumberFormat="0" applyFill="0" applyAlignment="0" applyProtection="0"/>
    <xf numFmtId="0" fontId="120" fillId="0" borderId="30" applyNumberFormat="0" applyFill="0" applyAlignment="0" applyProtection="0"/>
    <xf numFmtId="0" fontId="120" fillId="0" borderId="30" applyNumberFormat="0" applyFill="0" applyAlignment="0" applyProtection="0"/>
    <xf numFmtId="0" fontId="120" fillId="0" borderId="30" applyNumberFormat="0" applyFill="0" applyAlignment="0" applyProtection="0"/>
    <xf numFmtId="0" fontId="84" fillId="0" borderId="6" applyNumberFormat="0" applyFill="0" applyAlignment="0" applyProtection="0"/>
    <xf numFmtId="0" fontId="61" fillId="0" borderId="5" applyNumberFormat="0" applyFill="0" applyAlignment="0" applyProtection="0"/>
    <xf numFmtId="0" fontId="84" fillId="0" borderId="6" applyNumberFormat="0" applyFill="0" applyAlignment="0" applyProtection="0"/>
    <xf numFmtId="0" fontId="84" fillId="0" borderId="6" applyNumberFormat="0" applyFill="0" applyAlignment="0" applyProtection="0"/>
    <xf numFmtId="0" fontId="84" fillId="0" borderId="6" applyNumberFormat="0" applyFill="0" applyAlignment="0" applyProtection="0"/>
    <xf numFmtId="0" fontId="84" fillId="0" borderId="6" applyNumberFormat="0" applyFill="0" applyAlignment="0" applyProtection="0"/>
    <xf numFmtId="0" fontId="38" fillId="0" borderId="5" applyNumberFormat="0" applyFill="0" applyAlignment="0" applyProtection="0"/>
    <xf numFmtId="0" fontId="85" fillId="0" borderId="6" applyNumberFormat="0" applyFill="0" applyAlignment="0" applyProtection="0"/>
    <xf numFmtId="0" fontId="40" fillId="0" borderId="7" applyNumberFormat="0" applyFill="0" applyAlignment="0" applyProtection="0"/>
    <xf numFmtId="0" fontId="85" fillId="0" borderId="6" applyNumberFormat="0" applyFill="0" applyAlignment="0" applyProtection="0"/>
    <xf numFmtId="0" fontId="85" fillId="0" borderId="6" applyNumberFormat="0" applyFill="0" applyAlignment="0" applyProtection="0"/>
    <xf numFmtId="0" fontId="85" fillId="0" borderId="6" applyNumberFormat="0" applyFill="0" applyAlignment="0" applyProtection="0"/>
    <xf numFmtId="0" fontId="85" fillId="0" borderId="6" applyNumberFormat="0" applyFill="0" applyAlignment="0" applyProtection="0"/>
    <xf numFmtId="0" fontId="85" fillId="0" borderId="6" applyNumberFormat="0" applyFill="0" applyAlignment="0" applyProtection="0"/>
    <xf numFmtId="0" fontId="85" fillId="0" borderId="6" applyNumberFormat="0" applyFill="0" applyAlignment="0" applyProtection="0"/>
    <xf numFmtId="0" fontId="85" fillId="0" borderId="6" applyNumberFormat="0" applyFill="0" applyAlignment="0" applyProtection="0"/>
    <xf numFmtId="0" fontId="85" fillId="0" borderId="6" applyNumberFormat="0" applyFill="0" applyAlignment="0" applyProtection="0"/>
    <xf numFmtId="0" fontId="85" fillId="0" borderId="6" applyNumberFormat="0" applyFill="0" applyAlignment="0" applyProtection="0"/>
    <xf numFmtId="0" fontId="121" fillId="0" borderId="31" applyNumberFormat="0" applyFill="0" applyAlignment="0" applyProtection="0"/>
    <xf numFmtId="0" fontId="39" fillId="0" borderId="7" applyNumberFormat="0" applyFill="0" applyAlignment="0" applyProtection="0"/>
    <xf numFmtId="0" fontId="40"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90" fillId="0" borderId="6" applyNumberFormat="0" applyFill="0" applyAlignment="0" applyProtection="0"/>
    <xf numFmtId="0" fontId="39" fillId="0" borderId="7" applyNumberFormat="0" applyFill="0" applyAlignment="0" applyProtection="0"/>
    <xf numFmtId="0" fontId="40" fillId="0" borderId="7" applyNumberFormat="0" applyFill="0" applyAlignment="0" applyProtection="0"/>
    <xf numFmtId="0" fontId="39" fillId="0" borderId="7" applyNumberFormat="0" applyFill="0" applyAlignment="0" applyProtection="0"/>
    <xf numFmtId="0" fontId="90" fillId="0" borderId="6" applyNumberFormat="0" applyFill="0" applyAlignment="0" applyProtection="0"/>
    <xf numFmtId="0" fontId="85" fillId="0" borderId="6" applyNumberFormat="0" applyFill="0" applyAlignment="0" applyProtection="0"/>
    <xf numFmtId="0" fontId="39" fillId="0" borderId="7" applyNumberFormat="0" applyFill="0" applyAlignment="0" applyProtection="0"/>
    <xf numFmtId="0" fontId="90" fillId="0" borderId="6" applyNumberFormat="0" applyFill="0" applyAlignment="0" applyProtection="0"/>
    <xf numFmtId="0" fontId="85" fillId="0" borderId="6" applyNumberFormat="0" applyFill="0" applyAlignment="0" applyProtection="0"/>
    <xf numFmtId="0" fontId="85" fillId="0" borderId="6" applyNumberFormat="0" applyFill="0" applyAlignment="0" applyProtection="0"/>
    <xf numFmtId="0" fontId="85" fillId="0" borderId="6" applyNumberFormat="0" applyFill="0" applyAlignment="0" applyProtection="0"/>
    <xf numFmtId="0" fontId="85" fillId="0" borderId="6" applyNumberFormat="0" applyFill="0" applyAlignment="0" applyProtection="0"/>
    <xf numFmtId="0" fontId="85" fillId="0" borderId="6" applyNumberFormat="0" applyFill="0" applyAlignment="0" applyProtection="0"/>
    <xf numFmtId="0" fontId="85" fillId="0" borderId="6" applyNumberFormat="0" applyFill="0" applyAlignment="0" applyProtection="0"/>
    <xf numFmtId="0" fontId="85" fillId="0" borderId="6" applyNumberFormat="0" applyFill="0" applyAlignment="0" applyProtection="0"/>
    <xf numFmtId="0" fontId="122" fillId="0" borderId="31" applyNumberFormat="0" applyFill="0" applyAlignment="0" applyProtection="0"/>
    <xf numFmtId="0" fontId="123" fillId="0" borderId="31" applyNumberFormat="0" applyFill="0" applyAlignment="0" applyProtection="0"/>
    <xf numFmtId="0" fontId="123" fillId="0" borderId="31" applyNumberFormat="0" applyFill="0" applyAlignment="0" applyProtection="0"/>
    <xf numFmtId="0" fontId="85" fillId="0" borderId="6" applyNumberFormat="0" applyFill="0" applyAlignment="0" applyProtection="0"/>
    <xf numFmtId="0" fontId="123" fillId="0" borderId="31" applyNumberFormat="0" applyFill="0" applyAlignment="0" applyProtection="0"/>
    <xf numFmtId="0" fontId="123" fillId="0" borderId="31" applyNumberFormat="0" applyFill="0" applyAlignment="0" applyProtection="0"/>
    <xf numFmtId="0" fontId="123" fillId="0" borderId="31" applyNumberFormat="0" applyFill="0" applyAlignment="0" applyProtection="0"/>
    <xf numFmtId="0" fontId="123" fillId="0" borderId="31" applyNumberFormat="0" applyFill="0" applyAlignment="0" applyProtection="0"/>
    <xf numFmtId="0" fontId="123" fillId="0" borderId="31" applyNumberFormat="0" applyFill="0" applyAlignment="0" applyProtection="0"/>
    <xf numFmtId="0" fontId="123" fillId="0" borderId="31" applyNumberFormat="0" applyFill="0" applyAlignment="0" applyProtection="0"/>
    <xf numFmtId="0" fontId="123" fillId="0" borderId="31" applyNumberFormat="0" applyFill="0" applyAlignment="0" applyProtection="0"/>
    <xf numFmtId="0" fontId="123" fillId="0" borderId="31" applyNumberFormat="0" applyFill="0" applyAlignment="0" applyProtection="0"/>
    <xf numFmtId="0" fontId="123" fillId="0" borderId="31" applyNumberFormat="0" applyFill="0" applyAlignment="0" applyProtection="0"/>
    <xf numFmtId="0" fontId="123" fillId="0" borderId="31" applyNumberFormat="0" applyFill="0" applyAlignment="0" applyProtection="0"/>
    <xf numFmtId="0" fontId="85" fillId="0" borderId="6" applyNumberFormat="0" applyFill="0" applyAlignment="0" applyProtection="0"/>
    <xf numFmtId="0" fontId="62" fillId="0" borderId="7" applyNumberFormat="0" applyFill="0" applyAlignment="0" applyProtection="0"/>
    <xf numFmtId="0" fontId="85" fillId="0" borderId="6" applyNumberFormat="0" applyFill="0" applyAlignment="0" applyProtection="0"/>
    <xf numFmtId="0" fontId="85" fillId="0" borderId="6" applyNumberFormat="0" applyFill="0" applyAlignment="0" applyProtection="0"/>
    <xf numFmtId="0" fontId="85" fillId="0" borderId="6" applyNumberFormat="0" applyFill="0" applyAlignment="0" applyProtection="0"/>
    <xf numFmtId="0" fontId="85" fillId="0" borderId="6" applyNumberFormat="0" applyFill="0" applyAlignment="0" applyProtection="0"/>
    <xf numFmtId="0" fontId="40" fillId="0" borderId="7" applyNumberFormat="0" applyFill="0" applyAlignment="0" applyProtection="0"/>
    <xf numFmtId="0" fontId="86" fillId="0" borderId="9" applyNumberFormat="0" applyFill="0" applyAlignment="0" applyProtection="0"/>
    <xf numFmtId="0" fontId="42" fillId="0" borderId="8" applyNumberFormat="0" applyFill="0" applyAlignment="0" applyProtection="0"/>
    <xf numFmtId="0" fontId="86" fillId="0" borderId="9" applyNumberFormat="0" applyFill="0" applyAlignment="0" applyProtection="0"/>
    <xf numFmtId="0" fontId="86" fillId="0" borderId="9" applyNumberFormat="0" applyFill="0" applyAlignment="0" applyProtection="0"/>
    <xf numFmtId="0" fontId="86" fillId="0" borderId="9" applyNumberFormat="0" applyFill="0" applyAlignment="0" applyProtection="0"/>
    <xf numFmtId="0" fontId="86" fillId="0" borderId="9" applyNumberFormat="0" applyFill="0" applyAlignment="0" applyProtection="0"/>
    <xf numFmtId="0" fontId="86" fillId="0" borderId="9" applyNumberFormat="0" applyFill="0" applyAlignment="0" applyProtection="0"/>
    <xf numFmtId="0" fontId="86" fillId="0" borderId="9" applyNumberFormat="0" applyFill="0" applyAlignment="0" applyProtection="0"/>
    <xf numFmtId="0" fontId="86" fillId="0" borderId="9" applyNumberFormat="0" applyFill="0" applyAlignment="0" applyProtection="0"/>
    <xf numFmtId="0" fontId="86" fillId="0" borderId="9" applyNumberFormat="0" applyFill="0" applyAlignment="0" applyProtection="0"/>
    <xf numFmtId="0" fontId="86" fillId="0" borderId="9" applyNumberFormat="0" applyFill="0" applyAlignment="0" applyProtection="0"/>
    <xf numFmtId="0" fontId="124" fillId="0" borderId="32" applyNumberFormat="0" applyFill="0" applyAlignment="0" applyProtection="0"/>
    <xf numFmtId="0" fontId="41" fillId="0" borderId="8" applyNumberFormat="0" applyFill="0" applyAlignment="0" applyProtection="0"/>
    <xf numFmtId="0" fontId="42" fillId="0" borderId="8" applyNumberFormat="0" applyFill="0" applyAlignment="0" applyProtection="0"/>
    <xf numFmtId="0" fontId="41" fillId="0" borderId="8" applyNumberFormat="0" applyFill="0" applyAlignment="0" applyProtection="0"/>
    <xf numFmtId="0" fontId="41" fillId="0" borderId="8" applyNumberFormat="0" applyFill="0" applyAlignment="0" applyProtection="0"/>
    <xf numFmtId="0" fontId="41" fillId="0" borderId="8" applyNumberFormat="0" applyFill="0" applyAlignment="0" applyProtection="0"/>
    <xf numFmtId="0" fontId="91" fillId="0" borderId="9" applyNumberFormat="0" applyFill="0" applyAlignment="0" applyProtection="0"/>
    <xf numFmtId="0" fontId="41" fillId="0" borderId="8" applyNumberFormat="0" applyFill="0" applyAlignment="0" applyProtection="0"/>
    <xf numFmtId="0" fontId="42" fillId="0" borderId="8" applyNumberFormat="0" applyFill="0" applyAlignment="0" applyProtection="0"/>
    <xf numFmtId="0" fontId="41" fillId="0" borderId="8" applyNumberFormat="0" applyFill="0" applyAlignment="0" applyProtection="0"/>
    <xf numFmtId="0" fontId="91" fillId="0" borderId="9" applyNumberFormat="0" applyFill="0" applyAlignment="0" applyProtection="0"/>
    <xf numFmtId="0" fontId="86" fillId="0" borderId="9" applyNumberFormat="0" applyFill="0" applyAlignment="0" applyProtection="0"/>
    <xf numFmtId="0" fontId="41" fillId="0" borderId="8" applyNumberFormat="0" applyFill="0" applyAlignment="0" applyProtection="0"/>
    <xf numFmtId="0" fontId="91" fillId="0" borderId="9" applyNumberFormat="0" applyFill="0" applyAlignment="0" applyProtection="0"/>
    <xf numFmtId="0" fontId="86" fillId="0" borderId="9" applyNumberFormat="0" applyFill="0" applyAlignment="0" applyProtection="0"/>
    <xf numFmtId="0" fontId="86" fillId="0" borderId="9" applyNumberFormat="0" applyFill="0" applyAlignment="0" applyProtection="0"/>
    <xf numFmtId="0" fontId="86" fillId="0" borderId="9" applyNumberFormat="0" applyFill="0" applyAlignment="0" applyProtection="0"/>
    <xf numFmtId="0" fontId="86" fillId="0" borderId="9" applyNumberFormat="0" applyFill="0" applyAlignment="0" applyProtection="0"/>
    <xf numFmtId="0" fontId="86" fillId="0" borderId="9" applyNumberFormat="0" applyFill="0" applyAlignment="0" applyProtection="0"/>
    <xf numFmtId="0" fontId="86" fillId="0" borderId="9" applyNumberFormat="0" applyFill="0" applyAlignment="0" applyProtection="0"/>
    <xf numFmtId="0" fontId="86" fillId="0" borderId="9" applyNumberFormat="0" applyFill="0" applyAlignment="0" applyProtection="0"/>
    <xf numFmtId="0" fontId="125" fillId="0" borderId="32" applyNumberFormat="0" applyFill="0" applyAlignment="0" applyProtection="0"/>
    <xf numFmtId="0" fontId="126" fillId="0" borderId="32" applyNumberFormat="0" applyFill="0" applyAlignment="0" applyProtection="0"/>
    <xf numFmtId="0" fontId="126" fillId="0" borderId="32" applyNumberFormat="0" applyFill="0" applyAlignment="0" applyProtection="0"/>
    <xf numFmtId="0" fontId="86" fillId="0" borderId="9" applyNumberFormat="0" applyFill="0" applyAlignment="0" applyProtection="0"/>
    <xf numFmtId="0" fontId="126" fillId="0" borderId="32" applyNumberFormat="0" applyFill="0" applyAlignment="0" applyProtection="0"/>
    <xf numFmtId="0" fontId="126" fillId="0" borderId="32" applyNumberFormat="0" applyFill="0" applyAlignment="0" applyProtection="0"/>
    <xf numFmtId="0" fontId="126" fillId="0" borderId="32" applyNumberFormat="0" applyFill="0" applyAlignment="0" applyProtection="0"/>
    <xf numFmtId="0" fontId="126" fillId="0" borderId="32" applyNumberFormat="0" applyFill="0" applyAlignment="0" applyProtection="0"/>
    <xf numFmtId="0" fontId="126" fillId="0" borderId="32" applyNumberFormat="0" applyFill="0" applyAlignment="0" applyProtection="0"/>
    <xf numFmtId="0" fontId="126" fillId="0" borderId="32" applyNumberFormat="0" applyFill="0" applyAlignment="0" applyProtection="0"/>
    <xf numFmtId="0" fontId="126" fillId="0" borderId="32" applyNumberFormat="0" applyFill="0" applyAlignment="0" applyProtection="0"/>
    <xf numFmtId="0" fontId="126" fillId="0" borderId="32" applyNumberFormat="0" applyFill="0" applyAlignment="0" applyProtection="0"/>
    <xf numFmtId="0" fontId="126" fillId="0" borderId="32" applyNumberFormat="0" applyFill="0" applyAlignment="0" applyProtection="0"/>
    <xf numFmtId="0" fontId="126" fillId="0" borderId="32" applyNumberFormat="0" applyFill="0" applyAlignment="0" applyProtection="0"/>
    <xf numFmtId="0" fontId="86" fillId="0" borderId="9" applyNumberFormat="0" applyFill="0" applyAlignment="0" applyProtection="0"/>
    <xf numFmtId="0" fontId="63" fillId="0" borderId="8" applyNumberFormat="0" applyFill="0" applyAlignment="0" applyProtection="0"/>
    <xf numFmtId="0" fontId="86" fillId="0" borderId="9" applyNumberFormat="0" applyFill="0" applyAlignment="0" applyProtection="0"/>
    <xf numFmtId="0" fontId="86" fillId="0" borderId="9" applyNumberFormat="0" applyFill="0" applyAlignment="0" applyProtection="0"/>
    <xf numFmtId="0" fontId="86" fillId="0" borderId="9" applyNumberFormat="0" applyFill="0" applyAlignment="0" applyProtection="0"/>
    <xf numFmtId="0" fontId="86" fillId="0" borderId="9" applyNumberFormat="0" applyFill="0" applyAlignment="0" applyProtection="0"/>
    <xf numFmtId="0" fontId="42" fillId="0" borderId="8" applyNumberFormat="0" applyFill="0" applyAlignment="0" applyProtection="0"/>
    <xf numFmtId="0" fontId="86" fillId="0" borderId="0" applyNumberFormat="0" applyFill="0" applyBorder="0" applyAlignment="0" applyProtection="0"/>
    <xf numFmtId="0" fontId="42"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124" fillId="0" borderId="0" applyNumberFormat="0" applyFill="0" applyBorder="0" applyAlignment="0" applyProtection="0"/>
    <xf numFmtId="0" fontId="41" fillId="0" borderId="0" applyNumberFormat="0" applyFill="0" applyBorder="0" applyAlignment="0" applyProtection="0"/>
    <xf numFmtId="0" fontId="42"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2" fillId="0" borderId="0" applyNumberFormat="0" applyFill="0" applyBorder="0" applyAlignment="0" applyProtection="0"/>
    <xf numFmtId="0" fontId="41" fillId="0" borderId="0" applyNumberFormat="0" applyFill="0" applyBorder="0" applyAlignment="0" applyProtection="0"/>
    <xf numFmtId="0" fontId="86" fillId="0" borderId="0" applyNumberFormat="0" applyFill="0" applyBorder="0" applyAlignment="0" applyProtection="0"/>
    <xf numFmtId="0" fontId="41" fillId="0" borderId="0" applyNumberFormat="0" applyFill="0" applyBorder="0" applyAlignment="0" applyProtection="0"/>
    <xf numFmtId="0" fontId="91"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125"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8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86" fillId="0" borderId="0" applyNumberFormat="0" applyFill="0" applyBorder="0" applyAlignment="0" applyProtection="0"/>
    <xf numFmtId="0" fontId="63"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42" fillId="0" borderId="0" applyNumberFormat="0" applyFill="0" applyBorder="0" applyAlignment="0" applyProtection="0"/>
    <xf numFmtId="0" fontId="44" fillId="13" borderId="2" applyNumberFormat="0" applyAlignment="0" applyProtection="0"/>
    <xf numFmtId="0" fontId="44" fillId="13" borderId="1" applyNumberFormat="0" applyAlignment="0" applyProtection="0"/>
    <xf numFmtId="0" fontId="44" fillId="13" borderId="2" applyNumberFormat="0" applyAlignment="0" applyProtection="0"/>
    <xf numFmtId="0" fontId="44" fillId="13" borderId="1" applyNumberFormat="0" applyAlignment="0" applyProtection="0"/>
    <xf numFmtId="0" fontId="44" fillId="13" borderId="2" applyNumberFormat="0" applyAlignment="0" applyProtection="0"/>
    <xf numFmtId="0" fontId="44" fillId="13" borderId="1" applyNumberFormat="0" applyAlignment="0" applyProtection="0"/>
    <xf numFmtId="0" fontId="44" fillId="13" borderId="2" applyNumberFormat="0" applyAlignment="0" applyProtection="0"/>
    <xf numFmtId="0" fontId="44" fillId="13" borderId="1" applyNumberFormat="0" applyAlignment="0" applyProtection="0"/>
    <xf numFmtId="0" fontId="44" fillId="13" borderId="2" applyNumberFormat="0" applyAlignment="0" applyProtection="0"/>
    <xf numFmtId="0" fontId="44" fillId="13" borderId="1" applyNumberFormat="0" applyAlignment="0" applyProtection="0"/>
    <xf numFmtId="0" fontId="44" fillId="13" borderId="2" applyNumberFormat="0" applyAlignment="0" applyProtection="0"/>
    <xf numFmtId="0" fontId="44" fillId="13" borderId="1" applyNumberFormat="0" applyAlignment="0" applyProtection="0"/>
    <xf numFmtId="0" fontId="44" fillId="13" borderId="2" applyNumberFormat="0" applyAlignment="0" applyProtection="0"/>
    <xf numFmtId="0" fontId="44" fillId="13" borderId="1" applyNumberFormat="0" applyAlignment="0" applyProtection="0"/>
    <xf numFmtId="0" fontId="44" fillId="13" borderId="2" applyNumberFormat="0" applyAlignment="0" applyProtection="0"/>
    <xf numFmtId="0" fontId="44" fillId="13" borderId="1" applyNumberFormat="0" applyAlignment="0" applyProtection="0"/>
    <xf numFmtId="0" fontId="44" fillId="13" borderId="2" applyNumberFormat="0" applyAlignment="0" applyProtection="0"/>
    <xf numFmtId="0" fontId="44" fillId="13" borderId="1" applyNumberFormat="0" applyAlignment="0" applyProtection="0"/>
    <xf numFmtId="0" fontId="44" fillId="13" borderId="2" applyNumberFormat="0" applyAlignment="0" applyProtection="0"/>
    <xf numFmtId="0" fontId="44" fillId="13" borderId="1" applyNumberFormat="0" applyAlignment="0" applyProtection="0"/>
    <xf numFmtId="0" fontId="127" fillId="121" borderId="28" applyNumberFormat="0" applyAlignment="0" applyProtection="0"/>
    <xf numFmtId="0" fontId="43" fillId="13" borderId="1" applyNumberFormat="0" applyAlignment="0" applyProtection="0"/>
    <xf numFmtId="0" fontId="44" fillId="13" borderId="1" applyNumberFormat="0" applyAlignment="0" applyProtection="0"/>
    <xf numFmtId="0" fontId="43" fillId="13" borderId="1" applyNumberFormat="0" applyAlignment="0" applyProtection="0"/>
    <xf numFmtId="0" fontId="43" fillId="13" borderId="1" applyNumberFormat="0" applyAlignment="0" applyProtection="0"/>
    <xf numFmtId="0" fontId="43" fillId="13" borderId="1" applyNumberFormat="0" applyAlignment="0" applyProtection="0"/>
    <xf numFmtId="0" fontId="43" fillId="22" borderId="2" applyNumberFormat="0" applyAlignment="0" applyProtection="0"/>
    <xf numFmtId="0" fontId="43" fillId="13" borderId="1" applyNumberFormat="0" applyAlignment="0" applyProtection="0"/>
    <xf numFmtId="0" fontId="44" fillId="13" borderId="1" applyNumberFormat="0" applyAlignment="0" applyProtection="0"/>
    <xf numFmtId="0" fontId="43" fillId="13" borderId="1" applyNumberFormat="0" applyAlignment="0" applyProtection="0"/>
    <xf numFmtId="0" fontId="43" fillId="22" borderId="2" applyNumberFormat="0" applyAlignment="0" applyProtection="0"/>
    <xf numFmtId="0" fontId="44" fillId="13" borderId="2" applyNumberFormat="0" applyAlignment="0" applyProtection="0"/>
    <xf numFmtId="0" fontId="43" fillId="13" borderId="1" applyNumberFormat="0" applyAlignment="0" applyProtection="0"/>
    <xf numFmtId="0" fontId="43" fillId="22" borderId="2" applyNumberFormat="0" applyAlignment="0" applyProtection="0"/>
    <xf numFmtId="0" fontId="44" fillId="13" borderId="2" applyNumberFormat="0" applyAlignment="0" applyProtection="0"/>
    <xf numFmtId="0" fontId="44" fillId="13" borderId="1" applyNumberFormat="0" applyAlignment="0" applyProtection="0"/>
    <xf numFmtId="0" fontId="44" fillId="13" borderId="2" applyNumberFormat="0" applyAlignment="0" applyProtection="0"/>
    <xf numFmtId="0" fontId="44" fillId="13" borderId="2" applyNumberFormat="0" applyAlignment="0" applyProtection="0"/>
    <xf numFmtId="0" fontId="44" fillId="13" borderId="2" applyNumberFormat="0" applyAlignment="0" applyProtection="0"/>
    <xf numFmtId="0" fontId="44" fillId="13" borderId="2" applyNumberFormat="0" applyAlignment="0" applyProtection="0"/>
    <xf numFmtId="0" fontId="44" fillId="13" borderId="2" applyNumberFormat="0" applyAlignment="0" applyProtection="0"/>
    <xf numFmtId="0" fontId="44" fillId="13" borderId="2" applyNumberFormat="0" applyAlignment="0" applyProtection="0"/>
    <xf numFmtId="0" fontId="128" fillId="121" borderId="28" applyNumberFormat="0" applyAlignment="0" applyProtection="0"/>
    <xf numFmtId="0" fontId="129" fillId="13" borderId="28" applyNumberFormat="0" applyAlignment="0" applyProtection="0"/>
    <xf numFmtId="0" fontId="129" fillId="13" borderId="28" applyNumberFormat="0" applyAlignment="0" applyProtection="0"/>
    <xf numFmtId="0" fontId="44" fillId="13" borderId="2" applyNumberFormat="0" applyAlignment="0" applyProtection="0"/>
    <xf numFmtId="0" fontId="44" fillId="13" borderId="1" applyNumberFormat="0" applyAlignment="0" applyProtection="0"/>
    <xf numFmtId="0" fontId="129" fillId="13" borderId="28" applyNumberFormat="0" applyAlignment="0" applyProtection="0"/>
    <xf numFmtId="0" fontId="129" fillId="13" borderId="28" applyNumberFormat="0" applyAlignment="0" applyProtection="0"/>
    <xf numFmtId="0" fontId="129" fillId="13" borderId="28" applyNumberFormat="0" applyAlignment="0" applyProtection="0"/>
    <xf numFmtId="0" fontId="129" fillId="13" borderId="28" applyNumberFormat="0" applyAlignment="0" applyProtection="0"/>
    <xf numFmtId="0" fontId="129" fillId="13" borderId="28" applyNumberFormat="0" applyAlignment="0" applyProtection="0"/>
    <xf numFmtId="0" fontId="129" fillId="13" borderId="28" applyNumberFormat="0" applyAlignment="0" applyProtection="0"/>
    <xf numFmtId="0" fontId="129" fillId="13" borderId="28" applyNumberFormat="0" applyAlignment="0" applyProtection="0"/>
    <xf numFmtId="0" fontId="129" fillId="13" borderId="28" applyNumberFormat="0" applyAlignment="0" applyProtection="0"/>
    <xf numFmtId="0" fontId="129" fillId="13" borderId="28" applyNumberFormat="0" applyAlignment="0" applyProtection="0"/>
    <xf numFmtId="0" fontId="129" fillId="13" borderId="28" applyNumberFormat="0" applyAlignment="0" applyProtection="0"/>
    <xf numFmtId="0" fontId="44" fillId="13" borderId="2" applyNumberFormat="0" applyAlignment="0" applyProtection="0"/>
    <xf numFmtId="0" fontId="44" fillId="13" borderId="1" applyNumberFormat="0" applyAlignment="0" applyProtection="0"/>
    <xf numFmtId="0" fontId="129" fillId="13" borderId="28" applyNumberFormat="0" applyAlignment="0" applyProtection="0"/>
    <xf numFmtId="0" fontId="129" fillId="13" borderId="28" applyNumberFormat="0" applyAlignment="0" applyProtection="0"/>
    <xf numFmtId="0" fontId="129" fillId="13" borderId="28" applyNumberFormat="0" applyAlignment="0" applyProtection="0"/>
    <xf numFmtId="0" fontId="129" fillId="13" borderId="28" applyNumberFormat="0" applyAlignment="0" applyProtection="0"/>
    <xf numFmtId="0" fontId="64" fillId="16" borderId="1" applyNumberFormat="0" applyAlignment="0" applyProtection="0"/>
    <xf numFmtId="0" fontId="44" fillId="13" borderId="2" applyNumberFormat="0" applyAlignment="0" applyProtection="0"/>
    <xf numFmtId="0" fontId="44" fillId="13" borderId="1" applyNumberFormat="0" applyAlignment="0" applyProtection="0"/>
    <xf numFmtId="0" fontId="44" fillId="13" borderId="2" applyNumberFormat="0" applyAlignment="0" applyProtection="0"/>
    <xf numFmtId="0" fontId="44" fillId="13" borderId="1" applyNumberFormat="0" applyAlignment="0" applyProtection="0"/>
    <xf numFmtId="0" fontId="44" fillId="13" borderId="2" applyNumberFormat="0" applyAlignment="0" applyProtection="0"/>
    <xf numFmtId="0" fontId="44" fillId="13" borderId="1" applyNumberFormat="0" applyAlignment="0" applyProtection="0"/>
    <xf numFmtId="0" fontId="44" fillId="13" borderId="2" applyNumberFormat="0" applyAlignment="0" applyProtection="0"/>
    <xf numFmtId="0" fontId="44" fillId="13" borderId="1" applyNumberFormat="0" applyAlignment="0" applyProtection="0"/>
    <xf numFmtId="0" fontId="44" fillId="13" borderId="1" applyNumberFormat="0" applyAlignment="0" applyProtection="0"/>
    <xf numFmtId="0" fontId="87" fillId="0" borderId="11" applyNumberFormat="0" applyFill="0" applyAlignment="0" applyProtection="0"/>
    <xf numFmtId="0" fontId="46" fillId="0" borderId="10" applyNumberFormat="0" applyFill="0" applyAlignment="0" applyProtection="0"/>
    <xf numFmtId="0" fontId="87" fillId="0" borderId="11" applyNumberFormat="0" applyFill="0" applyAlignment="0" applyProtection="0"/>
    <xf numFmtId="0" fontId="87" fillId="0" borderId="11" applyNumberFormat="0" applyFill="0" applyAlignment="0" applyProtection="0"/>
    <xf numFmtId="0" fontId="87" fillId="0" borderId="11" applyNumberFormat="0" applyFill="0" applyAlignment="0" applyProtection="0"/>
    <xf numFmtId="0" fontId="87" fillId="0" borderId="11" applyNumberFormat="0" applyFill="0" applyAlignment="0" applyProtection="0"/>
    <xf numFmtId="0" fontId="87" fillId="0" borderId="11" applyNumberFormat="0" applyFill="0" applyAlignment="0" applyProtection="0"/>
    <xf numFmtId="0" fontId="87" fillId="0" borderId="11" applyNumberFormat="0" applyFill="0" applyAlignment="0" applyProtection="0"/>
    <xf numFmtId="0" fontId="87" fillId="0" borderId="11" applyNumberFormat="0" applyFill="0" applyAlignment="0" applyProtection="0"/>
    <xf numFmtId="0" fontId="87" fillId="0" borderId="11" applyNumberFormat="0" applyFill="0" applyAlignment="0" applyProtection="0"/>
    <xf numFmtId="0" fontId="87" fillId="0" borderId="11" applyNumberFormat="0" applyFill="0" applyAlignment="0" applyProtection="0"/>
    <xf numFmtId="0" fontId="130" fillId="0" borderId="33" applyNumberFormat="0" applyFill="0" applyAlignment="0" applyProtection="0"/>
    <xf numFmtId="0" fontId="45" fillId="0" borderId="10" applyNumberFormat="0" applyFill="0" applyAlignment="0" applyProtection="0"/>
    <xf numFmtId="0" fontId="46" fillId="0" borderId="10" applyNumberFormat="0" applyFill="0" applyAlignment="0" applyProtection="0"/>
    <xf numFmtId="0" fontId="45" fillId="0" borderId="10" applyNumberFormat="0" applyFill="0" applyAlignment="0" applyProtection="0"/>
    <xf numFmtId="0" fontId="45" fillId="0" borderId="10" applyNumberFormat="0" applyFill="0" applyAlignment="0" applyProtection="0"/>
    <xf numFmtId="0" fontId="45" fillId="0" borderId="10" applyNumberFormat="0" applyFill="0" applyAlignment="0" applyProtection="0"/>
    <xf numFmtId="0" fontId="52" fillId="0" borderId="11" applyNumberFormat="0" applyFill="0" applyAlignment="0" applyProtection="0"/>
    <xf numFmtId="0" fontId="45" fillId="0" borderId="10" applyNumberFormat="0" applyFill="0" applyAlignment="0" applyProtection="0"/>
    <xf numFmtId="0" fontId="46" fillId="0" borderId="10" applyNumberFormat="0" applyFill="0" applyAlignment="0" applyProtection="0"/>
    <xf numFmtId="0" fontId="45" fillId="0" borderId="10" applyNumberFormat="0" applyFill="0" applyAlignment="0" applyProtection="0"/>
    <xf numFmtId="0" fontId="52" fillId="0" borderId="11" applyNumberFormat="0" applyFill="0" applyAlignment="0" applyProtection="0"/>
    <xf numFmtId="0" fontId="87" fillId="0" borderId="11" applyNumberFormat="0" applyFill="0" applyAlignment="0" applyProtection="0"/>
    <xf numFmtId="0" fontId="45" fillId="0" borderId="10" applyNumberFormat="0" applyFill="0" applyAlignment="0" applyProtection="0"/>
    <xf numFmtId="0" fontId="52" fillId="0" borderId="11" applyNumberFormat="0" applyFill="0" applyAlignment="0" applyProtection="0"/>
    <xf numFmtId="0" fontId="87" fillId="0" borderId="11" applyNumberFormat="0" applyFill="0" applyAlignment="0" applyProtection="0"/>
    <xf numFmtId="0" fontId="87" fillId="0" borderId="11" applyNumberFormat="0" applyFill="0" applyAlignment="0" applyProtection="0"/>
    <xf numFmtId="0" fontId="87" fillId="0" borderId="11" applyNumberFormat="0" applyFill="0" applyAlignment="0" applyProtection="0"/>
    <xf numFmtId="0" fontId="87" fillId="0" borderId="11" applyNumberFormat="0" applyFill="0" applyAlignment="0" applyProtection="0"/>
    <xf numFmtId="0" fontId="87" fillId="0" borderId="11" applyNumberFormat="0" applyFill="0" applyAlignment="0" applyProtection="0"/>
    <xf numFmtId="0" fontId="87" fillId="0" borderId="11" applyNumberFormat="0" applyFill="0" applyAlignment="0" applyProtection="0"/>
    <xf numFmtId="0" fontId="87" fillId="0" borderId="11" applyNumberFormat="0" applyFill="0" applyAlignment="0" applyProtection="0"/>
    <xf numFmtId="0" fontId="131" fillId="0" borderId="33" applyNumberFormat="0" applyFill="0" applyAlignment="0" applyProtection="0"/>
    <xf numFmtId="0" fontId="132" fillId="0" borderId="33" applyNumberFormat="0" applyFill="0" applyAlignment="0" applyProtection="0"/>
    <xf numFmtId="0" fontId="132" fillId="0" borderId="33" applyNumberFormat="0" applyFill="0" applyAlignment="0" applyProtection="0"/>
    <xf numFmtId="0" fontId="87" fillId="0" borderId="11" applyNumberFormat="0" applyFill="0" applyAlignment="0" applyProtection="0"/>
    <xf numFmtId="0" fontId="132" fillId="0" borderId="33" applyNumberFormat="0" applyFill="0" applyAlignment="0" applyProtection="0"/>
    <xf numFmtId="0" fontId="132" fillId="0" borderId="33" applyNumberFormat="0" applyFill="0" applyAlignment="0" applyProtection="0"/>
    <xf numFmtId="0" fontId="132" fillId="0" borderId="33" applyNumberFormat="0" applyFill="0" applyAlignment="0" applyProtection="0"/>
    <xf numFmtId="0" fontId="132" fillId="0" borderId="33" applyNumberFormat="0" applyFill="0" applyAlignment="0" applyProtection="0"/>
    <xf numFmtId="0" fontId="132" fillId="0" borderId="33" applyNumberFormat="0" applyFill="0" applyAlignment="0" applyProtection="0"/>
    <xf numFmtId="0" fontId="132" fillId="0" borderId="33" applyNumberFormat="0" applyFill="0" applyAlignment="0" applyProtection="0"/>
    <xf numFmtId="0" fontId="132" fillId="0" borderId="33" applyNumberFormat="0" applyFill="0" applyAlignment="0" applyProtection="0"/>
    <xf numFmtId="0" fontId="132" fillId="0" borderId="33" applyNumberFormat="0" applyFill="0" applyAlignment="0" applyProtection="0"/>
    <xf numFmtId="0" fontId="132" fillId="0" borderId="33" applyNumberFormat="0" applyFill="0" applyAlignment="0" applyProtection="0"/>
    <xf numFmtId="0" fontId="132" fillId="0" borderId="33" applyNumberFormat="0" applyFill="0" applyAlignment="0" applyProtection="0"/>
    <xf numFmtId="0" fontId="87" fillId="0" borderId="11" applyNumberFormat="0" applyFill="0" applyAlignment="0" applyProtection="0"/>
    <xf numFmtId="0" fontId="65" fillId="0" borderId="10" applyNumberFormat="0" applyFill="0" applyAlignment="0" applyProtection="0"/>
    <xf numFmtId="0" fontId="87" fillId="0" borderId="11" applyNumberFormat="0" applyFill="0" applyAlignment="0" applyProtection="0"/>
    <xf numFmtId="0" fontId="87" fillId="0" borderId="11" applyNumberFormat="0" applyFill="0" applyAlignment="0" applyProtection="0"/>
    <xf numFmtId="0" fontId="87" fillId="0" borderId="11" applyNumberFormat="0" applyFill="0" applyAlignment="0" applyProtection="0"/>
    <xf numFmtId="0" fontId="87" fillId="0" borderId="11" applyNumberFormat="0" applyFill="0" applyAlignment="0" applyProtection="0"/>
    <xf numFmtId="0" fontId="46" fillId="0" borderId="10" applyNumberFormat="0" applyFill="0" applyAlignment="0" applyProtection="0"/>
    <xf numFmtId="43" fontId="19" fillId="0" borderId="0" applyFont="0" applyFill="0" applyBorder="0" applyAlignment="0" applyProtection="0"/>
    <xf numFmtId="44" fontId="19" fillId="0" borderId="0" applyFont="0" applyFill="0" applyBorder="0" applyAlignment="0" applyProtection="0"/>
    <xf numFmtId="0" fontId="88" fillId="22" borderId="0" applyNumberFormat="0" applyBorder="0" applyAlignment="0" applyProtection="0"/>
    <xf numFmtId="0" fontId="48" fillId="22" borderId="0" applyNumberFormat="0" applyBorder="0" applyAlignment="0" applyProtection="0"/>
    <xf numFmtId="0" fontId="88" fillId="22" borderId="0" applyNumberFormat="0" applyBorder="0" applyAlignment="0" applyProtection="0"/>
    <xf numFmtId="0" fontId="48" fillId="22" borderId="0" applyNumberFormat="0" applyBorder="0" applyAlignment="0" applyProtection="0"/>
    <xf numFmtId="0" fontId="88" fillId="22" borderId="0" applyNumberFormat="0" applyBorder="0" applyAlignment="0" applyProtection="0"/>
    <xf numFmtId="0" fontId="48" fillId="22" borderId="0" applyNumberFormat="0" applyBorder="0" applyAlignment="0" applyProtection="0"/>
    <xf numFmtId="0" fontId="88" fillId="22" borderId="0" applyNumberFormat="0" applyBorder="0" applyAlignment="0" applyProtection="0"/>
    <xf numFmtId="0" fontId="48" fillId="22" borderId="0" applyNumberFormat="0" applyBorder="0" applyAlignment="0" applyProtection="0"/>
    <xf numFmtId="0" fontId="88" fillId="22" borderId="0" applyNumberFormat="0" applyBorder="0" applyAlignment="0" applyProtection="0"/>
    <xf numFmtId="0" fontId="48" fillId="22" borderId="0" applyNumberFormat="0" applyBorder="0" applyAlignment="0" applyProtection="0"/>
    <xf numFmtId="0" fontId="88" fillId="22" borderId="0" applyNumberFormat="0" applyBorder="0" applyAlignment="0" applyProtection="0"/>
    <xf numFmtId="0" fontId="48" fillId="22" borderId="0" applyNumberFormat="0" applyBorder="0" applyAlignment="0" applyProtection="0"/>
    <xf numFmtId="0" fontId="88" fillId="22" borderId="0" applyNumberFormat="0" applyBorder="0" applyAlignment="0" applyProtection="0"/>
    <xf numFmtId="0" fontId="48" fillId="22" borderId="0" applyNumberFormat="0" applyBorder="0" applyAlignment="0" applyProtection="0"/>
    <xf numFmtId="0" fontId="88" fillId="22" borderId="0" applyNumberFormat="0" applyBorder="0" applyAlignment="0" applyProtection="0"/>
    <xf numFmtId="0" fontId="48" fillId="22" borderId="0" applyNumberFormat="0" applyBorder="0" applyAlignment="0" applyProtection="0"/>
    <xf numFmtId="0" fontId="88" fillId="22" borderId="0" applyNumberFormat="0" applyBorder="0" applyAlignment="0" applyProtection="0"/>
    <xf numFmtId="0" fontId="48" fillId="22" borderId="0" applyNumberFormat="0" applyBorder="0" applyAlignment="0" applyProtection="0"/>
    <xf numFmtId="0" fontId="88" fillId="22" borderId="0" applyNumberFormat="0" applyBorder="0" applyAlignment="0" applyProtection="0"/>
    <xf numFmtId="0" fontId="48" fillId="22" borderId="0" applyNumberFormat="0" applyBorder="0" applyAlignment="0" applyProtection="0"/>
    <xf numFmtId="0" fontId="133" fillId="122" borderId="0" applyNumberFormat="0" applyBorder="0" applyAlignment="0" applyProtection="0"/>
    <xf numFmtId="0" fontId="47" fillId="22" borderId="0" applyNumberFormat="0" applyBorder="0" applyAlignment="0" applyProtection="0"/>
    <xf numFmtId="0" fontId="48" fillId="22"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92" fillId="22" borderId="0" applyNumberFormat="0" applyBorder="0" applyAlignment="0" applyProtection="0"/>
    <xf numFmtId="0" fontId="47" fillId="22" borderId="0" applyNumberFormat="0" applyBorder="0" applyAlignment="0" applyProtection="0"/>
    <xf numFmtId="0" fontId="48" fillId="22" borderId="0" applyNumberFormat="0" applyBorder="0" applyAlignment="0" applyProtection="0"/>
    <xf numFmtId="0" fontId="47" fillId="22" borderId="0" applyNumberFormat="0" applyBorder="0" applyAlignment="0" applyProtection="0"/>
    <xf numFmtId="0" fontId="92" fillId="22" borderId="0" applyNumberFormat="0" applyBorder="0" applyAlignment="0" applyProtection="0"/>
    <xf numFmtId="0" fontId="88" fillId="22" borderId="0" applyNumberFormat="0" applyBorder="0" applyAlignment="0" applyProtection="0"/>
    <xf numFmtId="0" fontId="47" fillId="22" borderId="0" applyNumberFormat="0" applyBorder="0" applyAlignment="0" applyProtection="0"/>
    <xf numFmtId="0" fontId="92" fillId="22" borderId="0" applyNumberFormat="0" applyBorder="0" applyAlignment="0" applyProtection="0"/>
    <xf numFmtId="0" fontId="88" fillId="22" borderId="0" applyNumberFormat="0" applyBorder="0" applyAlignment="0" applyProtection="0"/>
    <xf numFmtId="0" fontId="4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134" fillId="122" borderId="0" applyNumberFormat="0" applyBorder="0" applyAlignment="0" applyProtection="0"/>
    <xf numFmtId="0" fontId="135" fillId="123" borderId="0" applyNumberFormat="0" applyBorder="0" applyAlignment="0" applyProtection="0"/>
    <xf numFmtId="0" fontId="135" fillId="123" borderId="0" applyNumberFormat="0" applyBorder="0" applyAlignment="0" applyProtection="0"/>
    <xf numFmtId="0" fontId="88" fillId="22" borderId="0" applyNumberFormat="0" applyBorder="0" applyAlignment="0" applyProtection="0"/>
    <xf numFmtId="0" fontId="48" fillId="22" borderId="0" applyNumberFormat="0" applyBorder="0" applyAlignment="0" applyProtection="0"/>
    <xf numFmtId="0" fontId="135" fillId="123" borderId="0" applyNumberFormat="0" applyBorder="0" applyAlignment="0" applyProtection="0"/>
    <xf numFmtId="0" fontId="135" fillId="123" borderId="0" applyNumberFormat="0" applyBorder="0" applyAlignment="0" applyProtection="0"/>
    <xf numFmtId="0" fontId="135" fillId="123" borderId="0" applyNumberFormat="0" applyBorder="0" applyAlignment="0" applyProtection="0"/>
    <xf numFmtId="0" fontId="135" fillId="123" borderId="0" applyNumberFormat="0" applyBorder="0" applyAlignment="0" applyProtection="0"/>
    <xf numFmtId="0" fontId="135" fillId="123" borderId="0" applyNumberFormat="0" applyBorder="0" applyAlignment="0" applyProtection="0"/>
    <xf numFmtId="0" fontId="135" fillId="123" borderId="0" applyNumberFormat="0" applyBorder="0" applyAlignment="0" applyProtection="0"/>
    <xf numFmtId="0" fontId="135" fillId="123" borderId="0" applyNumberFormat="0" applyBorder="0" applyAlignment="0" applyProtection="0"/>
    <xf numFmtId="0" fontId="135" fillId="123" borderId="0" applyNumberFormat="0" applyBorder="0" applyAlignment="0" applyProtection="0"/>
    <xf numFmtId="0" fontId="135" fillId="123" borderId="0" applyNumberFormat="0" applyBorder="0" applyAlignment="0" applyProtection="0"/>
    <xf numFmtId="0" fontId="135" fillId="123" borderId="0" applyNumberFormat="0" applyBorder="0" applyAlignment="0" applyProtection="0"/>
    <xf numFmtId="0" fontId="88" fillId="22" borderId="0" applyNumberFormat="0" applyBorder="0" applyAlignment="0" applyProtection="0"/>
    <xf numFmtId="0" fontId="48" fillId="22" borderId="0" applyNumberFormat="0" applyBorder="0" applyAlignment="0" applyProtection="0"/>
    <xf numFmtId="0" fontId="135" fillId="123" borderId="0" applyNumberFormat="0" applyBorder="0" applyAlignment="0" applyProtection="0"/>
    <xf numFmtId="0" fontId="135" fillId="123" borderId="0" applyNumberFormat="0" applyBorder="0" applyAlignment="0" applyProtection="0"/>
    <xf numFmtId="0" fontId="135" fillId="123" borderId="0" applyNumberFormat="0" applyBorder="0" applyAlignment="0" applyProtection="0"/>
    <xf numFmtId="0" fontId="135" fillId="123" borderId="0" applyNumberFormat="0" applyBorder="0" applyAlignment="0" applyProtection="0"/>
    <xf numFmtId="0" fontId="66" fillId="49" borderId="0" applyNumberFormat="0" applyBorder="0" applyAlignment="0" applyProtection="0"/>
    <xf numFmtId="0" fontId="88" fillId="22" borderId="0" applyNumberFormat="0" applyBorder="0" applyAlignment="0" applyProtection="0"/>
    <xf numFmtId="0" fontId="48" fillId="22" borderId="0" applyNumberFormat="0" applyBorder="0" applyAlignment="0" applyProtection="0"/>
    <xf numFmtId="0" fontId="88" fillId="22" borderId="0" applyNumberFormat="0" applyBorder="0" applyAlignment="0" applyProtection="0"/>
    <xf numFmtId="0" fontId="48" fillId="22" borderId="0" applyNumberFormat="0" applyBorder="0" applyAlignment="0" applyProtection="0"/>
    <xf numFmtId="0" fontId="88" fillId="22" borderId="0" applyNumberFormat="0" applyBorder="0" applyAlignment="0" applyProtection="0"/>
    <xf numFmtId="0" fontId="48" fillId="22" borderId="0" applyNumberFormat="0" applyBorder="0" applyAlignment="0" applyProtection="0"/>
    <xf numFmtId="0" fontId="88" fillId="22" borderId="0" applyNumberFormat="0" applyBorder="0" applyAlignment="0" applyProtection="0"/>
    <xf numFmtId="0" fontId="48" fillId="22" borderId="0" applyNumberFormat="0" applyBorder="0" applyAlignment="0" applyProtection="0"/>
    <xf numFmtId="0" fontId="48" fillId="22" borderId="0" applyNumberFormat="0" applyBorder="0" applyAlignment="0" applyProtection="0"/>
    <xf numFmtId="0" fontId="4" fillId="0" borderId="0"/>
    <xf numFmtId="0" fontId="24" fillId="0" borderId="0"/>
    <xf numFmtId="0" fontId="23" fillId="0" borderId="0"/>
    <xf numFmtId="0" fontId="24" fillId="0" borderId="0"/>
    <xf numFmtId="0" fontId="23" fillId="0" borderId="0"/>
    <xf numFmtId="0" fontId="3" fillId="0" borderId="0"/>
    <xf numFmtId="0" fontId="23" fillId="0" borderId="0"/>
    <xf numFmtId="0" fontId="3" fillId="0" borderId="0"/>
    <xf numFmtId="0" fontId="19" fillId="0" borderId="0"/>
    <xf numFmtId="0" fontId="19" fillId="0" borderId="0"/>
    <xf numFmtId="0" fontId="24" fillId="0" borderId="0"/>
    <xf numFmtId="0" fontId="19" fillId="0" borderId="0"/>
    <xf numFmtId="0" fontId="24" fillId="0" borderId="0"/>
    <xf numFmtId="0" fontId="19" fillId="0" borderId="0"/>
    <xf numFmtId="0" fontId="24" fillId="0" borderId="0"/>
    <xf numFmtId="0" fontId="19" fillId="0" borderId="0"/>
    <xf numFmtId="0" fontId="24" fillId="0" borderId="0"/>
    <xf numFmtId="0" fontId="19" fillId="0" borderId="0"/>
    <xf numFmtId="0" fontId="24" fillId="0" borderId="0"/>
    <xf numFmtId="0" fontId="19" fillId="0" borderId="0"/>
    <xf numFmtId="0" fontId="24" fillId="0" borderId="0"/>
    <xf numFmtId="0" fontId="19" fillId="0" borderId="0"/>
    <xf numFmtId="0" fontId="19" fillId="0" borderId="0"/>
    <xf numFmtId="0" fontId="23" fillId="0" borderId="0"/>
    <xf numFmtId="0" fontId="19" fillId="0" borderId="0"/>
    <xf numFmtId="0" fontId="23" fillId="0" borderId="0"/>
    <xf numFmtId="0" fontId="19" fillId="0" borderId="0"/>
    <xf numFmtId="0" fontId="19" fillId="0" borderId="0"/>
    <xf numFmtId="0" fontId="19" fillId="0" borderId="0"/>
    <xf numFmtId="0" fontId="19" fillId="0" borderId="0"/>
    <xf numFmtId="0" fontId="19" fillId="0" borderId="0"/>
    <xf numFmtId="0" fontId="19" fillId="0" borderId="0"/>
    <xf numFmtId="0" fontId="23" fillId="0" borderId="0"/>
    <xf numFmtId="0" fontId="19" fillId="0" borderId="0"/>
    <xf numFmtId="0" fontId="19" fillId="0" borderId="0"/>
    <xf numFmtId="0" fontId="19" fillId="0" borderId="0"/>
    <xf numFmtId="0" fontId="23" fillId="0" borderId="0">
      <alignment vertical="top"/>
    </xf>
    <xf numFmtId="0" fontId="23" fillId="0" borderId="0"/>
    <xf numFmtId="0" fontId="19" fillId="0" borderId="0"/>
    <xf numFmtId="0" fontId="19" fillId="0" borderId="0"/>
    <xf numFmtId="0" fontId="23" fillId="0" borderId="0">
      <alignment vertical="top"/>
    </xf>
    <xf numFmtId="0" fontId="23"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3" fillId="0" borderId="0"/>
    <xf numFmtId="0" fontId="24" fillId="0" borderId="0"/>
    <xf numFmtId="0" fontId="19" fillId="0" borderId="0"/>
    <xf numFmtId="0" fontId="24" fillId="0" borderId="0"/>
    <xf numFmtId="0" fontId="19" fillId="0" borderId="0"/>
    <xf numFmtId="0" fontId="24" fillId="0" borderId="0"/>
    <xf numFmtId="0" fontId="17" fillId="0" borderId="0"/>
    <xf numFmtId="0" fontId="24" fillId="0" borderId="0"/>
    <xf numFmtId="0" fontId="23" fillId="0" borderId="0"/>
    <xf numFmtId="0" fontId="24" fillId="0" borderId="0"/>
    <xf numFmtId="0" fontId="23" fillId="0" borderId="0"/>
    <xf numFmtId="0" fontId="24" fillId="0" borderId="0"/>
    <xf numFmtId="0" fontId="3" fillId="0" borderId="0"/>
    <xf numFmtId="0" fontId="24" fillId="0" borderId="0"/>
    <xf numFmtId="0" fontId="24" fillId="0" borderId="0"/>
    <xf numFmtId="0" fontId="24" fillId="0" borderId="0"/>
    <xf numFmtId="0" fontId="19" fillId="0" borderId="0"/>
    <xf numFmtId="0" fontId="19" fillId="0" borderId="0"/>
    <xf numFmtId="0" fontId="23" fillId="0" borderId="0"/>
    <xf numFmtId="0" fontId="24" fillId="0" borderId="0"/>
    <xf numFmtId="0" fontId="24" fillId="0" borderId="0"/>
    <xf numFmtId="0" fontId="24" fillId="0" borderId="0"/>
    <xf numFmtId="0" fontId="19" fillId="0" borderId="0"/>
    <xf numFmtId="0" fontId="19" fillId="0" borderId="0"/>
    <xf numFmtId="0" fontId="100" fillId="0" borderId="0"/>
    <xf numFmtId="0" fontId="24" fillId="0" borderId="0"/>
    <xf numFmtId="0" fontId="2" fillId="0" borderId="0"/>
    <xf numFmtId="0" fontId="24" fillId="0" borderId="0"/>
    <xf numFmtId="0" fontId="19" fillId="0" borderId="0"/>
    <xf numFmtId="0" fontId="24" fillId="0" borderId="0"/>
    <xf numFmtId="0" fontId="24" fillId="0" borderId="0"/>
    <xf numFmtId="0" fontId="24" fillId="0" borderId="0"/>
    <xf numFmtId="0" fontId="24" fillId="0" borderId="0"/>
    <xf numFmtId="0" fontId="3" fillId="0" borderId="0"/>
    <xf numFmtId="0" fontId="3" fillId="0" borderId="0"/>
    <xf numFmtId="0" fontId="24" fillId="0" borderId="0"/>
    <xf numFmtId="0" fontId="24" fillId="0" borderId="0"/>
    <xf numFmtId="0" fontId="19" fillId="0" borderId="0"/>
    <xf numFmtId="0" fontId="23"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9" fillId="0" borderId="0"/>
    <xf numFmtId="0" fontId="19" fillId="0" borderId="0"/>
    <xf numFmtId="0" fontId="19" fillId="0" borderId="0"/>
    <xf numFmtId="0" fontId="23" fillId="0" borderId="0"/>
    <xf numFmtId="0" fontId="24" fillId="0" borderId="0"/>
    <xf numFmtId="0" fontId="101" fillId="0" borderId="0"/>
    <xf numFmtId="39" fontId="77" fillId="0" borderId="0"/>
    <xf numFmtId="0" fontId="24" fillId="0" borderId="0"/>
    <xf numFmtId="0" fontId="23" fillId="0" borderId="0"/>
    <xf numFmtId="0" fontId="19" fillId="0" borderId="0"/>
    <xf numFmtId="0" fontId="19" fillId="0" borderId="0"/>
    <xf numFmtId="0" fontId="24" fillId="0" borderId="0"/>
    <xf numFmtId="0" fontId="23" fillId="0" borderId="0"/>
    <xf numFmtId="0" fontId="19" fillId="0" borderId="0"/>
    <xf numFmtId="0" fontId="24" fillId="0" borderId="0"/>
    <xf numFmtId="0" fontId="17" fillId="0" borderId="0"/>
    <xf numFmtId="0" fontId="23" fillId="0" borderId="0"/>
    <xf numFmtId="0" fontId="24" fillId="0" borderId="0"/>
    <xf numFmtId="0" fontId="23" fillId="0" borderId="0"/>
    <xf numFmtId="0" fontId="19" fillId="0" borderId="0"/>
    <xf numFmtId="0" fontId="19" fillId="0" borderId="0"/>
    <xf numFmtId="0" fontId="24" fillId="6" borderId="2" applyNumberFormat="0" applyFont="0" applyAlignment="0" applyProtection="0"/>
    <xf numFmtId="0" fontId="19" fillId="6" borderId="12" applyNumberFormat="0" applyFont="0" applyAlignment="0" applyProtection="0"/>
    <xf numFmtId="0" fontId="19" fillId="6" borderId="12" applyNumberFormat="0" applyFont="0" applyAlignment="0" applyProtection="0"/>
    <xf numFmtId="0" fontId="24" fillId="6" borderId="2" applyNumberFormat="0" applyFont="0" applyAlignment="0" applyProtection="0"/>
    <xf numFmtId="0" fontId="19" fillId="6" borderId="12" applyNumberFormat="0" applyFont="0" applyAlignment="0" applyProtection="0"/>
    <xf numFmtId="0" fontId="24" fillId="6" borderId="2" applyNumberFormat="0" applyFont="0" applyAlignment="0" applyProtection="0"/>
    <xf numFmtId="0" fontId="19" fillId="6" borderId="12" applyNumberFormat="0" applyFont="0" applyAlignment="0" applyProtection="0"/>
    <xf numFmtId="0" fontId="24" fillId="6" borderId="2" applyNumberFormat="0" applyFont="0" applyAlignment="0" applyProtection="0"/>
    <xf numFmtId="0" fontId="19" fillId="6" borderId="12" applyNumberFormat="0" applyFont="0" applyAlignment="0" applyProtection="0"/>
    <xf numFmtId="0" fontId="24" fillId="6" borderId="2" applyNumberFormat="0" applyFont="0" applyAlignment="0" applyProtection="0"/>
    <xf numFmtId="0" fontId="19" fillId="6" borderId="12" applyNumberFormat="0" applyFont="0" applyAlignment="0" applyProtection="0"/>
    <xf numFmtId="0" fontId="24" fillId="6" borderId="2" applyNumberFormat="0" applyFont="0" applyAlignment="0" applyProtection="0"/>
    <xf numFmtId="0" fontId="19" fillId="6" borderId="12" applyNumberFormat="0" applyFont="0" applyAlignment="0" applyProtection="0"/>
    <xf numFmtId="0" fontId="24" fillId="6" borderId="2" applyNumberFormat="0" applyFont="0" applyAlignment="0" applyProtection="0"/>
    <xf numFmtId="0" fontId="19" fillId="6" borderId="12" applyNumberFormat="0" applyFont="0" applyAlignment="0" applyProtection="0"/>
    <xf numFmtId="0" fontId="24" fillId="6" borderId="2" applyNumberFormat="0" applyFont="0" applyAlignment="0" applyProtection="0"/>
    <xf numFmtId="0" fontId="19" fillId="6" borderId="12" applyNumberFormat="0" applyFont="0" applyAlignment="0" applyProtection="0"/>
    <xf numFmtId="0" fontId="24" fillId="6" borderId="2" applyNumberFormat="0" applyFont="0" applyAlignment="0" applyProtection="0"/>
    <xf numFmtId="0" fontId="19" fillId="6" borderId="12" applyNumberFormat="0" applyFont="0" applyAlignment="0" applyProtection="0"/>
    <xf numFmtId="0" fontId="24" fillId="6" borderId="2" applyNumberFormat="0" applyFont="0" applyAlignment="0" applyProtection="0"/>
    <xf numFmtId="0" fontId="19" fillId="6" borderId="12" applyNumberFormat="0" applyFont="0" applyAlignment="0" applyProtection="0"/>
    <xf numFmtId="0" fontId="20" fillId="124" borderId="34" applyNumberFormat="0" applyFont="0" applyAlignment="0" applyProtection="0"/>
    <xf numFmtId="0" fontId="19" fillId="6" borderId="12" applyNumberFormat="0" applyFont="0" applyAlignment="0" applyProtection="0"/>
    <xf numFmtId="0" fontId="19" fillId="6" borderId="12" applyNumberFormat="0" applyFont="0" applyAlignment="0" applyProtection="0"/>
    <xf numFmtId="0" fontId="23" fillId="6" borderId="2" applyNumberFormat="0" applyFont="0" applyAlignment="0" applyProtection="0"/>
    <xf numFmtId="0" fontId="19" fillId="6" borderId="12" applyNumberFormat="0" applyFont="0" applyAlignment="0" applyProtection="0"/>
    <xf numFmtId="0" fontId="19" fillId="6" borderId="12" applyNumberFormat="0" applyFont="0" applyAlignment="0" applyProtection="0"/>
    <xf numFmtId="0" fontId="19" fillId="6" borderId="12" applyNumberFormat="0" applyFont="0" applyAlignment="0" applyProtection="0"/>
    <xf numFmtId="0" fontId="23" fillId="6" borderId="2" applyNumberFormat="0" applyFont="0" applyAlignment="0" applyProtection="0"/>
    <xf numFmtId="0" fontId="24" fillId="6" borderId="2" applyNumberFormat="0" applyFont="0" applyAlignment="0" applyProtection="0"/>
    <xf numFmtId="0" fontId="19" fillId="6" borderId="12" applyNumberFormat="0" applyFont="0" applyAlignment="0" applyProtection="0"/>
    <xf numFmtId="0" fontId="19" fillId="6" borderId="12" applyNumberFormat="0" applyFont="0" applyAlignment="0" applyProtection="0"/>
    <xf numFmtId="0" fontId="23" fillId="6" borderId="2" applyNumberFormat="0" applyFont="0" applyAlignment="0" applyProtection="0"/>
    <xf numFmtId="0" fontId="24" fillId="6" borderId="2" applyNumberFormat="0" applyFont="0" applyAlignment="0" applyProtection="0"/>
    <xf numFmtId="0" fontId="19" fillId="6" borderId="12" applyNumberFormat="0" applyFont="0" applyAlignment="0" applyProtection="0"/>
    <xf numFmtId="0" fontId="24" fillId="6" borderId="2" applyNumberFormat="0" applyFont="0" applyAlignment="0" applyProtection="0"/>
    <xf numFmtId="0" fontId="24" fillId="6" borderId="2" applyNumberFormat="0" applyFont="0" applyAlignment="0" applyProtection="0"/>
    <xf numFmtId="0" fontId="24" fillId="6" borderId="2" applyNumberFormat="0" applyFont="0" applyAlignment="0" applyProtection="0"/>
    <xf numFmtId="0" fontId="24" fillId="6" borderId="2" applyNumberFormat="0" applyFont="0" applyAlignment="0" applyProtection="0"/>
    <xf numFmtId="0" fontId="24" fillId="6" borderId="2" applyNumberFormat="0" applyFont="0" applyAlignment="0" applyProtection="0"/>
    <xf numFmtId="0" fontId="24" fillId="6" borderId="2" applyNumberFormat="0" applyFont="0" applyAlignment="0" applyProtection="0"/>
    <xf numFmtId="0" fontId="24" fillId="124" borderId="34" applyNumberFormat="0" applyFont="0" applyAlignment="0" applyProtection="0"/>
    <xf numFmtId="0" fontId="24" fillId="6" borderId="34" applyNumberFormat="0" applyFont="0" applyAlignment="0" applyProtection="0"/>
    <xf numFmtId="0" fontId="24" fillId="6" borderId="34" applyNumberFormat="0" applyFont="0" applyAlignment="0" applyProtection="0"/>
    <xf numFmtId="0" fontId="24" fillId="6" borderId="2" applyNumberFormat="0" applyFont="0" applyAlignment="0" applyProtection="0"/>
    <xf numFmtId="0" fontId="23" fillId="6" borderId="2" applyNumberFormat="0" applyFont="0" applyAlignment="0" applyProtection="0"/>
    <xf numFmtId="0" fontId="19" fillId="6" borderId="12" applyNumberFormat="0" applyFont="0" applyAlignment="0" applyProtection="0"/>
    <xf numFmtId="0" fontId="24" fillId="6" borderId="34" applyNumberFormat="0" applyFont="0" applyAlignment="0" applyProtection="0"/>
    <xf numFmtId="0" fontId="24" fillId="6" borderId="34" applyNumberFormat="0" applyFont="0" applyAlignment="0" applyProtection="0"/>
    <xf numFmtId="0" fontId="24" fillId="6" borderId="34" applyNumberFormat="0" applyFont="0" applyAlignment="0" applyProtection="0"/>
    <xf numFmtId="0" fontId="24" fillId="6" borderId="34" applyNumberFormat="0" applyFont="0" applyAlignment="0" applyProtection="0"/>
    <xf numFmtId="0" fontId="24" fillId="6" borderId="34" applyNumberFormat="0" applyFont="0" applyAlignment="0" applyProtection="0"/>
    <xf numFmtId="0" fontId="24" fillId="6" borderId="34" applyNumberFormat="0" applyFont="0" applyAlignment="0" applyProtection="0"/>
    <xf numFmtId="0" fontId="24" fillId="6" borderId="34" applyNumberFormat="0" applyFont="0" applyAlignment="0" applyProtection="0"/>
    <xf numFmtId="0" fontId="24" fillId="6" borderId="34" applyNumberFormat="0" applyFont="0" applyAlignment="0" applyProtection="0"/>
    <xf numFmtId="0" fontId="24" fillId="6" borderId="34" applyNumberFormat="0" applyFont="0" applyAlignment="0" applyProtection="0"/>
    <xf numFmtId="0" fontId="24" fillId="6" borderId="34" applyNumberFormat="0" applyFont="0" applyAlignment="0" applyProtection="0"/>
    <xf numFmtId="0" fontId="24" fillId="6" borderId="2" applyNumberFormat="0" applyFont="0" applyAlignment="0" applyProtection="0"/>
    <xf numFmtId="0" fontId="19" fillId="6" borderId="12" applyNumberFormat="0" applyFont="0" applyAlignment="0" applyProtection="0"/>
    <xf numFmtId="0" fontId="24" fillId="6" borderId="34" applyNumberFormat="0" applyFont="0" applyAlignment="0" applyProtection="0"/>
    <xf numFmtId="0" fontId="24" fillId="6" borderId="34" applyNumberFormat="0" applyFont="0" applyAlignment="0" applyProtection="0"/>
    <xf numFmtId="0" fontId="24" fillId="6" borderId="34" applyNumberFormat="0" applyFont="0" applyAlignment="0" applyProtection="0"/>
    <xf numFmtId="0" fontId="24" fillId="6" borderId="34" applyNumberFormat="0" applyFont="0" applyAlignment="0" applyProtection="0"/>
    <xf numFmtId="0" fontId="19" fillId="50" borderId="12" applyNumberFormat="0" applyFont="0" applyAlignment="0" applyProtection="0"/>
    <xf numFmtId="0" fontId="19" fillId="50" borderId="12" applyNumberFormat="0" applyFont="0" applyAlignment="0" applyProtection="0"/>
    <xf numFmtId="0" fontId="24" fillId="6" borderId="2" applyNumberFormat="0" applyFont="0" applyAlignment="0" applyProtection="0"/>
    <xf numFmtId="0" fontId="19" fillId="6" borderId="12" applyNumberFormat="0" applyFont="0" applyAlignment="0" applyProtection="0"/>
    <xf numFmtId="0" fontId="24" fillId="6" borderId="2" applyNumberFormat="0" applyFont="0" applyAlignment="0" applyProtection="0"/>
    <xf numFmtId="0" fontId="19" fillId="6" borderId="12" applyNumberFormat="0" applyFont="0" applyAlignment="0" applyProtection="0"/>
    <xf numFmtId="0" fontId="24" fillId="6" borderId="2" applyNumberFormat="0" applyFont="0" applyAlignment="0" applyProtection="0"/>
    <xf numFmtId="0" fontId="19" fillId="6" borderId="12" applyNumberFormat="0" applyFont="0" applyAlignment="0" applyProtection="0"/>
    <xf numFmtId="0" fontId="24" fillId="6" borderId="2" applyNumberFormat="0" applyFont="0" applyAlignment="0" applyProtection="0"/>
    <xf numFmtId="0" fontId="19" fillId="6" borderId="12" applyNumberFormat="0" applyFont="0" applyAlignment="0" applyProtection="0"/>
    <xf numFmtId="0" fontId="19" fillId="6" borderId="12" applyNumberFormat="0" applyFont="0" applyAlignment="0" applyProtection="0"/>
    <xf numFmtId="0" fontId="19" fillId="6" borderId="12" applyNumberFormat="0" applyFont="0" applyAlignment="0" applyProtection="0"/>
    <xf numFmtId="0" fontId="69" fillId="0" borderId="0" applyBorder="0">
      <alignment horizontal="right"/>
    </xf>
    <xf numFmtId="0" fontId="50" fillId="47" borderId="2" applyNumberFormat="0" applyAlignment="0" applyProtection="0"/>
    <xf numFmtId="0" fontId="50" fillId="19" borderId="13" applyNumberFormat="0" applyAlignment="0" applyProtection="0"/>
    <xf numFmtId="0" fontId="50" fillId="47" borderId="2" applyNumberFormat="0" applyAlignment="0" applyProtection="0"/>
    <xf numFmtId="0" fontId="50" fillId="19" borderId="13" applyNumberFormat="0" applyAlignment="0" applyProtection="0"/>
    <xf numFmtId="0" fontId="50" fillId="47" borderId="2" applyNumberFormat="0" applyAlignment="0" applyProtection="0"/>
    <xf numFmtId="0" fontId="50" fillId="19" borderId="13" applyNumberFormat="0" applyAlignment="0" applyProtection="0"/>
    <xf numFmtId="0" fontId="50" fillId="47" borderId="2" applyNumberFormat="0" applyAlignment="0" applyProtection="0"/>
    <xf numFmtId="0" fontId="50" fillId="19" borderId="13" applyNumberFormat="0" applyAlignment="0" applyProtection="0"/>
    <xf numFmtId="0" fontId="50" fillId="47" borderId="2" applyNumberFormat="0" applyAlignment="0" applyProtection="0"/>
    <xf numFmtId="0" fontId="50" fillId="19" borderId="13" applyNumberFormat="0" applyAlignment="0" applyProtection="0"/>
    <xf numFmtId="0" fontId="50" fillId="47" borderId="2" applyNumberFormat="0" applyAlignment="0" applyProtection="0"/>
    <xf numFmtId="0" fontId="50" fillId="19" borderId="13" applyNumberFormat="0" applyAlignment="0" applyProtection="0"/>
    <xf numFmtId="0" fontId="50" fillId="47" borderId="2" applyNumberFormat="0" applyAlignment="0" applyProtection="0"/>
    <xf numFmtId="0" fontId="50" fillId="19" borderId="13" applyNumberFormat="0" applyAlignment="0" applyProtection="0"/>
    <xf numFmtId="0" fontId="50" fillId="47" borderId="2" applyNumberFormat="0" applyAlignment="0" applyProtection="0"/>
    <xf numFmtId="0" fontId="50" fillId="19" borderId="13" applyNumberFormat="0" applyAlignment="0" applyProtection="0"/>
    <xf numFmtId="0" fontId="50" fillId="47" borderId="2" applyNumberFormat="0" applyAlignment="0" applyProtection="0"/>
    <xf numFmtId="0" fontId="50" fillId="19" borderId="13" applyNumberFormat="0" applyAlignment="0" applyProtection="0"/>
    <xf numFmtId="0" fontId="50" fillId="47" borderId="2" applyNumberFormat="0" applyAlignment="0" applyProtection="0"/>
    <xf numFmtId="0" fontId="50" fillId="19" borderId="13" applyNumberFormat="0" applyAlignment="0" applyProtection="0"/>
    <xf numFmtId="0" fontId="136" fillId="115" borderId="35" applyNumberFormat="0" applyAlignment="0" applyProtection="0"/>
    <xf numFmtId="0" fontId="49" fillId="19" borderId="13" applyNumberFormat="0" applyAlignment="0" applyProtection="0"/>
    <xf numFmtId="0" fontId="50" fillId="19" borderId="13" applyNumberFormat="0" applyAlignment="0" applyProtection="0"/>
    <xf numFmtId="0" fontId="49" fillId="19" borderId="13" applyNumberFormat="0" applyAlignment="0" applyProtection="0"/>
    <xf numFmtId="0" fontId="49" fillId="19" borderId="13" applyNumberFormat="0" applyAlignment="0" applyProtection="0"/>
    <xf numFmtId="0" fontId="49" fillId="19" borderId="13" applyNumberFormat="0" applyAlignment="0" applyProtection="0"/>
    <xf numFmtId="0" fontId="49" fillId="47" borderId="2" applyNumberFormat="0" applyAlignment="0" applyProtection="0"/>
    <xf numFmtId="0" fontId="49" fillId="19" borderId="13" applyNumberFormat="0" applyAlignment="0" applyProtection="0"/>
    <xf numFmtId="0" fontId="50" fillId="19" borderId="13" applyNumberFormat="0" applyAlignment="0" applyProtection="0"/>
    <xf numFmtId="0" fontId="49" fillId="19" borderId="13" applyNumberFormat="0" applyAlignment="0" applyProtection="0"/>
    <xf numFmtId="0" fontId="49" fillId="47" borderId="2" applyNumberFormat="0" applyAlignment="0" applyProtection="0"/>
    <xf numFmtId="0" fontId="50" fillId="47" borderId="2" applyNumberFormat="0" applyAlignment="0" applyProtection="0"/>
    <xf numFmtId="0" fontId="49" fillId="19" borderId="13" applyNumberFormat="0" applyAlignment="0" applyProtection="0"/>
    <xf numFmtId="0" fontId="49" fillId="47" borderId="2" applyNumberFormat="0" applyAlignment="0" applyProtection="0"/>
    <xf numFmtId="0" fontId="50" fillId="47" borderId="2" applyNumberFormat="0" applyAlignment="0" applyProtection="0"/>
    <xf numFmtId="0" fontId="50" fillId="19" borderId="13" applyNumberFormat="0" applyAlignment="0" applyProtection="0"/>
    <xf numFmtId="0" fontId="50" fillId="47" borderId="2" applyNumberFormat="0" applyAlignment="0" applyProtection="0"/>
    <xf numFmtId="0" fontId="50" fillId="47" borderId="2" applyNumberFormat="0" applyAlignment="0" applyProtection="0"/>
    <xf numFmtId="0" fontId="50" fillId="47" borderId="2" applyNumberFormat="0" applyAlignment="0" applyProtection="0"/>
    <xf numFmtId="0" fontId="50" fillId="47" borderId="2" applyNumberFormat="0" applyAlignment="0" applyProtection="0"/>
    <xf numFmtId="0" fontId="50" fillId="47" borderId="2" applyNumberFormat="0" applyAlignment="0" applyProtection="0"/>
    <xf numFmtId="0" fontId="50" fillId="47" borderId="2" applyNumberFormat="0" applyAlignment="0" applyProtection="0"/>
    <xf numFmtId="0" fontId="137" fillId="115" borderId="35" applyNumberFormat="0" applyAlignment="0" applyProtection="0"/>
    <xf numFmtId="0" fontId="138" fillId="116" borderId="35" applyNumberFormat="0" applyAlignment="0" applyProtection="0"/>
    <xf numFmtId="0" fontId="138" fillId="116" borderId="35" applyNumberFormat="0" applyAlignment="0" applyProtection="0"/>
    <xf numFmtId="0" fontId="50" fillId="47" borderId="2" applyNumberFormat="0" applyAlignment="0" applyProtection="0"/>
    <xf numFmtId="0" fontId="50" fillId="19" borderId="13" applyNumberFormat="0" applyAlignment="0" applyProtection="0"/>
    <xf numFmtId="0" fontId="138" fillId="116" borderId="35" applyNumberFormat="0" applyAlignment="0" applyProtection="0"/>
    <xf numFmtId="0" fontId="138" fillId="116" borderId="35" applyNumberFormat="0" applyAlignment="0" applyProtection="0"/>
    <xf numFmtId="0" fontId="138" fillId="116" borderId="35" applyNumberFormat="0" applyAlignment="0" applyProtection="0"/>
    <xf numFmtId="0" fontId="138" fillId="116" borderId="35" applyNumberFormat="0" applyAlignment="0" applyProtection="0"/>
    <xf numFmtId="0" fontId="138" fillId="116" borderId="35" applyNumberFormat="0" applyAlignment="0" applyProtection="0"/>
    <xf numFmtId="0" fontId="138" fillId="116" borderId="35" applyNumberFormat="0" applyAlignment="0" applyProtection="0"/>
    <xf numFmtId="0" fontId="138" fillId="116" borderId="35" applyNumberFormat="0" applyAlignment="0" applyProtection="0"/>
    <xf numFmtId="0" fontId="138" fillId="116" borderId="35" applyNumberFormat="0" applyAlignment="0" applyProtection="0"/>
    <xf numFmtId="0" fontId="138" fillId="116" borderId="35" applyNumberFormat="0" applyAlignment="0" applyProtection="0"/>
    <xf numFmtId="0" fontId="138" fillId="116" borderId="35" applyNumberFormat="0" applyAlignment="0" applyProtection="0"/>
    <xf numFmtId="0" fontId="50" fillId="47" borderId="2" applyNumberFormat="0" applyAlignment="0" applyProtection="0"/>
    <xf numFmtId="0" fontId="50" fillId="19" borderId="13" applyNumberFormat="0" applyAlignment="0" applyProtection="0"/>
    <xf numFmtId="0" fontId="138" fillId="116" borderId="35" applyNumberFormat="0" applyAlignment="0" applyProtection="0"/>
    <xf numFmtId="0" fontId="138" fillId="116" borderId="35" applyNumberFormat="0" applyAlignment="0" applyProtection="0"/>
    <xf numFmtId="0" fontId="138" fillId="116" borderId="35" applyNumberFormat="0" applyAlignment="0" applyProtection="0"/>
    <xf numFmtId="0" fontId="138" fillId="116" borderId="35" applyNumberFormat="0" applyAlignment="0" applyProtection="0"/>
    <xf numFmtId="0" fontId="67" fillId="46" borderId="13" applyNumberFormat="0" applyAlignment="0" applyProtection="0"/>
    <xf numFmtId="0" fontId="50" fillId="47" borderId="2" applyNumberFormat="0" applyAlignment="0" applyProtection="0"/>
    <xf numFmtId="0" fontId="50" fillId="19" borderId="13" applyNumberFormat="0" applyAlignment="0" applyProtection="0"/>
    <xf numFmtId="0" fontId="50" fillId="47" borderId="2" applyNumberFormat="0" applyAlignment="0" applyProtection="0"/>
    <xf numFmtId="0" fontId="50" fillId="19" borderId="13" applyNumberFormat="0" applyAlignment="0" applyProtection="0"/>
    <xf numFmtId="0" fontId="50" fillId="47" borderId="2" applyNumberFormat="0" applyAlignment="0" applyProtection="0"/>
    <xf numFmtId="0" fontId="50" fillId="19" borderId="13" applyNumberFormat="0" applyAlignment="0" applyProtection="0"/>
    <xf numFmtId="0" fontId="50" fillId="47" borderId="2" applyNumberFormat="0" applyAlignment="0" applyProtection="0"/>
    <xf numFmtId="0" fontId="50" fillId="19" borderId="13" applyNumberFormat="0" applyAlignment="0" applyProtection="0"/>
    <xf numFmtId="0" fontId="50" fillId="19" borderId="13" applyNumberFormat="0" applyAlignment="0" applyProtection="0"/>
    <xf numFmtId="0" fontId="70" fillId="0" borderId="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19" fillId="0" borderId="0" applyFont="0" applyFill="0" applyBorder="0" applyAlignment="0" applyProtection="0"/>
    <xf numFmtId="9" fontId="23" fillId="0" borderId="0" applyFont="0" applyFill="0" applyBorder="0" applyAlignment="0" applyProtection="0"/>
    <xf numFmtId="9" fontId="19" fillId="0" borderId="0" applyFont="0" applyFill="0" applyBorder="0" applyAlignment="0" applyProtection="0"/>
    <xf numFmtId="9" fontId="23" fillId="0" borderId="0" applyFont="0" applyFill="0" applyBorder="0" applyAlignment="0" applyProtection="0"/>
    <xf numFmtId="9" fontId="19" fillId="0" borderId="0" applyFont="0" applyFill="0" applyBorder="0" applyAlignment="0" applyProtection="0"/>
    <xf numFmtId="9" fontId="23" fillId="0" borderId="0" applyFont="0" applyFill="0" applyBorder="0" applyAlignment="0" applyProtection="0"/>
    <xf numFmtId="9" fontId="19"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17"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3"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 fillId="0" borderId="0" applyFont="0" applyFill="0" applyBorder="0" applyAlignment="0" applyProtection="0"/>
    <xf numFmtId="9" fontId="19" fillId="0" borderId="0" applyFont="0" applyFill="0" applyBorder="0" applyAlignment="0" applyProtection="0"/>
    <xf numFmtId="9" fontId="24" fillId="0" borderId="0" applyFont="0" applyFill="0" applyBorder="0" applyAlignment="0" applyProtection="0"/>
    <xf numFmtId="9" fontId="17"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7" fillId="0" borderId="0" applyFont="0" applyFill="0" applyBorder="0" applyAlignment="0" applyProtection="0"/>
    <xf numFmtId="0" fontId="3" fillId="0" borderId="0" applyNumberFormat="0" applyFont="0" applyFill="0" applyBorder="0" applyAlignment="0" applyProtection="0">
      <alignment horizontal="left"/>
    </xf>
    <xf numFmtId="15" fontId="3" fillId="0" borderId="0" applyFont="0" applyFill="0" applyBorder="0" applyAlignment="0" applyProtection="0"/>
    <xf numFmtId="4" fontId="3" fillId="0" borderId="0" applyFont="0" applyFill="0" applyBorder="0" applyAlignment="0" applyProtection="0"/>
    <xf numFmtId="4" fontId="3" fillId="0" borderId="0" applyFont="0" applyFill="0" applyBorder="0" applyAlignment="0" applyProtection="0"/>
    <xf numFmtId="4" fontId="3" fillId="0" borderId="0" applyFont="0" applyFill="0" applyBorder="0" applyAlignment="0" applyProtection="0"/>
    <xf numFmtId="4" fontId="3" fillId="0" borderId="0" applyFont="0" applyFill="0" applyBorder="0" applyAlignment="0" applyProtection="0"/>
    <xf numFmtId="4" fontId="3" fillId="0" borderId="0" applyFont="0" applyFill="0" applyBorder="0" applyAlignment="0" applyProtection="0"/>
    <xf numFmtId="4" fontId="3" fillId="0" borderId="0" applyFont="0" applyFill="0" applyBorder="0" applyAlignment="0" applyProtection="0"/>
    <xf numFmtId="4" fontId="3" fillId="0" borderId="0" applyFont="0" applyFill="0" applyBorder="0" applyAlignment="0" applyProtection="0"/>
    <xf numFmtId="4" fontId="3" fillId="0" borderId="0" applyFont="0" applyFill="0" applyBorder="0" applyAlignment="0" applyProtection="0"/>
    <xf numFmtId="4" fontId="3" fillId="0" borderId="0" applyFont="0" applyFill="0" applyBorder="0" applyAlignment="0" applyProtection="0"/>
    <xf numFmtId="4" fontId="3" fillId="0" borderId="0" applyFont="0" applyFill="0" applyBorder="0" applyAlignment="0" applyProtection="0"/>
    <xf numFmtId="0" fontId="68" fillId="0" borderId="9">
      <alignment horizontal="center"/>
    </xf>
    <xf numFmtId="3" fontId="3" fillId="0" borderId="0" applyFont="0" applyFill="0" applyBorder="0" applyAlignment="0" applyProtection="0"/>
    <xf numFmtId="0" fontId="3" fillId="51" borderId="0" applyNumberFormat="0" applyFont="0" applyBorder="0" applyAlignment="0" applyProtection="0"/>
    <xf numFmtId="0" fontId="69" fillId="0" borderId="0"/>
    <xf numFmtId="0" fontId="69" fillId="0" borderId="0"/>
    <xf numFmtId="0" fontId="69" fillId="0" borderId="0"/>
    <xf numFmtId="0" fontId="69" fillId="0" borderId="0"/>
    <xf numFmtId="0" fontId="69" fillId="0" borderId="0"/>
    <xf numFmtId="0" fontId="69" fillId="0" borderId="0"/>
    <xf numFmtId="0" fontId="19" fillId="0" borderId="0" applyNumberFormat="0" applyFill="0" applyBorder="0" applyAlignment="0" applyProtection="0"/>
    <xf numFmtId="4" fontId="51" fillId="49" borderId="14" applyNumberFormat="0" applyProtection="0">
      <alignment vertical="center"/>
    </xf>
    <xf numFmtId="4" fontId="51" fillId="22" borderId="14" applyNumberFormat="0" applyProtection="0">
      <alignment vertical="center"/>
    </xf>
    <xf numFmtId="4" fontId="51" fillId="22" borderId="14" applyNumberFormat="0" applyProtection="0">
      <alignment vertical="center"/>
    </xf>
    <xf numFmtId="4" fontId="51" fillId="22" borderId="14" applyNumberFormat="0" applyProtection="0">
      <alignment vertical="center"/>
    </xf>
    <xf numFmtId="4" fontId="51" fillId="22" borderId="14" applyNumberFormat="0" applyProtection="0">
      <alignment vertical="center"/>
    </xf>
    <xf numFmtId="4" fontId="51" fillId="22" borderId="14" applyNumberFormat="0" applyProtection="0">
      <alignment vertical="center"/>
    </xf>
    <xf numFmtId="4" fontId="51" fillId="22" borderId="14" applyNumberFormat="0" applyProtection="0">
      <alignment vertical="center"/>
    </xf>
    <xf numFmtId="4" fontId="51" fillId="22" borderId="14" applyNumberFormat="0" applyProtection="0">
      <alignment vertical="center"/>
    </xf>
    <xf numFmtId="4" fontId="51" fillId="22" borderId="14" applyNumberFormat="0" applyProtection="0">
      <alignment vertical="center"/>
    </xf>
    <xf numFmtId="4" fontId="51" fillId="22" borderId="14" applyNumberFormat="0" applyProtection="0">
      <alignment vertical="center"/>
    </xf>
    <xf numFmtId="4" fontId="51" fillId="22" borderId="14" applyNumberFormat="0" applyProtection="0">
      <alignment vertical="center"/>
    </xf>
    <xf numFmtId="4" fontId="72" fillId="22" borderId="14" applyNumberFormat="0" applyProtection="0">
      <alignment vertical="center"/>
    </xf>
    <xf numFmtId="4" fontId="72" fillId="22" borderId="14" applyNumberFormat="0" applyProtection="0">
      <alignment vertical="center"/>
    </xf>
    <xf numFmtId="4" fontId="51" fillId="22" borderId="14" applyNumberFormat="0" applyProtection="0">
      <alignment vertical="center"/>
    </xf>
    <xf numFmtId="4" fontId="51" fillId="22" borderId="14" applyNumberFormat="0" applyProtection="0">
      <alignment vertical="center"/>
    </xf>
    <xf numFmtId="4" fontId="51" fillId="22" borderId="14" applyNumberFormat="0" applyProtection="0">
      <alignment vertical="center"/>
    </xf>
    <xf numFmtId="4" fontId="72" fillId="22" borderId="14" applyNumberFormat="0" applyProtection="0">
      <alignment vertical="center"/>
    </xf>
    <xf numFmtId="4" fontId="51" fillId="22" borderId="14" applyNumberFormat="0" applyProtection="0">
      <alignment vertical="center"/>
    </xf>
    <xf numFmtId="4" fontId="51" fillId="22" borderId="14" applyNumberFormat="0" applyProtection="0">
      <alignment vertical="center"/>
    </xf>
    <xf numFmtId="4" fontId="72" fillId="22" borderId="14" applyNumberFormat="0" applyProtection="0">
      <alignment vertical="center"/>
    </xf>
    <xf numFmtId="4" fontId="51" fillId="22" borderId="14" applyNumberFormat="0" applyProtection="0">
      <alignment vertical="center"/>
    </xf>
    <xf numFmtId="4" fontId="72" fillId="22" borderId="14" applyNumberFormat="0" applyProtection="0">
      <alignment vertical="center"/>
    </xf>
    <xf numFmtId="4" fontId="51" fillId="22" borderId="14" applyNumberFormat="0" applyProtection="0">
      <alignment vertical="center"/>
    </xf>
    <xf numFmtId="4" fontId="72" fillId="22" borderId="14" applyNumberFormat="0" applyProtection="0">
      <alignment vertical="center"/>
    </xf>
    <xf numFmtId="4" fontId="51" fillId="22" borderId="14" applyNumberFormat="0" applyProtection="0">
      <alignment vertical="center"/>
    </xf>
    <xf numFmtId="4" fontId="51" fillId="22" borderId="14" applyNumberFormat="0" applyProtection="0">
      <alignment vertical="center"/>
    </xf>
    <xf numFmtId="4" fontId="51" fillId="22" borderId="14" applyNumberFormat="0" applyProtection="0">
      <alignment vertical="center"/>
    </xf>
    <xf numFmtId="4" fontId="51" fillId="22" borderId="14" applyNumberFormat="0" applyProtection="0">
      <alignment vertical="center"/>
    </xf>
    <xf numFmtId="4" fontId="71" fillId="22" borderId="14" applyNumberFormat="0" applyProtection="0">
      <alignment vertical="center"/>
    </xf>
    <xf numFmtId="4" fontId="71" fillId="22" borderId="14" applyNumberFormat="0" applyProtection="0">
      <alignment vertical="center"/>
    </xf>
    <xf numFmtId="4" fontId="71" fillId="22" borderId="14" applyNumberFormat="0" applyProtection="0">
      <alignment vertical="center"/>
    </xf>
    <xf numFmtId="4" fontId="71" fillId="22" borderId="14" applyNumberFormat="0" applyProtection="0">
      <alignment vertical="center"/>
    </xf>
    <xf numFmtId="4" fontId="78" fillId="22" borderId="14" applyNumberFormat="0" applyProtection="0">
      <alignment vertical="center"/>
    </xf>
    <xf numFmtId="4" fontId="93" fillId="22" borderId="14" applyNumberFormat="0" applyProtection="0">
      <alignment vertical="center"/>
    </xf>
    <xf numFmtId="4" fontId="78" fillId="22" borderId="14" applyNumberFormat="0" applyProtection="0">
      <alignment vertical="center"/>
    </xf>
    <xf numFmtId="4" fontId="78" fillId="22" borderId="14" applyNumberFormat="0" applyProtection="0">
      <alignment vertical="center"/>
    </xf>
    <xf numFmtId="4" fontId="78" fillId="22" borderId="14" applyNumberFormat="0" applyProtection="0">
      <alignment vertical="center"/>
    </xf>
    <xf numFmtId="4" fontId="71" fillId="22" borderId="14" applyNumberFormat="0" applyProtection="0">
      <alignment vertical="center"/>
    </xf>
    <xf numFmtId="4" fontId="71" fillId="22" borderId="14" applyNumberFormat="0" applyProtection="0">
      <alignment vertical="center"/>
    </xf>
    <xf numFmtId="4" fontId="78" fillId="22" borderId="14" applyNumberFormat="0" applyProtection="0">
      <alignment vertical="center"/>
    </xf>
    <xf numFmtId="4" fontId="78" fillId="22" borderId="14" applyNumberFormat="0" applyProtection="0">
      <alignment vertical="center"/>
    </xf>
    <xf numFmtId="4" fontId="71" fillId="22" borderId="14" applyNumberFormat="0" applyProtection="0">
      <alignment vertical="center"/>
    </xf>
    <xf numFmtId="4" fontId="78" fillId="22" borderId="14" applyNumberFormat="0" applyProtection="0">
      <alignment vertical="center"/>
    </xf>
    <xf numFmtId="4" fontId="78" fillId="22" borderId="14" applyNumberFormat="0" applyProtection="0">
      <alignment vertical="center"/>
    </xf>
    <xf numFmtId="4" fontId="71" fillId="22" borderId="14" applyNumberFormat="0" applyProtection="0">
      <alignment vertical="center"/>
    </xf>
    <xf numFmtId="4" fontId="78" fillId="22" borderId="14" applyNumberFormat="0" applyProtection="0">
      <alignment vertical="center"/>
    </xf>
    <xf numFmtId="4" fontId="78" fillId="22" borderId="14" applyNumberFormat="0" applyProtection="0">
      <alignment vertical="center"/>
    </xf>
    <xf numFmtId="4" fontId="71" fillId="22" borderId="14" applyNumberFormat="0" applyProtection="0">
      <alignment vertical="center"/>
    </xf>
    <xf numFmtId="4" fontId="71" fillId="22" borderId="14" applyNumberFormat="0" applyProtection="0">
      <alignment vertical="center"/>
    </xf>
    <xf numFmtId="4" fontId="71" fillId="22" borderId="14" applyNumberFormat="0" applyProtection="0">
      <alignment vertical="center"/>
    </xf>
    <xf numFmtId="4" fontId="71" fillId="22" borderId="14" applyNumberFormat="0" applyProtection="0">
      <alignment vertical="center"/>
    </xf>
    <xf numFmtId="4" fontId="51" fillId="22" borderId="14" applyNumberFormat="0" applyProtection="0">
      <alignment horizontal="left" vertical="center" indent="1"/>
    </xf>
    <xf numFmtId="4" fontId="79" fillId="22" borderId="14" applyNumberFormat="0" applyProtection="0">
      <alignment horizontal="left" vertical="center" indent="1"/>
    </xf>
    <xf numFmtId="4" fontId="79" fillId="22" borderId="14" applyNumberFormat="0" applyProtection="0">
      <alignment horizontal="left" vertical="center" indent="1"/>
    </xf>
    <xf numFmtId="4" fontId="79" fillId="22" borderId="14" applyNumberFormat="0" applyProtection="0">
      <alignment horizontal="left" vertical="center" indent="1"/>
    </xf>
    <xf numFmtId="4" fontId="79" fillId="22" borderId="14" applyNumberFormat="0" applyProtection="0">
      <alignment horizontal="left" vertical="center" indent="1"/>
    </xf>
    <xf numFmtId="4" fontId="79" fillId="22" borderId="14" applyNumberFormat="0" applyProtection="0">
      <alignment horizontal="left" vertical="center" indent="1"/>
    </xf>
    <xf numFmtId="4" fontId="79" fillId="22" borderId="14" applyNumberFormat="0" applyProtection="0">
      <alignment horizontal="left" vertical="center" indent="1"/>
    </xf>
    <xf numFmtId="4" fontId="79" fillId="22" borderId="14" applyNumberFormat="0" applyProtection="0">
      <alignment horizontal="left" vertical="center" indent="1"/>
    </xf>
    <xf numFmtId="4" fontId="79" fillId="22" borderId="14" applyNumberFormat="0" applyProtection="0">
      <alignment horizontal="left" vertical="center" indent="1"/>
    </xf>
    <xf numFmtId="4" fontId="79" fillId="22" borderId="14" applyNumberFormat="0" applyProtection="0">
      <alignment horizontal="left" vertical="center" indent="1"/>
    </xf>
    <xf numFmtId="0" fontId="51" fillId="22" borderId="14" applyNumberFormat="0" applyProtection="0">
      <alignment horizontal="left" vertical="top" indent="1"/>
    </xf>
    <xf numFmtId="4" fontId="51" fillId="52" borderId="0" applyNumberFormat="0" applyProtection="0">
      <alignment horizontal="left" vertical="center" indent="1"/>
    </xf>
    <xf numFmtId="4" fontId="79" fillId="36" borderId="0" applyNumberFormat="0" applyProtection="0">
      <alignment horizontal="left" vertical="center" indent="1"/>
    </xf>
    <xf numFmtId="4" fontId="79" fillId="36" borderId="0" applyNumberFormat="0" applyProtection="0">
      <alignment horizontal="left" vertical="center" indent="1"/>
    </xf>
    <xf numFmtId="4" fontId="79" fillId="36" borderId="0" applyNumberFormat="0" applyProtection="0">
      <alignment horizontal="left" vertical="center" indent="1"/>
    </xf>
    <xf numFmtId="4" fontId="79" fillId="36" borderId="0" applyNumberFormat="0" applyProtection="0">
      <alignment horizontal="left" vertical="center" indent="1"/>
    </xf>
    <xf numFmtId="4" fontId="79" fillId="36" borderId="0" applyNumberFormat="0" applyProtection="0">
      <alignment horizontal="left" vertical="center" indent="1"/>
    </xf>
    <xf numFmtId="4" fontId="79" fillId="36" borderId="0" applyNumberFormat="0" applyProtection="0">
      <alignment horizontal="left" vertical="center" indent="1"/>
    </xf>
    <xf numFmtId="4" fontId="79" fillId="36" borderId="0" applyNumberFormat="0" applyProtection="0">
      <alignment horizontal="left" vertical="center" indent="1"/>
    </xf>
    <xf numFmtId="4" fontId="79" fillId="36" borderId="0" applyNumberFormat="0" applyProtection="0">
      <alignment horizontal="left" vertical="center" indent="1"/>
    </xf>
    <xf numFmtId="4" fontId="79" fillId="36" borderId="0" applyNumberFormat="0" applyProtection="0">
      <alignment horizontal="left" vertical="center" indent="1"/>
    </xf>
    <xf numFmtId="4" fontId="23" fillId="5" borderId="14" applyNumberFormat="0" applyProtection="0">
      <alignment horizontal="right" vertical="center"/>
    </xf>
    <xf numFmtId="4" fontId="23" fillId="7" borderId="14" applyNumberFormat="0" applyProtection="0">
      <alignment horizontal="right" vertical="center"/>
    </xf>
    <xf numFmtId="4" fontId="23" fillId="7" borderId="14" applyNumberFormat="0" applyProtection="0">
      <alignment horizontal="right" vertical="center"/>
    </xf>
    <xf numFmtId="4" fontId="23" fillId="7" borderId="14" applyNumberFormat="0" applyProtection="0">
      <alignment horizontal="right" vertical="center"/>
    </xf>
    <xf numFmtId="4" fontId="23" fillId="7" borderId="14" applyNumberFormat="0" applyProtection="0">
      <alignment horizontal="right" vertical="center"/>
    </xf>
    <xf numFmtId="4" fontId="23" fillId="7" borderId="14" applyNumberFormat="0" applyProtection="0">
      <alignment horizontal="right" vertical="center"/>
    </xf>
    <xf numFmtId="4" fontId="23" fillId="7" borderId="14" applyNumberFormat="0" applyProtection="0">
      <alignment horizontal="right" vertical="center"/>
    </xf>
    <xf numFmtId="4" fontId="23" fillId="7" borderId="14" applyNumberFormat="0" applyProtection="0">
      <alignment horizontal="right" vertical="center"/>
    </xf>
    <xf numFmtId="4" fontId="23" fillId="7" borderId="14" applyNumberFormat="0" applyProtection="0">
      <alignment horizontal="right" vertical="center"/>
    </xf>
    <xf numFmtId="4" fontId="23" fillId="7" borderId="14" applyNumberFormat="0" applyProtection="0">
      <alignment horizontal="right" vertical="center"/>
    </xf>
    <xf numFmtId="4" fontId="23" fillId="7" borderId="14" applyNumberFormat="0" applyProtection="0">
      <alignment horizontal="right" vertical="center"/>
    </xf>
    <xf numFmtId="4" fontId="79" fillId="41" borderId="14" applyNumberFormat="0" applyProtection="0">
      <alignment horizontal="right" vertical="center"/>
    </xf>
    <xf numFmtId="4" fontId="79" fillId="41" borderId="14" applyNumberFormat="0" applyProtection="0">
      <alignment horizontal="right" vertical="center"/>
    </xf>
    <xf numFmtId="4" fontId="79" fillId="41" borderId="14" applyNumberFormat="0" applyProtection="0">
      <alignment horizontal="right" vertical="center"/>
    </xf>
    <xf numFmtId="4" fontId="23" fillId="7" borderId="14" applyNumberFormat="0" applyProtection="0">
      <alignment horizontal="right" vertical="center"/>
    </xf>
    <xf numFmtId="4" fontId="23" fillId="7" borderId="14" applyNumberFormat="0" applyProtection="0">
      <alignment horizontal="right" vertical="center"/>
    </xf>
    <xf numFmtId="4" fontId="23" fillId="7" borderId="14" applyNumberFormat="0" applyProtection="0">
      <alignment horizontal="right" vertical="center"/>
    </xf>
    <xf numFmtId="4" fontId="79" fillId="41" borderId="14" applyNumberFormat="0" applyProtection="0">
      <alignment horizontal="right" vertical="center"/>
    </xf>
    <xf numFmtId="4" fontId="23" fillId="7" borderId="14" applyNumberFormat="0" applyProtection="0">
      <alignment horizontal="right" vertical="center"/>
    </xf>
    <xf numFmtId="4" fontId="23" fillId="7" borderId="14" applyNumberFormat="0" applyProtection="0">
      <alignment horizontal="right" vertical="center"/>
    </xf>
    <xf numFmtId="4" fontId="79" fillId="41" borderId="14" applyNumberFormat="0" applyProtection="0">
      <alignment horizontal="right" vertical="center"/>
    </xf>
    <xf numFmtId="4" fontId="79" fillId="41" borderId="14" applyNumberFormat="0" applyProtection="0">
      <alignment horizontal="right" vertical="center"/>
    </xf>
    <xf numFmtId="4" fontId="23" fillId="7" borderId="14" applyNumberFormat="0" applyProtection="0">
      <alignment horizontal="right" vertical="center"/>
    </xf>
    <xf numFmtId="4" fontId="79" fillId="41" borderId="14" applyNumberFormat="0" applyProtection="0">
      <alignment horizontal="right" vertical="center"/>
    </xf>
    <xf numFmtId="4" fontId="79" fillId="41" borderId="14" applyNumberFormat="0" applyProtection="0">
      <alignment horizontal="right" vertical="center"/>
    </xf>
    <xf numFmtId="4" fontId="23" fillId="7" borderId="14" applyNumberFormat="0" applyProtection="0">
      <alignment horizontal="right" vertical="center"/>
    </xf>
    <xf numFmtId="4" fontId="79" fillId="41" borderId="14" applyNumberFormat="0" applyProtection="0">
      <alignment horizontal="right" vertical="center"/>
    </xf>
    <xf numFmtId="4" fontId="79" fillId="41" borderId="14" applyNumberFormat="0" applyProtection="0">
      <alignment horizontal="right" vertical="center"/>
    </xf>
    <xf numFmtId="4" fontId="23" fillId="7" borderId="14" applyNumberFormat="0" applyProtection="0">
      <alignment horizontal="right" vertical="center"/>
    </xf>
    <xf numFmtId="4" fontId="23" fillId="7" borderId="14" applyNumberFormat="0" applyProtection="0">
      <alignment horizontal="right" vertical="center"/>
    </xf>
    <xf numFmtId="4" fontId="23" fillId="7" borderId="14" applyNumberFormat="0" applyProtection="0">
      <alignment horizontal="right" vertical="center"/>
    </xf>
    <xf numFmtId="4" fontId="23" fillId="7" borderId="14" applyNumberFormat="0" applyProtection="0">
      <alignment horizontal="right" vertical="center"/>
    </xf>
    <xf numFmtId="4" fontId="23" fillId="18" borderId="14" applyNumberFormat="0" applyProtection="0">
      <alignment horizontal="right" vertical="center"/>
    </xf>
    <xf numFmtId="4" fontId="23" fillId="8" borderId="14" applyNumberFormat="0" applyProtection="0">
      <alignment horizontal="right" vertical="center"/>
    </xf>
    <xf numFmtId="4" fontId="23" fillId="8" borderId="14" applyNumberFormat="0" applyProtection="0">
      <alignment horizontal="right" vertical="center"/>
    </xf>
    <xf numFmtId="4" fontId="23" fillId="8" borderId="14" applyNumberFormat="0" applyProtection="0">
      <alignment horizontal="right" vertical="center"/>
    </xf>
    <xf numFmtId="4" fontId="23" fillId="8" borderId="14" applyNumberFormat="0" applyProtection="0">
      <alignment horizontal="right" vertical="center"/>
    </xf>
    <xf numFmtId="4" fontId="23" fillId="8" borderId="14" applyNumberFormat="0" applyProtection="0">
      <alignment horizontal="right" vertical="center"/>
    </xf>
    <xf numFmtId="4" fontId="23" fillId="8" borderId="14" applyNumberFormat="0" applyProtection="0">
      <alignment horizontal="right" vertical="center"/>
    </xf>
    <xf numFmtId="4" fontId="23" fillId="8" borderId="14" applyNumberFormat="0" applyProtection="0">
      <alignment horizontal="right" vertical="center"/>
    </xf>
    <xf numFmtId="4" fontId="23" fillId="8" borderId="14" applyNumberFormat="0" applyProtection="0">
      <alignment horizontal="right" vertical="center"/>
    </xf>
    <xf numFmtId="4" fontId="23" fillId="8" borderId="14" applyNumberFormat="0" applyProtection="0">
      <alignment horizontal="right" vertical="center"/>
    </xf>
    <xf numFmtId="4" fontId="23" fillId="8" borderId="14" applyNumberFormat="0" applyProtection="0">
      <alignment horizontal="right" vertical="center"/>
    </xf>
    <xf numFmtId="4" fontId="79" fillId="7" borderId="14" applyNumberFormat="0" applyProtection="0">
      <alignment horizontal="right" vertical="center"/>
    </xf>
    <xf numFmtId="4" fontId="79" fillId="7" borderId="14" applyNumberFormat="0" applyProtection="0">
      <alignment horizontal="right" vertical="center"/>
    </xf>
    <xf numFmtId="4" fontId="79" fillId="7" borderId="14" applyNumberFormat="0" applyProtection="0">
      <alignment horizontal="right" vertical="center"/>
    </xf>
    <xf numFmtId="4" fontId="23" fillId="8" borderId="14" applyNumberFormat="0" applyProtection="0">
      <alignment horizontal="right" vertical="center"/>
    </xf>
    <xf numFmtId="4" fontId="23" fillId="8" borderId="14" applyNumberFormat="0" applyProtection="0">
      <alignment horizontal="right" vertical="center"/>
    </xf>
    <xf numFmtId="4" fontId="23" fillId="8" borderId="14" applyNumberFormat="0" applyProtection="0">
      <alignment horizontal="right" vertical="center"/>
    </xf>
    <xf numFmtId="4" fontId="79" fillId="7" borderId="14" applyNumberFormat="0" applyProtection="0">
      <alignment horizontal="right" vertical="center"/>
    </xf>
    <xf numFmtId="4" fontId="23" fillId="8" borderId="14" applyNumberFormat="0" applyProtection="0">
      <alignment horizontal="right" vertical="center"/>
    </xf>
    <xf numFmtId="4" fontId="23" fillId="8" borderId="14" applyNumberFormat="0" applyProtection="0">
      <alignment horizontal="right" vertical="center"/>
    </xf>
    <xf numFmtId="4" fontId="79" fillId="7" borderId="14" applyNumberFormat="0" applyProtection="0">
      <alignment horizontal="right" vertical="center"/>
    </xf>
    <xf numFmtId="4" fontId="79" fillId="7" borderId="14" applyNumberFormat="0" applyProtection="0">
      <alignment horizontal="right" vertical="center"/>
    </xf>
    <xf numFmtId="4" fontId="23" fillId="8" borderId="14" applyNumberFormat="0" applyProtection="0">
      <alignment horizontal="right" vertical="center"/>
    </xf>
    <xf numFmtId="4" fontId="79" fillId="7" borderId="14" applyNumberFormat="0" applyProtection="0">
      <alignment horizontal="right" vertical="center"/>
    </xf>
    <xf numFmtId="4" fontId="79" fillId="7" borderId="14" applyNumberFormat="0" applyProtection="0">
      <alignment horizontal="right" vertical="center"/>
    </xf>
    <xf numFmtId="4" fontId="23" fillId="8" borderId="14" applyNumberFormat="0" applyProtection="0">
      <alignment horizontal="right" vertical="center"/>
    </xf>
    <xf numFmtId="4" fontId="79" fillId="7" borderId="14" applyNumberFormat="0" applyProtection="0">
      <alignment horizontal="right" vertical="center"/>
    </xf>
    <xf numFmtId="4" fontId="79" fillId="7" borderId="14" applyNumberFormat="0" applyProtection="0">
      <alignment horizontal="right" vertical="center"/>
    </xf>
    <xf numFmtId="4" fontId="23" fillId="8" borderId="14" applyNumberFormat="0" applyProtection="0">
      <alignment horizontal="right" vertical="center"/>
    </xf>
    <xf numFmtId="4" fontId="23" fillId="8" borderId="14" applyNumberFormat="0" applyProtection="0">
      <alignment horizontal="right" vertical="center"/>
    </xf>
    <xf numFmtId="4" fontId="23" fillId="8" borderId="14" applyNumberFormat="0" applyProtection="0">
      <alignment horizontal="right" vertical="center"/>
    </xf>
    <xf numFmtId="4" fontId="23" fillId="8" borderId="14" applyNumberFormat="0" applyProtection="0">
      <alignment horizontal="right" vertical="center"/>
    </xf>
    <xf numFmtId="4" fontId="23" fillId="39" borderId="14" applyNumberFormat="0" applyProtection="0">
      <alignment horizontal="right" vertical="center"/>
    </xf>
    <xf numFmtId="4" fontId="23" fillId="41" borderId="14" applyNumberFormat="0" applyProtection="0">
      <alignment horizontal="right" vertical="center"/>
    </xf>
    <xf numFmtId="4" fontId="23" fillId="41" borderId="14" applyNumberFormat="0" applyProtection="0">
      <alignment horizontal="right" vertical="center"/>
    </xf>
    <xf numFmtId="4" fontId="23" fillId="41" borderId="14" applyNumberFormat="0" applyProtection="0">
      <alignment horizontal="right" vertical="center"/>
    </xf>
    <xf numFmtId="4" fontId="23" fillId="41" borderId="14" applyNumberFormat="0" applyProtection="0">
      <alignment horizontal="right" vertical="center"/>
    </xf>
    <xf numFmtId="4" fontId="23" fillId="41" borderId="14" applyNumberFormat="0" applyProtection="0">
      <alignment horizontal="right" vertical="center"/>
    </xf>
    <xf numFmtId="4" fontId="23" fillId="41" borderId="14" applyNumberFormat="0" applyProtection="0">
      <alignment horizontal="right" vertical="center"/>
    </xf>
    <xf numFmtId="4" fontId="23" fillId="41" borderId="14" applyNumberFormat="0" applyProtection="0">
      <alignment horizontal="right" vertical="center"/>
    </xf>
    <xf numFmtId="4" fontId="23" fillId="41" borderId="14" applyNumberFormat="0" applyProtection="0">
      <alignment horizontal="right" vertical="center"/>
    </xf>
    <xf numFmtId="4" fontId="23" fillId="41" borderId="14" applyNumberFormat="0" applyProtection="0">
      <alignment horizontal="right" vertical="center"/>
    </xf>
    <xf numFmtId="4" fontId="23" fillId="41" borderId="14" applyNumberFormat="0" applyProtection="0">
      <alignment horizontal="right" vertical="center"/>
    </xf>
    <xf numFmtId="4" fontId="79" fillId="8" borderId="14" applyNumberFormat="0" applyProtection="0">
      <alignment horizontal="right" vertical="center"/>
    </xf>
    <xf numFmtId="4" fontId="79" fillId="8" borderId="14" applyNumberFormat="0" applyProtection="0">
      <alignment horizontal="right" vertical="center"/>
    </xf>
    <xf numFmtId="4" fontId="79" fillId="8" borderId="14" applyNumberFormat="0" applyProtection="0">
      <alignment horizontal="right" vertical="center"/>
    </xf>
    <xf numFmtId="4" fontId="23" fillId="41" borderId="14" applyNumberFormat="0" applyProtection="0">
      <alignment horizontal="right" vertical="center"/>
    </xf>
    <xf numFmtId="4" fontId="23" fillId="41" borderId="14" applyNumberFormat="0" applyProtection="0">
      <alignment horizontal="right" vertical="center"/>
    </xf>
    <xf numFmtId="4" fontId="23" fillId="41" borderId="14" applyNumberFormat="0" applyProtection="0">
      <alignment horizontal="right" vertical="center"/>
    </xf>
    <xf numFmtId="4" fontId="79" fillId="8" borderId="14" applyNumberFormat="0" applyProtection="0">
      <alignment horizontal="right" vertical="center"/>
    </xf>
    <xf numFmtId="4" fontId="23" fillId="41" borderId="14" applyNumberFormat="0" applyProtection="0">
      <alignment horizontal="right" vertical="center"/>
    </xf>
    <xf numFmtId="4" fontId="23" fillId="41" borderId="14" applyNumberFormat="0" applyProtection="0">
      <alignment horizontal="right" vertical="center"/>
    </xf>
    <xf numFmtId="4" fontId="79" fillId="8" borderId="14" applyNumberFormat="0" applyProtection="0">
      <alignment horizontal="right" vertical="center"/>
    </xf>
    <xf numFmtId="4" fontId="79" fillId="8" borderId="14" applyNumberFormat="0" applyProtection="0">
      <alignment horizontal="right" vertical="center"/>
    </xf>
    <xf numFmtId="4" fontId="23" fillId="41" borderId="14" applyNumberFormat="0" applyProtection="0">
      <alignment horizontal="right" vertical="center"/>
    </xf>
    <xf numFmtId="4" fontId="79" fillId="8" borderId="14" applyNumberFormat="0" applyProtection="0">
      <alignment horizontal="right" vertical="center"/>
    </xf>
    <xf numFmtId="4" fontId="79" fillId="8" borderId="14" applyNumberFormat="0" applyProtection="0">
      <alignment horizontal="right" vertical="center"/>
    </xf>
    <xf numFmtId="4" fontId="23" fillId="41" borderId="14" applyNumberFormat="0" applyProtection="0">
      <alignment horizontal="right" vertical="center"/>
    </xf>
    <xf numFmtId="4" fontId="79" fillId="8" borderId="14" applyNumberFormat="0" applyProtection="0">
      <alignment horizontal="right" vertical="center"/>
    </xf>
    <xf numFmtId="4" fontId="79" fillId="8" borderId="14" applyNumberFormat="0" applyProtection="0">
      <alignment horizontal="right" vertical="center"/>
    </xf>
    <xf numFmtId="4" fontId="23" fillId="41" borderId="14" applyNumberFormat="0" applyProtection="0">
      <alignment horizontal="right" vertical="center"/>
    </xf>
    <xf numFmtId="4" fontId="23" fillId="41" borderId="14" applyNumberFormat="0" applyProtection="0">
      <alignment horizontal="right" vertical="center"/>
    </xf>
    <xf numFmtId="4" fontId="23" fillId="41" borderId="14" applyNumberFormat="0" applyProtection="0">
      <alignment horizontal="right" vertical="center"/>
    </xf>
    <xf numFmtId="4" fontId="23" fillId="41" borderId="14" applyNumberFormat="0" applyProtection="0">
      <alignment horizontal="right" vertical="center"/>
    </xf>
    <xf numFmtId="4" fontId="23" fillId="23" borderId="14" applyNumberFormat="0" applyProtection="0">
      <alignment horizontal="right" vertical="center"/>
    </xf>
    <xf numFmtId="4" fontId="23" fillId="24" borderId="14" applyNumberFormat="0" applyProtection="0">
      <alignment horizontal="right" vertical="center"/>
    </xf>
    <xf numFmtId="4" fontId="23" fillId="24" borderId="14" applyNumberFormat="0" applyProtection="0">
      <alignment horizontal="right" vertical="center"/>
    </xf>
    <xf numFmtId="4" fontId="23" fillId="24" borderId="14" applyNumberFormat="0" applyProtection="0">
      <alignment horizontal="right" vertical="center"/>
    </xf>
    <xf numFmtId="4" fontId="23" fillId="24" borderId="14" applyNumberFormat="0" applyProtection="0">
      <alignment horizontal="right" vertical="center"/>
    </xf>
    <xf numFmtId="4" fontId="23" fillId="24" borderId="14" applyNumberFormat="0" applyProtection="0">
      <alignment horizontal="right" vertical="center"/>
    </xf>
    <xf numFmtId="4" fontId="23" fillId="24" borderId="14" applyNumberFormat="0" applyProtection="0">
      <alignment horizontal="right" vertical="center"/>
    </xf>
    <xf numFmtId="4" fontId="23" fillId="24" borderId="14" applyNumberFormat="0" applyProtection="0">
      <alignment horizontal="right" vertical="center"/>
    </xf>
    <xf numFmtId="4" fontId="23" fillId="24" borderId="14" applyNumberFormat="0" applyProtection="0">
      <alignment horizontal="right" vertical="center"/>
    </xf>
    <xf numFmtId="4" fontId="23" fillId="24" borderId="14" applyNumberFormat="0" applyProtection="0">
      <alignment horizontal="right" vertical="center"/>
    </xf>
    <xf numFmtId="4" fontId="23" fillId="24" borderId="14" applyNumberFormat="0" applyProtection="0">
      <alignment horizontal="right" vertical="center"/>
    </xf>
    <xf numFmtId="4" fontId="79" fillId="10" borderId="14" applyNumberFormat="0" applyProtection="0">
      <alignment horizontal="right" vertical="center"/>
    </xf>
    <xf numFmtId="4" fontId="79" fillId="10" borderId="14" applyNumberFormat="0" applyProtection="0">
      <alignment horizontal="right" vertical="center"/>
    </xf>
    <xf numFmtId="4" fontId="79" fillId="10" borderId="14" applyNumberFormat="0" applyProtection="0">
      <alignment horizontal="right" vertical="center"/>
    </xf>
    <xf numFmtId="4" fontId="23" fillId="24" borderId="14" applyNumberFormat="0" applyProtection="0">
      <alignment horizontal="right" vertical="center"/>
    </xf>
    <xf numFmtId="4" fontId="23" fillId="24" borderId="14" applyNumberFormat="0" applyProtection="0">
      <alignment horizontal="right" vertical="center"/>
    </xf>
    <xf numFmtId="4" fontId="23" fillId="24" borderId="14" applyNumberFormat="0" applyProtection="0">
      <alignment horizontal="right" vertical="center"/>
    </xf>
    <xf numFmtId="4" fontId="79" fillId="10" borderId="14" applyNumberFormat="0" applyProtection="0">
      <alignment horizontal="right" vertical="center"/>
    </xf>
    <xf numFmtId="4" fontId="23" fillId="24" borderId="14" applyNumberFormat="0" applyProtection="0">
      <alignment horizontal="right" vertical="center"/>
    </xf>
    <xf numFmtId="4" fontId="23" fillId="24" borderId="14" applyNumberFormat="0" applyProtection="0">
      <alignment horizontal="right" vertical="center"/>
    </xf>
    <xf numFmtId="4" fontId="79" fillId="10" borderId="14" applyNumberFormat="0" applyProtection="0">
      <alignment horizontal="right" vertical="center"/>
    </xf>
    <xf numFmtId="4" fontId="79" fillId="10" borderId="14" applyNumberFormat="0" applyProtection="0">
      <alignment horizontal="right" vertical="center"/>
    </xf>
    <xf numFmtId="4" fontId="23" fillId="24" borderId="14" applyNumberFormat="0" applyProtection="0">
      <alignment horizontal="right" vertical="center"/>
    </xf>
    <xf numFmtId="4" fontId="79" fillId="10" borderId="14" applyNumberFormat="0" applyProtection="0">
      <alignment horizontal="right" vertical="center"/>
    </xf>
    <xf numFmtId="4" fontId="79" fillId="10" borderId="14" applyNumberFormat="0" applyProtection="0">
      <alignment horizontal="right" vertical="center"/>
    </xf>
    <xf numFmtId="4" fontId="23" fillId="24" borderId="14" applyNumberFormat="0" applyProtection="0">
      <alignment horizontal="right" vertical="center"/>
    </xf>
    <xf numFmtId="4" fontId="79" fillId="10" borderId="14" applyNumberFormat="0" applyProtection="0">
      <alignment horizontal="right" vertical="center"/>
    </xf>
    <xf numFmtId="4" fontId="79" fillId="10" borderId="14" applyNumberFormat="0" applyProtection="0">
      <alignment horizontal="right" vertical="center"/>
    </xf>
    <xf numFmtId="4" fontId="23" fillId="24" borderId="14" applyNumberFormat="0" applyProtection="0">
      <alignment horizontal="right" vertical="center"/>
    </xf>
    <xf numFmtId="4" fontId="23" fillId="24" borderId="14" applyNumberFormat="0" applyProtection="0">
      <alignment horizontal="right" vertical="center"/>
    </xf>
    <xf numFmtId="4" fontId="23" fillId="24" borderId="14" applyNumberFormat="0" applyProtection="0">
      <alignment horizontal="right" vertical="center"/>
    </xf>
    <xf numFmtId="4" fontId="23" fillId="24" borderId="14" applyNumberFormat="0" applyProtection="0">
      <alignment horizontal="right" vertical="center"/>
    </xf>
    <xf numFmtId="4" fontId="23" fillId="33" borderId="14" applyNumberFormat="0" applyProtection="0">
      <alignment horizontal="right" vertical="center"/>
    </xf>
    <xf numFmtId="4" fontId="23" fillId="34" borderId="14" applyNumberFormat="0" applyProtection="0">
      <alignment horizontal="right" vertical="center"/>
    </xf>
    <xf numFmtId="4" fontId="23" fillId="34" borderId="14" applyNumberFormat="0" applyProtection="0">
      <alignment horizontal="right" vertical="center"/>
    </xf>
    <xf numFmtId="4" fontId="23" fillId="34" borderId="14" applyNumberFormat="0" applyProtection="0">
      <alignment horizontal="right" vertical="center"/>
    </xf>
    <xf numFmtId="4" fontId="23" fillId="34" borderId="14" applyNumberFormat="0" applyProtection="0">
      <alignment horizontal="right" vertical="center"/>
    </xf>
    <xf numFmtId="4" fontId="23" fillId="34" borderId="14" applyNumberFormat="0" applyProtection="0">
      <alignment horizontal="right" vertical="center"/>
    </xf>
    <xf numFmtId="4" fontId="23" fillId="34" borderId="14" applyNumberFormat="0" applyProtection="0">
      <alignment horizontal="right" vertical="center"/>
    </xf>
    <xf numFmtId="4" fontId="23" fillId="34" borderId="14" applyNumberFormat="0" applyProtection="0">
      <alignment horizontal="right" vertical="center"/>
    </xf>
    <xf numFmtId="4" fontId="23" fillId="34" borderId="14" applyNumberFormat="0" applyProtection="0">
      <alignment horizontal="right" vertical="center"/>
    </xf>
    <xf numFmtId="4" fontId="23" fillId="34" borderId="14" applyNumberFormat="0" applyProtection="0">
      <alignment horizontal="right" vertical="center"/>
    </xf>
    <xf numFmtId="4" fontId="23" fillId="34" borderId="14" applyNumberFormat="0" applyProtection="0">
      <alignment horizontal="right" vertical="center"/>
    </xf>
    <xf numFmtId="4" fontId="79" fillId="24" borderId="14" applyNumberFormat="0" applyProtection="0">
      <alignment horizontal="right" vertical="center"/>
    </xf>
    <xf numFmtId="4" fontId="79" fillId="24" borderId="14" applyNumberFormat="0" applyProtection="0">
      <alignment horizontal="right" vertical="center"/>
    </xf>
    <xf numFmtId="4" fontId="79" fillId="24" borderId="14" applyNumberFormat="0" applyProtection="0">
      <alignment horizontal="right" vertical="center"/>
    </xf>
    <xf numFmtId="4" fontId="23" fillId="34" borderId="14" applyNumberFormat="0" applyProtection="0">
      <alignment horizontal="right" vertical="center"/>
    </xf>
    <xf numFmtId="4" fontId="23" fillId="34" borderId="14" applyNumberFormat="0" applyProtection="0">
      <alignment horizontal="right" vertical="center"/>
    </xf>
    <xf numFmtId="4" fontId="23" fillId="34" borderId="14" applyNumberFormat="0" applyProtection="0">
      <alignment horizontal="right" vertical="center"/>
    </xf>
    <xf numFmtId="4" fontId="79" fillId="24" borderId="14" applyNumberFormat="0" applyProtection="0">
      <alignment horizontal="right" vertical="center"/>
    </xf>
    <xf numFmtId="4" fontId="23" fillId="34" borderId="14" applyNumberFormat="0" applyProtection="0">
      <alignment horizontal="right" vertical="center"/>
    </xf>
    <xf numFmtId="4" fontId="23" fillId="34" borderId="14" applyNumberFormat="0" applyProtection="0">
      <alignment horizontal="right" vertical="center"/>
    </xf>
    <xf numFmtId="4" fontId="79" fillId="24" borderId="14" applyNumberFormat="0" applyProtection="0">
      <alignment horizontal="right" vertical="center"/>
    </xf>
    <xf numFmtId="4" fontId="79" fillId="24" borderId="14" applyNumberFormat="0" applyProtection="0">
      <alignment horizontal="right" vertical="center"/>
    </xf>
    <xf numFmtId="4" fontId="23" fillId="34" borderId="14" applyNumberFormat="0" applyProtection="0">
      <alignment horizontal="right" vertical="center"/>
    </xf>
    <xf numFmtId="4" fontId="79" fillId="24" borderId="14" applyNumberFormat="0" applyProtection="0">
      <alignment horizontal="right" vertical="center"/>
    </xf>
    <xf numFmtId="4" fontId="79" fillId="24" borderId="14" applyNumberFormat="0" applyProtection="0">
      <alignment horizontal="right" vertical="center"/>
    </xf>
    <xf numFmtId="4" fontId="23" fillId="34" borderId="14" applyNumberFormat="0" applyProtection="0">
      <alignment horizontal="right" vertical="center"/>
    </xf>
    <xf numFmtId="4" fontId="79" fillId="24" borderId="14" applyNumberFormat="0" applyProtection="0">
      <alignment horizontal="right" vertical="center"/>
    </xf>
    <xf numFmtId="4" fontId="79" fillId="24" borderId="14" applyNumberFormat="0" applyProtection="0">
      <alignment horizontal="right" vertical="center"/>
    </xf>
    <xf numFmtId="4" fontId="23" fillId="34" borderId="14" applyNumberFormat="0" applyProtection="0">
      <alignment horizontal="right" vertical="center"/>
    </xf>
    <xf numFmtId="4" fontId="23" fillId="34" borderId="14" applyNumberFormat="0" applyProtection="0">
      <alignment horizontal="right" vertical="center"/>
    </xf>
    <xf numFmtId="4" fontId="23" fillId="34" borderId="14" applyNumberFormat="0" applyProtection="0">
      <alignment horizontal="right" vertical="center"/>
    </xf>
    <xf numFmtId="4" fontId="23" fillId="34" borderId="14" applyNumberFormat="0" applyProtection="0">
      <alignment horizontal="right" vertical="center"/>
    </xf>
    <xf numFmtId="4" fontId="23" fillId="45" borderId="14" applyNumberFormat="0" applyProtection="0">
      <alignment horizontal="right" vertical="center"/>
    </xf>
    <xf numFmtId="4" fontId="23" fillId="27" borderId="14" applyNumberFormat="0" applyProtection="0">
      <alignment horizontal="right" vertical="center"/>
    </xf>
    <xf numFmtId="4" fontId="23" fillId="27" borderId="14" applyNumberFormat="0" applyProtection="0">
      <alignment horizontal="right" vertical="center"/>
    </xf>
    <xf numFmtId="4" fontId="23" fillId="27" borderId="14" applyNumberFormat="0" applyProtection="0">
      <alignment horizontal="right" vertical="center"/>
    </xf>
    <xf numFmtId="4" fontId="23" fillId="27" borderId="14" applyNumberFormat="0" applyProtection="0">
      <alignment horizontal="right" vertical="center"/>
    </xf>
    <xf numFmtId="4" fontId="23" fillId="27" borderId="14" applyNumberFormat="0" applyProtection="0">
      <alignment horizontal="right" vertical="center"/>
    </xf>
    <xf numFmtId="4" fontId="23" fillId="27" borderId="14" applyNumberFormat="0" applyProtection="0">
      <alignment horizontal="right" vertical="center"/>
    </xf>
    <xf numFmtId="4" fontId="23" fillId="27" borderId="14" applyNumberFormat="0" applyProtection="0">
      <alignment horizontal="right" vertical="center"/>
    </xf>
    <xf numFmtId="4" fontId="23" fillId="27" borderId="14" applyNumberFormat="0" applyProtection="0">
      <alignment horizontal="right" vertical="center"/>
    </xf>
    <xf numFmtId="4" fontId="23" fillId="27" borderId="14" applyNumberFormat="0" applyProtection="0">
      <alignment horizontal="right" vertical="center"/>
    </xf>
    <xf numFmtId="4" fontId="23" fillId="27" borderId="14" applyNumberFormat="0" applyProtection="0">
      <alignment horizontal="right" vertical="center"/>
    </xf>
    <xf numFmtId="4" fontId="79" fillId="13" borderId="14" applyNumberFormat="0" applyProtection="0">
      <alignment horizontal="right" vertical="center"/>
    </xf>
    <xf numFmtId="4" fontId="79" fillId="13" borderId="14" applyNumberFormat="0" applyProtection="0">
      <alignment horizontal="right" vertical="center"/>
    </xf>
    <xf numFmtId="4" fontId="79" fillId="13" borderId="14" applyNumberFormat="0" applyProtection="0">
      <alignment horizontal="right" vertical="center"/>
    </xf>
    <xf numFmtId="4" fontId="23" fillId="27" borderId="14" applyNumberFormat="0" applyProtection="0">
      <alignment horizontal="right" vertical="center"/>
    </xf>
    <xf numFmtId="4" fontId="23" fillId="27" borderId="14" applyNumberFormat="0" applyProtection="0">
      <alignment horizontal="right" vertical="center"/>
    </xf>
    <xf numFmtId="4" fontId="23" fillId="27" borderId="14" applyNumberFormat="0" applyProtection="0">
      <alignment horizontal="right" vertical="center"/>
    </xf>
    <xf numFmtId="4" fontId="79" fillId="13" borderId="14" applyNumberFormat="0" applyProtection="0">
      <alignment horizontal="right" vertical="center"/>
    </xf>
    <xf numFmtId="4" fontId="23" fillId="27" borderId="14" applyNumberFormat="0" applyProtection="0">
      <alignment horizontal="right" vertical="center"/>
    </xf>
    <xf numFmtId="4" fontId="23" fillId="27" borderId="14" applyNumberFormat="0" applyProtection="0">
      <alignment horizontal="right" vertical="center"/>
    </xf>
    <xf numFmtId="4" fontId="79" fillId="13" borderId="14" applyNumberFormat="0" applyProtection="0">
      <alignment horizontal="right" vertical="center"/>
    </xf>
    <xf numFmtId="4" fontId="79" fillId="13" borderId="14" applyNumberFormat="0" applyProtection="0">
      <alignment horizontal="right" vertical="center"/>
    </xf>
    <xf numFmtId="4" fontId="23" fillId="27" borderId="14" applyNumberFormat="0" applyProtection="0">
      <alignment horizontal="right" vertical="center"/>
    </xf>
    <xf numFmtId="4" fontId="79" fillId="13" borderId="14" applyNumberFormat="0" applyProtection="0">
      <alignment horizontal="right" vertical="center"/>
    </xf>
    <xf numFmtId="4" fontId="79" fillId="13" borderId="14" applyNumberFormat="0" applyProtection="0">
      <alignment horizontal="right" vertical="center"/>
    </xf>
    <xf numFmtId="4" fontId="23" fillId="27" borderId="14" applyNumberFormat="0" applyProtection="0">
      <alignment horizontal="right" vertical="center"/>
    </xf>
    <xf numFmtId="4" fontId="79" fillId="13" borderId="14" applyNumberFormat="0" applyProtection="0">
      <alignment horizontal="right" vertical="center"/>
    </xf>
    <xf numFmtId="4" fontId="79" fillId="13" borderId="14" applyNumberFormat="0" applyProtection="0">
      <alignment horizontal="right" vertical="center"/>
    </xf>
    <xf numFmtId="4" fontId="23" fillId="27" borderId="14" applyNumberFormat="0" applyProtection="0">
      <alignment horizontal="right" vertical="center"/>
    </xf>
    <xf numFmtId="4" fontId="23" fillId="27" borderId="14" applyNumberFormat="0" applyProtection="0">
      <alignment horizontal="right" vertical="center"/>
    </xf>
    <xf numFmtId="4" fontId="23" fillId="27" borderId="14" applyNumberFormat="0" applyProtection="0">
      <alignment horizontal="right" vertical="center"/>
    </xf>
    <xf numFmtId="4" fontId="23" fillId="27" borderId="14" applyNumberFormat="0" applyProtection="0">
      <alignment horizontal="right" vertical="center"/>
    </xf>
    <xf numFmtId="4" fontId="23" fillId="42" borderId="14" applyNumberFormat="0" applyProtection="0">
      <alignment horizontal="right" vertical="center"/>
    </xf>
    <xf numFmtId="4" fontId="23" fillId="44" borderId="14" applyNumberFormat="0" applyProtection="0">
      <alignment horizontal="right" vertical="center"/>
    </xf>
    <xf numFmtId="4" fontId="23" fillId="44" borderId="14" applyNumberFormat="0" applyProtection="0">
      <alignment horizontal="right" vertical="center"/>
    </xf>
    <xf numFmtId="4" fontId="23" fillId="44" borderId="14" applyNumberFormat="0" applyProtection="0">
      <alignment horizontal="right" vertical="center"/>
    </xf>
    <xf numFmtId="4" fontId="23" fillId="44" borderId="14" applyNumberFormat="0" applyProtection="0">
      <alignment horizontal="right" vertical="center"/>
    </xf>
    <xf numFmtId="4" fontId="23" fillId="44" borderId="14" applyNumberFormat="0" applyProtection="0">
      <alignment horizontal="right" vertical="center"/>
    </xf>
    <xf numFmtId="4" fontId="23" fillId="44" borderId="14" applyNumberFormat="0" applyProtection="0">
      <alignment horizontal="right" vertical="center"/>
    </xf>
    <xf numFmtId="4" fontId="23" fillId="44" borderId="14" applyNumberFormat="0" applyProtection="0">
      <alignment horizontal="right" vertical="center"/>
    </xf>
    <xf numFmtId="4" fontId="23" fillId="44" borderId="14" applyNumberFormat="0" applyProtection="0">
      <alignment horizontal="right" vertical="center"/>
    </xf>
    <xf numFmtId="4" fontId="23" fillId="44" borderId="14" applyNumberFormat="0" applyProtection="0">
      <alignment horizontal="right" vertical="center"/>
    </xf>
    <xf numFmtId="4" fontId="23" fillId="44" borderId="14" applyNumberFormat="0" applyProtection="0">
      <alignment horizontal="right" vertical="center"/>
    </xf>
    <xf numFmtId="4" fontId="79" fillId="53" borderId="14" applyNumberFormat="0" applyProtection="0">
      <alignment horizontal="right" vertical="center"/>
    </xf>
    <xf numFmtId="4" fontId="79" fillId="53" borderId="14" applyNumberFormat="0" applyProtection="0">
      <alignment horizontal="right" vertical="center"/>
    </xf>
    <xf numFmtId="4" fontId="79" fillId="53" borderId="14" applyNumberFormat="0" applyProtection="0">
      <alignment horizontal="right" vertical="center"/>
    </xf>
    <xf numFmtId="4" fontId="23" fillId="44" borderId="14" applyNumberFormat="0" applyProtection="0">
      <alignment horizontal="right" vertical="center"/>
    </xf>
    <xf numFmtId="4" fontId="23" fillId="44" borderId="14" applyNumberFormat="0" applyProtection="0">
      <alignment horizontal="right" vertical="center"/>
    </xf>
    <xf numFmtId="4" fontId="23" fillId="44" borderId="14" applyNumberFormat="0" applyProtection="0">
      <alignment horizontal="right" vertical="center"/>
    </xf>
    <xf numFmtId="4" fontId="79" fillId="53" borderId="14" applyNumberFormat="0" applyProtection="0">
      <alignment horizontal="right" vertical="center"/>
    </xf>
    <xf numFmtId="4" fontId="23" fillId="44" borderId="14" applyNumberFormat="0" applyProtection="0">
      <alignment horizontal="right" vertical="center"/>
    </xf>
    <xf numFmtId="4" fontId="23" fillId="44" borderId="14" applyNumberFormat="0" applyProtection="0">
      <alignment horizontal="right" vertical="center"/>
    </xf>
    <xf numFmtId="4" fontId="79" fillId="53" borderId="14" applyNumberFormat="0" applyProtection="0">
      <alignment horizontal="right" vertical="center"/>
    </xf>
    <xf numFmtId="4" fontId="79" fillId="53" borderId="14" applyNumberFormat="0" applyProtection="0">
      <alignment horizontal="right" vertical="center"/>
    </xf>
    <xf numFmtId="4" fontId="23" fillId="44" borderId="14" applyNumberFormat="0" applyProtection="0">
      <alignment horizontal="right" vertical="center"/>
    </xf>
    <xf numFmtId="4" fontId="79" fillId="53" borderId="14" applyNumberFormat="0" applyProtection="0">
      <alignment horizontal="right" vertical="center"/>
    </xf>
    <xf numFmtId="4" fontId="79" fillId="53" borderId="14" applyNumberFormat="0" applyProtection="0">
      <alignment horizontal="right" vertical="center"/>
    </xf>
    <xf numFmtId="4" fontId="23" fillId="44" borderId="14" applyNumberFormat="0" applyProtection="0">
      <alignment horizontal="right" vertical="center"/>
    </xf>
    <xf numFmtId="4" fontId="79" fillId="53" borderId="14" applyNumberFormat="0" applyProtection="0">
      <alignment horizontal="right" vertical="center"/>
    </xf>
    <xf numFmtId="4" fontId="79" fillId="53" borderId="14" applyNumberFormat="0" applyProtection="0">
      <alignment horizontal="right" vertical="center"/>
    </xf>
    <xf numFmtId="4" fontId="23" fillId="44" borderId="14" applyNumberFormat="0" applyProtection="0">
      <alignment horizontal="right" vertical="center"/>
    </xf>
    <xf numFmtId="4" fontId="23" fillId="44" borderId="14" applyNumberFormat="0" applyProtection="0">
      <alignment horizontal="right" vertical="center"/>
    </xf>
    <xf numFmtId="4" fontId="23" fillId="44" borderId="14" applyNumberFormat="0" applyProtection="0">
      <alignment horizontal="right" vertical="center"/>
    </xf>
    <xf numFmtId="4" fontId="23" fillId="44" borderId="14" applyNumberFormat="0" applyProtection="0">
      <alignment horizontal="right" vertical="center"/>
    </xf>
    <xf numFmtId="4" fontId="23" fillId="54" borderId="14" applyNumberFormat="0" applyProtection="0">
      <alignment horizontal="right" vertical="center"/>
    </xf>
    <xf numFmtId="4" fontId="23" fillId="53" borderId="14" applyNumberFormat="0" applyProtection="0">
      <alignment horizontal="right" vertical="center"/>
    </xf>
    <xf numFmtId="4" fontId="23" fillId="53" borderId="14" applyNumberFormat="0" applyProtection="0">
      <alignment horizontal="right" vertical="center"/>
    </xf>
    <xf numFmtId="4" fontId="23" fillId="53" borderId="14" applyNumberFormat="0" applyProtection="0">
      <alignment horizontal="right" vertical="center"/>
    </xf>
    <xf numFmtId="4" fontId="23" fillId="53" borderId="14" applyNumberFormat="0" applyProtection="0">
      <alignment horizontal="right" vertical="center"/>
    </xf>
    <xf numFmtId="4" fontId="23" fillId="53" borderId="14" applyNumberFormat="0" applyProtection="0">
      <alignment horizontal="right" vertical="center"/>
    </xf>
    <xf numFmtId="4" fontId="23" fillId="53" borderId="14" applyNumberFormat="0" applyProtection="0">
      <alignment horizontal="right" vertical="center"/>
    </xf>
    <xf numFmtId="4" fontId="23" fillId="53" borderId="14" applyNumberFormat="0" applyProtection="0">
      <alignment horizontal="right" vertical="center"/>
    </xf>
    <xf numFmtId="4" fontId="23" fillId="53" borderId="14" applyNumberFormat="0" applyProtection="0">
      <alignment horizontal="right" vertical="center"/>
    </xf>
    <xf numFmtId="4" fontId="23" fillId="53" borderId="14" applyNumberFormat="0" applyProtection="0">
      <alignment horizontal="right" vertical="center"/>
    </xf>
    <xf numFmtId="4" fontId="23" fillId="53" borderId="14" applyNumberFormat="0" applyProtection="0">
      <alignment horizontal="right" vertical="center"/>
    </xf>
    <xf numFmtId="4" fontId="79" fillId="44" borderId="14" applyNumberFormat="0" applyProtection="0">
      <alignment horizontal="right" vertical="center"/>
    </xf>
    <xf numFmtId="4" fontId="79" fillId="44" borderId="14" applyNumberFormat="0" applyProtection="0">
      <alignment horizontal="right" vertical="center"/>
    </xf>
    <xf numFmtId="4" fontId="79" fillId="44" borderId="14" applyNumberFormat="0" applyProtection="0">
      <alignment horizontal="right" vertical="center"/>
    </xf>
    <xf numFmtId="4" fontId="23" fillId="53" borderId="14" applyNumberFormat="0" applyProtection="0">
      <alignment horizontal="right" vertical="center"/>
    </xf>
    <xf numFmtId="4" fontId="23" fillId="53" borderId="14" applyNumberFormat="0" applyProtection="0">
      <alignment horizontal="right" vertical="center"/>
    </xf>
    <xf numFmtId="4" fontId="23" fillId="53" borderId="14" applyNumberFormat="0" applyProtection="0">
      <alignment horizontal="right" vertical="center"/>
    </xf>
    <xf numFmtId="4" fontId="79" fillId="44" borderId="14" applyNumberFormat="0" applyProtection="0">
      <alignment horizontal="right" vertical="center"/>
    </xf>
    <xf numFmtId="4" fontId="23" fillId="53" borderId="14" applyNumberFormat="0" applyProtection="0">
      <alignment horizontal="right" vertical="center"/>
    </xf>
    <xf numFmtId="4" fontId="23" fillId="53" borderId="14" applyNumberFormat="0" applyProtection="0">
      <alignment horizontal="right" vertical="center"/>
    </xf>
    <xf numFmtId="4" fontId="79" fillId="44" borderId="14" applyNumberFormat="0" applyProtection="0">
      <alignment horizontal="right" vertical="center"/>
    </xf>
    <xf numFmtId="4" fontId="79" fillId="44" borderId="14" applyNumberFormat="0" applyProtection="0">
      <alignment horizontal="right" vertical="center"/>
    </xf>
    <xf numFmtId="4" fontId="23" fillId="53" borderId="14" applyNumberFormat="0" applyProtection="0">
      <alignment horizontal="right" vertical="center"/>
    </xf>
    <xf numFmtId="4" fontId="79" fillId="44" borderId="14" applyNumberFormat="0" applyProtection="0">
      <alignment horizontal="right" vertical="center"/>
    </xf>
    <xf numFmtId="4" fontId="79" fillId="44" borderId="14" applyNumberFormat="0" applyProtection="0">
      <alignment horizontal="right" vertical="center"/>
    </xf>
    <xf numFmtId="4" fontId="23" fillId="53" borderId="14" applyNumberFormat="0" applyProtection="0">
      <alignment horizontal="right" vertical="center"/>
    </xf>
    <xf numFmtId="4" fontId="79" fillId="44" borderId="14" applyNumberFormat="0" applyProtection="0">
      <alignment horizontal="right" vertical="center"/>
    </xf>
    <xf numFmtId="4" fontId="79" fillId="44" borderId="14" applyNumberFormat="0" applyProtection="0">
      <alignment horizontal="right" vertical="center"/>
    </xf>
    <xf numFmtId="4" fontId="23" fillId="53" borderId="14" applyNumberFormat="0" applyProtection="0">
      <alignment horizontal="right" vertical="center"/>
    </xf>
    <xf numFmtId="4" fontId="23" fillId="53" borderId="14" applyNumberFormat="0" applyProtection="0">
      <alignment horizontal="right" vertical="center"/>
    </xf>
    <xf numFmtId="4" fontId="23" fillId="53" borderId="14" applyNumberFormat="0" applyProtection="0">
      <alignment horizontal="right" vertical="center"/>
    </xf>
    <xf numFmtId="4" fontId="23" fillId="53" borderId="14" applyNumberFormat="0" applyProtection="0">
      <alignment horizontal="right" vertical="center"/>
    </xf>
    <xf numFmtId="4" fontId="23" fillId="20" borderId="14" applyNumberFormat="0" applyProtection="0">
      <alignment horizontal="right" vertical="center"/>
    </xf>
    <xf numFmtId="4" fontId="23" fillId="21" borderId="14" applyNumberFormat="0" applyProtection="0">
      <alignment horizontal="right" vertical="center"/>
    </xf>
    <xf numFmtId="4" fontId="23" fillId="21" borderId="14" applyNumberFormat="0" applyProtection="0">
      <alignment horizontal="right" vertical="center"/>
    </xf>
    <xf numFmtId="4" fontId="23" fillId="21" borderId="14" applyNumberFormat="0" applyProtection="0">
      <alignment horizontal="right" vertical="center"/>
    </xf>
    <xf numFmtId="4" fontId="23" fillId="21" borderId="14" applyNumberFormat="0" applyProtection="0">
      <alignment horizontal="right" vertical="center"/>
    </xf>
    <xf numFmtId="4" fontId="23" fillId="21" borderId="14" applyNumberFormat="0" applyProtection="0">
      <alignment horizontal="right" vertical="center"/>
    </xf>
    <xf numFmtId="4" fontId="23" fillId="21" borderId="14" applyNumberFormat="0" applyProtection="0">
      <alignment horizontal="right" vertical="center"/>
    </xf>
    <xf numFmtId="4" fontId="23" fillId="21" borderId="14" applyNumberFormat="0" applyProtection="0">
      <alignment horizontal="right" vertical="center"/>
    </xf>
    <xf numFmtId="4" fontId="23" fillId="21" borderId="14" applyNumberFormat="0" applyProtection="0">
      <alignment horizontal="right" vertical="center"/>
    </xf>
    <xf numFmtId="4" fontId="23" fillId="21" borderId="14" applyNumberFormat="0" applyProtection="0">
      <alignment horizontal="right" vertical="center"/>
    </xf>
    <xf numFmtId="4" fontId="23" fillId="21" borderId="14" applyNumberFormat="0" applyProtection="0">
      <alignment horizontal="right" vertical="center"/>
    </xf>
    <xf numFmtId="4" fontId="79" fillId="55" borderId="14" applyNumberFormat="0" applyProtection="0">
      <alignment horizontal="right" vertical="center"/>
    </xf>
    <xf numFmtId="4" fontId="79" fillId="55" borderId="14" applyNumberFormat="0" applyProtection="0">
      <alignment horizontal="right" vertical="center"/>
    </xf>
    <xf numFmtId="4" fontId="79" fillId="55" borderId="14" applyNumberFormat="0" applyProtection="0">
      <alignment horizontal="right" vertical="center"/>
    </xf>
    <xf numFmtId="4" fontId="23" fillId="21" borderId="14" applyNumberFormat="0" applyProtection="0">
      <alignment horizontal="right" vertical="center"/>
    </xf>
    <xf numFmtId="4" fontId="23" fillId="21" borderId="14" applyNumberFormat="0" applyProtection="0">
      <alignment horizontal="right" vertical="center"/>
    </xf>
    <xf numFmtId="4" fontId="23" fillId="21" borderId="14" applyNumberFormat="0" applyProtection="0">
      <alignment horizontal="right" vertical="center"/>
    </xf>
    <xf numFmtId="4" fontId="79" fillId="55" borderId="14" applyNumberFormat="0" applyProtection="0">
      <alignment horizontal="right" vertical="center"/>
    </xf>
    <xf numFmtId="4" fontId="23" fillId="21" borderId="14" applyNumberFormat="0" applyProtection="0">
      <alignment horizontal="right" vertical="center"/>
    </xf>
    <xf numFmtId="4" fontId="23" fillId="21" borderId="14" applyNumberFormat="0" applyProtection="0">
      <alignment horizontal="right" vertical="center"/>
    </xf>
    <xf numFmtId="4" fontId="79" fillId="55" borderId="14" applyNumberFormat="0" applyProtection="0">
      <alignment horizontal="right" vertical="center"/>
    </xf>
    <xf numFmtId="4" fontId="79" fillId="55" borderId="14" applyNumberFormat="0" applyProtection="0">
      <alignment horizontal="right" vertical="center"/>
    </xf>
    <xf numFmtId="4" fontId="23" fillId="21" borderId="14" applyNumberFormat="0" applyProtection="0">
      <alignment horizontal="right" vertical="center"/>
    </xf>
    <xf numFmtId="4" fontId="79" fillId="55" borderId="14" applyNumberFormat="0" applyProtection="0">
      <alignment horizontal="right" vertical="center"/>
    </xf>
    <xf numFmtId="4" fontId="79" fillId="55" borderId="14" applyNumberFormat="0" applyProtection="0">
      <alignment horizontal="right" vertical="center"/>
    </xf>
    <xf numFmtId="4" fontId="23" fillId="21" borderId="14" applyNumberFormat="0" applyProtection="0">
      <alignment horizontal="right" vertical="center"/>
    </xf>
    <xf numFmtId="4" fontId="79" fillId="55" borderId="14" applyNumberFormat="0" applyProtection="0">
      <alignment horizontal="right" vertical="center"/>
    </xf>
    <xf numFmtId="4" fontId="79" fillId="55" borderId="14" applyNumberFormat="0" applyProtection="0">
      <alignment horizontal="right" vertical="center"/>
    </xf>
    <xf numFmtId="4" fontId="23" fillId="21" borderId="14" applyNumberFormat="0" applyProtection="0">
      <alignment horizontal="right" vertical="center"/>
    </xf>
    <xf numFmtId="4" fontId="23" fillId="21" borderId="14" applyNumberFormat="0" applyProtection="0">
      <alignment horizontal="right" vertical="center"/>
    </xf>
    <xf numFmtId="4" fontId="23" fillId="21" borderId="14" applyNumberFormat="0" applyProtection="0">
      <alignment horizontal="right" vertical="center"/>
    </xf>
    <xf numFmtId="4" fontId="23" fillId="21" borderId="14" applyNumberFormat="0" applyProtection="0">
      <alignment horizontal="right" vertical="center"/>
    </xf>
    <xf numFmtId="4" fontId="51" fillId="56" borderId="15" applyNumberFormat="0" applyProtection="0">
      <alignment horizontal="left" vertical="center" indent="1"/>
    </xf>
    <xf numFmtId="4" fontId="72" fillId="57" borderId="16" applyNumberFormat="0" applyProtection="0">
      <alignment horizontal="left" vertical="center" indent="1"/>
    </xf>
    <xf numFmtId="4" fontId="72" fillId="57" borderId="16" applyNumberFormat="0" applyProtection="0">
      <alignment horizontal="left" vertical="center" indent="1"/>
    </xf>
    <xf numFmtId="4" fontId="72" fillId="57" borderId="15" applyNumberFormat="0" applyProtection="0">
      <alignment horizontal="left" vertical="center" indent="1"/>
    </xf>
    <xf numFmtId="4" fontId="72" fillId="57" borderId="15" applyNumberFormat="0" applyProtection="0">
      <alignment horizontal="left" vertical="center" indent="1"/>
    </xf>
    <xf numFmtId="4" fontId="72" fillId="57" borderId="16" applyNumberFormat="0" applyProtection="0">
      <alignment horizontal="left" vertical="center" indent="1"/>
    </xf>
    <xf numFmtId="4" fontId="72" fillId="57" borderId="15" applyNumberFormat="0" applyProtection="0">
      <alignment horizontal="left" vertical="center" indent="1"/>
    </xf>
    <xf numFmtId="4" fontId="72" fillId="57" borderId="16" applyNumberFormat="0" applyProtection="0">
      <alignment horizontal="left" vertical="center" indent="1"/>
    </xf>
    <xf numFmtId="4" fontId="72" fillId="57" borderId="15" applyNumberFormat="0" applyProtection="0">
      <alignment horizontal="left" vertical="center" indent="1"/>
    </xf>
    <xf numFmtId="4" fontId="72" fillId="57" borderId="16" applyNumberFormat="0" applyProtection="0">
      <alignment horizontal="left" vertical="center" indent="1"/>
    </xf>
    <xf numFmtId="4" fontId="72" fillId="57" borderId="15" applyNumberFormat="0" applyProtection="0">
      <alignment horizontal="left" vertical="center" indent="1"/>
    </xf>
    <xf numFmtId="4" fontId="72" fillId="57" borderId="16" applyNumberFormat="0" applyProtection="0">
      <alignment horizontal="left" vertical="center" indent="1"/>
    </xf>
    <xf numFmtId="4" fontId="72" fillId="57" borderId="15" applyNumberFormat="0" applyProtection="0">
      <alignment horizontal="left" vertical="center" indent="1"/>
    </xf>
    <xf numFmtId="4" fontId="72" fillId="57" borderId="16" applyNumberFormat="0" applyProtection="0">
      <alignment horizontal="left" vertical="center" indent="1"/>
    </xf>
    <xf numFmtId="4" fontId="23" fillId="58" borderId="0" applyNumberFormat="0" applyProtection="0">
      <alignment horizontal="left" vertical="center" indent="1"/>
    </xf>
    <xf numFmtId="4" fontId="23" fillId="59" borderId="0" applyNumberFormat="0" applyProtection="0">
      <alignment horizontal="left" vertical="center" indent="1"/>
    </xf>
    <xf numFmtId="4" fontId="23" fillId="59" borderId="0" applyNumberFormat="0" applyProtection="0">
      <alignment horizontal="left" vertical="center" indent="1"/>
    </xf>
    <xf numFmtId="4" fontId="23" fillId="59" borderId="0" applyNumberFormat="0" applyProtection="0">
      <alignment horizontal="left" vertical="center" indent="1"/>
    </xf>
    <xf numFmtId="4" fontId="23" fillId="59" borderId="0" applyNumberFormat="0" applyProtection="0">
      <alignment horizontal="left" vertical="center" indent="1"/>
    </xf>
    <xf numFmtId="4" fontId="23" fillId="59" borderId="0" applyNumberFormat="0" applyProtection="0">
      <alignment horizontal="left" vertical="center" indent="1"/>
    </xf>
    <xf numFmtId="4" fontId="23" fillId="59" borderId="0" applyNumberFormat="0" applyProtection="0">
      <alignment horizontal="left" vertical="center" indent="1"/>
    </xf>
    <xf numFmtId="4" fontId="23" fillId="59" borderId="0" applyNumberFormat="0" applyProtection="0">
      <alignment horizontal="left" vertical="center" indent="1"/>
    </xf>
    <xf numFmtId="4" fontId="23" fillId="59" borderId="0" applyNumberFormat="0" applyProtection="0">
      <alignment horizontal="left" vertical="center" indent="1"/>
    </xf>
    <xf numFmtId="4" fontId="23" fillId="59" borderId="0" applyNumberFormat="0" applyProtection="0">
      <alignment horizontal="left" vertical="center" indent="1"/>
    </xf>
    <xf numFmtId="4" fontId="23" fillId="59" borderId="0" applyNumberFormat="0" applyProtection="0">
      <alignment horizontal="left" vertical="center" indent="1"/>
    </xf>
    <xf numFmtId="4" fontId="72" fillId="4" borderId="0" applyNumberFormat="0" applyProtection="0">
      <alignment horizontal="left" vertical="center" indent="1"/>
    </xf>
    <xf numFmtId="4" fontId="72" fillId="4" borderId="0" applyNumberFormat="0" applyProtection="0">
      <alignment horizontal="left" vertical="center" indent="1"/>
    </xf>
    <xf numFmtId="4" fontId="23" fillId="59" borderId="0" applyNumberFormat="0" applyProtection="0">
      <alignment horizontal="left" vertical="center" indent="1"/>
    </xf>
    <xf numFmtId="4" fontId="23" fillId="59" borderId="0" applyNumberFormat="0" applyProtection="0">
      <alignment horizontal="left" vertical="center" indent="1"/>
    </xf>
    <xf numFmtId="4" fontId="23" fillId="59" borderId="0" applyNumberFormat="0" applyProtection="0">
      <alignment horizontal="left" vertical="center" indent="1"/>
    </xf>
    <xf numFmtId="4" fontId="72" fillId="4" borderId="0" applyNumberFormat="0" applyProtection="0">
      <alignment horizontal="left" vertical="center" indent="1"/>
    </xf>
    <xf numFmtId="4" fontId="23" fillId="59" borderId="0" applyNumberFormat="0" applyProtection="0">
      <alignment horizontal="left" vertical="center" indent="1"/>
    </xf>
    <xf numFmtId="4" fontId="23" fillId="59" borderId="0" applyNumberFormat="0" applyProtection="0">
      <alignment horizontal="left" vertical="center" indent="1"/>
    </xf>
    <xf numFmtId="4" fontId="72" fillId="4" borderId="0" applyNumberFormat="0" applyProtection="0">
      <alignment horizontal="left" vertical="center" indent="1"/>
    </xf>
    <xf numFmtId="4" fontId="23" fillId="59" borderId="0" applyNumberFormat="0" applyProtection="0">
      <alignment horizontal="left" vertical="center" indent="1"/>
    </xf>
    <xf numFmtId="4" fontId="72" fillId="4" borderId="0" applyNumberFormat="0" applyProtection="0">
      <alignment horizontal="left" vertical="center" indent="1"/>
    </xf>
    <xf numFmtId="4" fontId="23" fillId="59" borderId="0" applyNumberFormat="0" applyProtection="0">
      <alignment horizontal="left" vertical="center" indent="1"/>
    </xf>
    <xf numFmtId="4" fontId="72" fillId="4" borderId="0" applyNumberFormat="0" applyProtection="0">
      <alignment horizontal="left" vertical="center" indent="1"/>
    </xf>
    <xf numFmtId="4" fontId="23" fillId="59" borderId="0" applyNumberFormat="0" applyProtection="0">
      <alignment horizontal="left" vertical="center" indent="1"/>
    </xf>
    <xf numFmtId="4" fontId="23" fillId="59" borderId="0" applyNumberFormat="0" applyProtection="0">
      <alignment horizontal="left" vertical="center" indent="1"/>
    </xf>
    <xf numFmtId="4" fontId="23" fillId="59" borderId="0" applyNumberFormat="0" applyProtection="0">
      <alignment horizontal="left" vertical="center" indent="1"/>
    </xf>
    <xf numFmtId="4" fontId="23" fillId="59" borderId="0" applyNumberFormat="0" applyProtection="0">
      <alignment horizontal="left" vertical="center" indent="1"/>
    </xf>
    <xf numFmtId="4" fontId="72" fillId="36" borderId="0" applyNumberFormat="0" applyProtection="0">
      <alignment horizontal="left" vertical="center" indent="1"/>
    </xf>
    <xf numFmtId="4" fontId="72" fillId="36" borderId="0" applyNumberFormat="0" applyProtection="0">
      <alignment horizontal="left" vertical="center" indent="1"/>
    </xf>
    <xf numFmtId="4" fontId="72" fillId="36" borderId="0" applyNumberFormat="0" applyProtection="0">
      <alignment horizontal="left" vertical="center" indent="1"/>
    </xf>
    <xf numFmtId="4" fontId="72" fillId="36" borderId="0" applyNumberFormat="0" applyProtection="0">
      <alignment horizontal="left" vertical="center" indent="1"/>
    </xf>
    <xf numFmtId="4" fontId="72" fillId="36" borderId="0" applyNumberFormat="0" applyProtection="0">
      <alignment horizontal="left" vertical="center" indent="1"/>
    </xf>
    <xf numFmtId="4" fontId="23" fillId="60" borderId="14" applyNumberFormat="0" applyProtection="0">
      <alignment horizontal="right" vertical="center"/>
    </xf>
    <xf numFmtId="4" fontId="23" fillId="52" borderId="14" applyNumberFormat="0" applyProtection="0">
      <alignment horizontal="right" vertical="center"/>
    </xf>
    <xf numFmtId="4" fontId="23" fillId="52" borderId="14" applyNumberFormat="0" applyProtection="0">
      <alignment horizontal="right" vertical="center"/>
    </xf>
    <xf numFmtId="4" fontId="23" fillId="52" borderId="14" applyNumberFormat="0" applyProtection="0">
      <alignment horizontal="right" vertical="center"/>
    </xf>
    <xf numFmtId="4" fontId="23" fillId="52" borderId="14" applyNumberFormat="0" applyProtection="0">
      <alignment horizontal="right" vertical="center"/>
    </xf>
    <xf numFmtId="4" fontId="23" fillId="52" borderId="14" applyNumberFormat="0" applyProtection="0">
      <alignment horizontal="right" vertical="center"/>
    </xf>
    <xf numFmtId="4" fontId="23" fillId="52" borderId="14" applyNumberFormat="0" applyProtection="0">
      <alignment horizontal="right" vertical="center"/>
    </xf>
    <xf numFmtId="4" fontId="23" fillId="52" borderId="14" applyNumberFormat="0" applyProtection="0">
      <alignment horizontal="right" vertical="center"/>
    </xf>
    <xf numFmtId="4" fontId="23" fillId="52" borderId="14" applyNumberFormat="0" applyProtection="0">
      <alignment horizontal="right" vertical="center"/>
    </xf>
    <xf numFmtId="4" fontId="23" fillId="52" borderId="14" applyNumberFormat="0" applyProtection="0">
      <alignment horizontal="right" vertical="center"/>
    </xf>
    <xf numFmtId="4" fontId="23" fillId="52" borderId="14" applyNumberFormat="0" applyProtection="0">
      <alignment horizontal="right" vertical="center"/>
    </xf>
    <xf numFmtId="4" fontId="79" fillId="4" borderId="14" applyNumberFormat="0" applyProtection="0">
      <alignment horizontal="right" vertical="center"/>
    </xf>
    <xf numFmtId="4" fontId="79" fillId="4" borderId="14" applyNumberFormat="0" applyProtection="0">
      <alignment horizontal="right" vertical="center"/>
    </xf>
    <xf numFmtId="4" fontId="79" fillId="4" borderId="14" applyNumberFormat="0" applyProtection="0">
      <alignment horizontal="right" vertical="center"/>
    </xf>
    <xf numFmtId="4" fontId="23" fillId="52" borderId="14" applyNumberFormat="0" applyProtection="0">
      <alignment horizontal="right" vertical="center"/>
    </xf>
    <xf numFmtId="4" fontId="23" fillId="52" borderId="14" applyNumberFormat="0" applyProtection="0">
      <alignment horizontal="right" vertical="center"/>
    </xf>
    <xf numFmtId="4" fontId="23" fillId="52" borderId="14" applyNumberFormat="0" applyProtection="0">
      <alignment horizontal="right" vertical="center"/>
    </xf>
    <xf numFmtId="4" fontId="79" fillId="4" borderId="14" applyNumberFormat="0" applyProtection="0">
      <alignment horizontal="right" vertical="center"/>
    </xf>
    <xf numFmtId="4" fontId="23" fillId="52" borderId="14" applyNumberFormat="0" applyProtection="0">
      <alignment horizontal="right" vertical="center"/>
    </xf>
    <xf numFmtId="4" fontId="23" fillId="52" borderId="14" applyNumberFormat="0" applyProtection="0">
      <alignment horizontal="right" vertical="center"/>
    </xf>
    <xf numFmtId="4" fontId="79" fillId="4" borderId="14" applyNumberFormat="0" applyProtection="0">
      <alignment horizontal="right" vertical="center"/>
    </xf>
    <xf numFmtId="4" fontId="79" fillId="4" borderId="14" applyNumberFormat="0" applyProtection="0">
      <alignment horizontal="right" vertical="center"/>
    </xf>
    <xf numFmtId="4" fontId="23" fillId="52" borderId="14" applyNumberFormat="0" applyProtection="0">
      <alignment horizontal="right" vertical="center"/>
    </xf>
    <xf numFmtId="4" fontId="79" fillId="4" borderId="14" applyNumberFormat="0" applyProtection="0">
      <alignment horizontal="right" vertical="center"/>
    </xf>
    <xf numFmtId="4" fontId="79" fillId="4" borderId="14" applyNumberFormat="0" applyProtection="0">
      <alignment horizontal="right" vertical="center"/>
    </xf>
    <xf numFmtId="4" fontId="23" fillId="52" borderId="14" applyNumberFormat="0" applyProtection="0">
      <alignment horizontal="right" vertical="center"/>
    </xf>
    <xf numFmtId="4" fontId="79" fillId="4" borderId="14" applyNumberFormat="0" applyProtection="0">
      <alignment horizontal="right" vertical="center"/>
    </xf>
    <xf numFmtId="4" fontId="79" fillId="4" borderId="14" applyNumberFormat="0" applyProtection="0">
      <alignment horizontal="right" vertical="center"/>
    </xf>
    <xf numFmtId="4" fontId="23" fillId="52" borderId="14" applyNumberFormat="0" applyProtection="0">
      <alignment horizontal="right" vertical="center"/>
    </xf>
    <xf numFmtId="4" fontId="23" fillId="52" borderId="14" applyNumberFormat="0" applyProtection="0">
      <alignment horizontal="right" vertical="center"/>
    </xf>
    <xf numFmtId="4" fontId="23" fillId="52" borderId="14" applyNumberFormat="0" applyProtection="0">
      <alignment horizontal="right" vertical="center"/>
    </xf>
    <xf numFmtId="4" fontId="23" fillId="52" borderId="14" applyNumberFormat="0" applyProtection="0">
      <alignment horizontal="right" vertical="center"/>
    </xf>
    <xf numFmtId="4" fontId="23" fillId="58" borderId="0" applyNumberFormat="0" applyProtection="0">
      <alignment horizontal="left" vertical="center" indent="1"/>
    </xf>
    <xf numFmtId="4" fontId="23" fillId="59" borderId="0" applyNumberFormat="0" applyProtection="0">
      <alignment horizontal="left" vertical="center" indent="1"/>
    </xf>
    <xf numFmtId="4" fontId="23" fillId="59" borderId="0" applyNumberFormat="0" applyProtection="0">
      <alignment horizontal="left" vertical="center" indent="1"/>
    </xf>
    <xf numFmtId="4" fontId="23" fillId="59" borderId="0" applyNumberFormat="0" applyProtection="0">
      <alignment horizontal="left" vertical="center" indent="1"/>
    </xf>
    <xf numFmtId="4" fontId="23" fillId="59" borderId="0" applyNumberFormat="0" applyProtection="0">
      <alignment horizontal="left" vertical="center" indent="1"/>
    </xf>
    <xf numFmtId="4" fontId="23" fillId="59" borderId="0" applyNumberFormat="0" applyProtection="0">
      <alignment horizontal="left" vertical="center" indent="1"/>
    </xf>
    <xf numFmtId="4" fontId="23" fillId="59" borderId="0" applyNumberFormat="0" applyProtection="0">
      <alignment horizontal="left" vertical="center" indent="1"/>
    </xf>
    <xf numFmtId="4" fontId="23" fillId="59" borderId="0" applyNumberFormat="0" applyProtection="0">
      <alignment horizontal="left" vertical="center" indent="1"/>
    </xf>
    <xf numFmtId="4" fontId="23" fillId="59" borderId="0" applyNumberFormat="0" applyProtection="0">
      <alignment horizontal="left" vertical="center" indent="1"/>
    </xf>
    <xf numFmtId="4" fontId="23" fillId="59" borderId="0" applyNumberFormat="0" applyProtection="0">
      <alignment horizontal="left" vertical="center" indent="1"/>
    </xf>
    <xf numFmtId="4" fontId="23" fillId="59" borderId="0" applyNumberFormat="0" applyProtection="0">
      <alignment horizontal="left" vertical="center" indent="1"/>
    </xf>
    <xf numFmtId="4" fontId="23" fillId="4" borderId="0" applyNumberFormat="0" applyProtection="0">
      <alignment horizontal="left" vertical="center" indent="1"/>
    </xf>
    <xf numFmtId="4" fontId="23" fillId="4" borderId="0" applyNumberFormat="0" applyProtection="0">
      <alignment horizontal="left" vertical="center" indent="1"/>
    </xf>
    <xf numFmtId="4" fontId="23" fillId="59" borderId="0" applyNumberFormat="0" applyProtection="0">
      <alignment horizontal="left" vertical="center" indent="1"/>
    </xf>
    <xf numFmtId="4" fontId="23" fillId="59" borderId="0" applyNumberFormat="0" applyProtection="0">
      <alignment horizontal="left" vertical="center" indent="1"/>
    </xf>
    <xf numFmtId="4" fontId="23" fillId="59" borderId="0" applyNumberFormat="0" applyProtection="0">
      <alignment horizontal="left" vertical="center" indent="1"/>
    </xf>
    <xf numFmtId="4" fontId="23" fillId="4" borderId="0" applyNumberFormat="0" applyProtection="0">
      <alignment horizontal="left" vertical="center" indent="1"/>
    </xf>
    <xf numFmtId="4" fontId="23" fillId="59" borderId="0" applyNumberFormat="0" applyProtection="0">
      <alignment horizontal="left" vertical="center" indent="1"/>
    </xf>
    <xf numFmtId="4" fontId="23" fillId="58" borderId="0" applyNumberFormat="0" applyProtection="0">
      <alignment horizontal="left" vertical="center" indent="1"/>
    </xf>
    <xf numFmtId="4" fontId="23" fillId="4" borderId="0" applyNumberFormat="0" applyProtection="0">
      <alignment horizontal="left" vertical="center" indent="1"/>
    </xf>
    <xf numFmtId="4" fontId="23" fillId="59" borderId="0" applyNumberFormat="0" applyProtection="0">
      <alignment horizontal="left" vertical="center" indent="1"/>
    </xf>
    <xf numFmtId="4" fontId="23" fillId="59" borderId="0" applyNumberFormat="0" applyProtection="0">
      <alignment horizontal="left" vertical="center" indent="1"/>
    </xf>
    <xf numFmtId="4" fontId="23" fillId="4" borderId="0" applyNumberFormat="0" applyProtection="0">
      <alignment horizontal="left" vertical="center" indent="1"/>
    </xf>
    <xf numFmtId="4" fontId="23" fillId="59" borderId="0" applyNumberFormat="0" applyProtection="0">
      <alignment horizontal="left" vertical="center" indent="1"/>
    </xf>
    <xf numFmtId="4" fontId="23" fillId="4" borderId="0" applyNumberFormat="0" applyProtection="0">
      <alignment horizontal="left" vertical="center" indent="1"/>
    </xf>
    <xf numFmtId="4" fontId="23" fillId="59" borderId="0" applyNumberFormat="0" applyProtection="0">
      <alignment horizontal="left" vertical="center" indent="1"/>
    </xf>
    <xf numFmtId="4" fontId="23" fillId="59" borderId="0" applyNumberFormat="0" applyProtection="0">
      <alignment horizontal="left" vertical="center" indent="1"/>
    </xf>
    <xf numFmtId="4" fontId="23" fillId="59" borderId="0" applyNumberFormat="0" applyProtection="0">
      <alignment horizontal="left" vertical="center" indent="1"/>
    </xf>
    <xf numFmtId="4" fontId="23" fillId="59" borderId="0" applyNumberFormat="0" applyProtection="0">
      <alignment horizontal="left" vertical="center" indent="1"/>
    </xf>
    <xf numFmtId="4" fontId="23" fillId="52" borderId="0" applyNumberFormat="0" applyProtection="0">
      <alignment horizontal="left" vertical="center" indent="1"/>
    </xf>
    <xf numFmtId="4" fontId="23" fillId="36" borderId="0" applyNumberFormat="0" applyProtection="0">
      <alignment horizontal="left" vertical="center" indent="1"/>
    </xf>
    <xf numFmtId="4" fontId="23" fillId="52" borderId="0" applyNumberFormat="0" applyProtection="0">
      <alignment horizontal="left" vertical="center" indent="1"/>
    </xf>
    <xf numFmtId="4" fontId="23" fillId="36" borderId="0" applyNumberFormat="0" applyProtection="0">
      <alignment horizontal="left" vertical="center" indent="1"/>
    </xf>
    <xf numFmtId="4" fontId="23" fillId="36" borderId="0" applyNumberFormat="0" applyProtection="0">
      <alignment horizontal="left" vertical="center" indent="1"/>
    </xf>
    <xf numFmtId="4" fontId="23" fillId="36" borderId="0" applyNumberFormat="0" applyProtection="0">
      <alignment horizontal="left" vertical="center" indent="1"/>
    </xf>
    <xf numFmtId="4" fontId="23" fillId="36" borderId="0" applyNumberFormat="0" applyProtection="0">
      <alignment horizontal="left" vertical="center" indent="1"/>
    </xf>
    <xf numFmtId="0" fontId="19" fillId="36" borderId="14" applyNumberFormat="0" applyProtection="0">
      <alignment horizontal="left" vertical="center" indent="1"/>
    </xf>
    <xf numFmtId="0" fontId="19" fillId="36" borderId="14" applyNumberFormat="0" applyProtection="0">
      <alignment horizontal="left" vertical="center" indent="1"/>
    </xf>
    <xf numFmtId="0" fontId="19" fillId="36" borderId="14" applyNumberFormat="0" applyProtection="0">
      <alignment horizontal="left" vertical="center" indent="1"/>
    </xf>
    <xf numFmtId="0" fontId="19" fillId="36" borderId="14" applyNumberFormat="0" applyProtection="0">
      <alignment horizontal="left" vertical="center" indent="1"/>
    </xf>
    <xf numFmtId="0" fontId="19" fillId="36" borderId="14" applyNumberFormat="0" applyProtection="0">
      <alignment horizontal="left" vertical="center" indent="1"/>
    </xf>
    <xf numFmtId="0" fontId="19" fillId="36" borderId="14" applyNumberFormat="0" applyProtection="0">
      <alignment horizontal="left" vertical="center" indent="1"/>
    </xf>
    <xf numFmtId="0" fontId="19" fillId="36" borderId="14" applyNumberFormat="0" applyProtection="0">
      <alignment horizontal="left" vertical="center" indent="1"/>
    </xf>
    <xf numFmtId="0" fontId="19" fillId="36" borderId="14" applyNumberFormat="0" applyProtection="0">
      <alignment horizontal="left" vertical="center" indent="1"/>
    </xf>
    <xf numFmtId="0" fontId="19" fillId="36" borderId="14" applyNumberFormat="0" applyProtection="0">
      <alignment horizontal="left" vertical="center" indent="1"/>
    </xf>
    <xf numFmtId="0" fontId="19" fillId="36" borderId="14" applyNumberFormat="0" applyProtection="0">
      <alignment horizontal="left" vertical="center" indent="1"/>
    </xf>
    <xf numFmtId="0" fontId="19" fillId="36" borderId="14" applyNumberFormat="0" applyProtection="0">
      <alignment horizontal="left" vertical="center" indent="1"/>
    </xf>
    <xf numFmtId="0" fontId="19" fillId="36" borderId="14" applyNumberFormat="0" applyProtection="0">
      <alignment horizontal="left" vertical="center" indent="1"/>
    </xf>
    <xf numFmtId="0" fontId="19" fillId="36" borderId="14" applyNumberFormat="0" applyProtection="0">
      <alignment horizontal="left" vertical="center" indent="1"/>
    </xf>
    <xf numFmtId="0" fontId="19" fillId="36" borderId="14" applyNumberFormat="0" applyProtection="0">
      <alignment horizontal="left" vertical="center" indent="1"/>
    </xf>
    <xf numFmtId="0" fontId="19" fillId="36" borderId="14" applyNumberFormat="0" applyProtection="0">
      <alignment horizontal="left" vertical="center" indent="1"/>
    </xf>
    <xf numFmtId="0" fontId="19" fillId="36" borderId="14" applyNumberFormat="0" applyProtection="0">
      <alignment horizontal="left" vertical="center" indent="1"/>
    </xf>
    <xf numFmtId="0" fontId="19" fillId="36" borderId="14" applyNumberFormat="0" applyProtection="0">
      <alignment horizontal="left" vertical="center" indent="1"/>
    </xf>
    <xf numFmtId="0" fontId="19" fillId="36" borderId="14" applyNumberFormat="0" applyProtection="0">
      <alignment horizontal="left" vertical="center" indent="1"/>
    </xf>
    <xf numFmtId="0" fontId="19" fillId="36" borderId="14" applyNumberFormat="0" applyProtection="0">
      <alignment horizontal="left" vertical="center" indent="1"/>
    </xf>
    <xf numFmtId="0" fontId="19" fillId="36" borderId="14" applyNumberFormat="0" applyProtection="0">
      <alignment horizontal="left" vertical="top" indent="1"/>
    </xf>
    <xf numFmtId="0" fontId="19" fillId="36" borderId="14" applyNumberFormat="0" applyProtection="0">
      <alignment horizontal="left" vertical="top" indent="1"/>
    </xf>
    <xf numFmtId="0" fontId="19" fillId="36" borderId="14" applyNumberFormat="0" applyProtection="0">
      <alignment horizontal="left" vertical="top" indent="1"/>
    </xf>
    <xf numFmtId="0" fontId="19" fillId="36" borderId="14" applyNumberFormat="0" applyProtection="0">
      <alignment horizontal="left" vertical="top" indent="1"/>
    </xf>
    <xf numFmtId="0" fontId="19" fillId="36" borderId="14" applyNumberFormat="0" applyProtection="0">
      <alignment horizontal="left" vertical="top" indent="1"/>
    </xf>
    <xf numFmtId="0" fontId="19" fillId="36" borderId="14" applyNumberFormat="0" applyProtection="0">
      <alignment horizontal="left" vertical="top" indent="1"/>
    </xf>
    <xf numFmtId="0" fontId="19" fillId="36" borderId="14" applyNumberFormat="0" applyProtection="0">
      <alignment horizontal="left" vertical="top" indent="1"/>
    </xf>
    <xf numFmtId="0" fontId="19" fillId="36" borderId="14" applyNumberFormat="0" applyProtection="0">
      <alignment horizontal="left" vertical="top" indent="1"/>
    </xf>
    <xf numFmtId="0" fontId="19" fillId="36" borderId="14" applyNumberFormat="0" applyProtection="0">
      <alignment horizontal="left" vertical="top" indent="1"/>
    </xf>
    <xf numFmtId="0" fontId="19" fillId="36" borderId="14" applyNumberFormat="0" applyProtection="0">
      <alignment horizontal="left" vertical="top" indent="1"/>
    </xf>
    <xf numFmtId="0" fontId="19" fillId="36" borderId="14" applyNumberFormat="0" applyProtection="0">
      <alignment horizontal="left" vertical="top" indent="1"/>
    </xf>
    <xf numFmtId="0" fontId="19" fillId="36" borderId="14" applyNumberFormat="0" applyProtection="0">
      <alignment horizontal="left" vertical="top" indent="1"/>
    </xf>
    <xf numFmtId="0" fontId="19" fillId="36" borderId="14" applyNumberFormat="0" applyProtection="0">
      <alignment horizontal="left" vertical="top" indent="1"/>
    </xf>
    <xf numFmtId="0" fontId="19" fillId="36" borderId="14" applyNumberFormat="0" applyProtection="0">
      <alignment horizontal="left" vertical="top" indent="1"/>
    </xf>
    <xf numFmtId="0" fontId="19" fillId="36" borderId="14" applyNumberFormat="0" applyProtection="0">
      <alignment horizontal="left" vertical="top" indent="1"/>
    </xf>
    <xf numFmtId="0" fontId="19" fillId="36" borderId="14" applyNumberFormat="0" applyProtection="0">
      <alignment horizontal="left" vertical="top" indent="1"/>
    </xf>
    <xf numFmtId="0" fontId="19" fillId="36" borderId="14" applyNumberFormat="0" applyProtection="0">
      <alignment horizontal="left" vertical="top" indent="1"/>
    </xf>
    <xf numFmtId="0" fontId="19" fillId="36" borderId="14" applyNumberFormat="0" applyProtection="0">
      <alignment horizontal="left" vertical="top" indent="1"/>
    </xf>
    <xf numFmtId="0" fontId="19" fillId="36" borderId="14" applyNumberFormat="0" applyProtection="0">
      <alignment horizontal="left" vertical="top" indent="1"/>
    </xf>
    <xf numFmtId="0" fontId="19" fillId="52" borderId="14" applyNumberFormat="0" applyProtection="0">
      <alignment horizontal="left" vertical="center" indent="1"/>
    </xf>
    <xf numFmtId="0" fontId="19" fillId="52" borderId="14" applyNumberFormat="0" applyProtection="0">
      <alignment horizontal="left" vertical="center" indent="1"/>
    </xf>
    <xf numFmtId="0" fontId="19" fillId="52" borderId="14" applyNumberFormat="0" applyProtection="0">
      <alignment horizontal="left" vertical="center" indent="1"/>
    </xf>
    <xf numFmtId="0" fontId="19" fillId="52" borderId="14" applyNumberFormat="0" applyProtection="0">
      <alignment horizontal="left" vertical="center" indent="1"/>
    </xf>
    <xf numFmtId="0" fontId="19" fillId="52" borderId="14" applyNumberFormat="0" applyProtection="0">
      <alignment horizontal="left" vertical="center" indent="1"/>
    </xf>
    <xf numFmtId="0" fontId="19" fillId="52" borderId="14" applyNumberFormat="0" applyProtection="0">
      <alignment horizontal="left" vertical="center" indent="1"/>
    </xf>
    <xf numFmtId="0" fontId="19" fillId="52" borderId="14" applyNumberFormat="0" applyProtection="0">
      <alignment horizontal="left" vertical="center" indent="1"/>
    </xf>
    <xf numFmtId="0" fontId="19" fillId="52" borderId="14" applyNumberFormat="0" applyProtection="0">
      <alignment horizontal="left" vertical="center" indent="1"/>
    </xf>
    <xf numFmtId="0" fontId="19" fillId="52" borderId="14" applyNumberFormat="0" applyProtection="0">
      <alignment horizontal="left" vertical="center" indent="1"/>
    </xf>
    <xf numFmtId="0" fontId="19" fillId="52" borderId="14" applyNumberFormat="0" applyProtection="0">
      <alignment horizontal="left" vertical="center" indent="1"/>
    </xf>
    <xf numFmtId="0" fontId="19" fillId="52" borderId="14" applyNumberFormat="0" applyProtection="0">
      <alignment horizontal="left" vertical="center" indent="1"/>
    </xf>
    <xf numFmtId="0" fontId="19" fillId="52" borderId="14" applyNumberFormat="0" applyProtection="0">
      <alignment horizontal="left" vertical="center" indent="1"/>
    </xf>
    <xf numFmtId="0" fontId="19" fillId="52" borderId="14" applyNumberFormat="0" applyProtection="0">
      <alignment horizontal="left" vertical="center" indent="1"/>
    </xf>
    <xf numFmtId="0" fontId="19" fillId="52" borderId="14" applyNumberFormat="0" applyProtection="0">
      <alignment horizontal="left" vertical="center" indent="1"/>
    </xf>
    <xf numFmtId="0" fontId="19" fillId="52" borderId="14" applyNumberFormat="0" applyProtection="0">
      <alignment horizontal="left" vertical="center" indent="1"/>
    </xf>
    <xf numFmtId="0" fontId="19" fillId="52" borderId="14" applyNumberFormat="0" applyProtection="0">
      <alignment horizontal="left" vertical="center" indent="1"/>
    </xf>
    <xf numFmtId="0" fontId="19" fillId="52" borderId="14" applyNumberFormat="0" applyProtection="0">
      <alignment horizontal="left" vertical="center" indent="1"/>
    </xf>
    <xf numFmtId="0" fontId="19" fillId="52" borderId="14" applyNumberFormat="0" applyProtection="0">
      <alignment horizontal="left" vertical="center" indent="1"/>
    </xf>
    <xf numFmtId="0" fontId="19" fillId="52" borderId="14" applyNumberFormat="0" applyProtection="0">
      <alignment horizontal="left" vertical="center" indent="1"/>
    </xf>
    <xf numFmtId="0" fontId="19" fillId="52" borderId="14" applyNumberFormat="0" applyProtection="0">
      <alignment horizontal="left" vertical="top" indent="1"/>
    </xf>
    <xf numFmtId="0" fontId="19" fillId="52" borderId="14" applyNumberFormat="0" applyProtection="0">
      <alignment horizontal="left" vertical="top" indent="1"/>
    </xf>
    <xf numFmtId="0" fontId="19" fillId="52" borderId="14" applyNumberFormat="0" applyProtection="0">
      <alignment horizontal="left" vertical="top" indent="1"/>
    </xf>
    <xf numFmtId="0" fontId="19" fillId="52" borderId="14" applyNumberFormat="0" applyProtection="0">
      <alignment horizontal="left" vertical="top" indent="1"/>
    </xf>
    <xf numFmtId="0" fontId="19" fillId="52" borderId="14" applyNumberFormat="0" applyProtection="0">
      <alignment horizontal="left" vertical="top" indent="1"/>
    </xf>
    <xf numFmtId="0" fontId="19" fillId="52" borderId="14" applyNumberFormat="0" applyProtection="0">
      <alignment horizontal="left" vertical="top" indent="1"/>
    </xf>
    <xf numFmtId="0" fontId="19" fillId="52" borderId="14" applyNumberFormat="0" applyProtection="0">
      <alignment horizontal="left" vertical="top" indent="1"/>
    </xf>
    <xf numFmtId="0" fontId="19" fillId="52" borderId="14" applyNumberFormat="0" applyProtection="0">
      <alignment horizontal="left" vertical="top" indent="1"/>
    </xf>
    <xf numFmtId="0" fontId="19" fillId="52" borderId="14" applyNumberFormat="0" applyProtection="0">
      <alignment horizontal="left" vertical="top" indent="1"/>
    </xf>
    <xf numFmtId="0" fontId="19" fillId="52" borderId="14" applyNumberFormat="0" applyProtection="0">
      <alignment horizontal="left" vertical="top" indent="1"/>
    </xf>
    <xf numFmtId="0" fontId="19" fillId="52" borderId="14" applyNumberFormat="0" applyProtection="0">
      <alignment horizontal="left" vertical="top" indent="1"/>
    </xf>
    <xf numFmtId="0" fontId="19" fillId="52" borderId="14" applyNumberFormat="0" applyProtection="0">
      <alignment horizontal="left" vertical="top" indent="1"/>
    </xf>
    <xf numFmtId="0" fontId="19" fillId="52" borderId="14" applyNumberFormat="0" applyProtection="0">
      <alignment horizontal="left" vertical="top" indent="1"/>
    </xf>
    <xf numFmtId="0" fontId="19" fillId="52" borderId="14" applyNumberFormat="0" applyProtection="0">
      <alignment horizontal="left" vertical="top" indent="1"/>
    </xf>
    <xf numFmtId="0" fontId="19" fillId="52" borderId="14" applyNumberFormat="0" applyProtection="0">
      <alignment horizontal="left" vertical="top" indent="1"/>
    </xf>
    <xf numFmtId="0" fontId="19" fillId="52" borderId="14" applyNumberFormat="0" applyProtection="0">
      <alignment horizontal="left" vertical="top" indent="1"/>
    </xf>
    <xf numFmtId="0" fontId="19" fillId="52" borderId="14" applyNumberFormat="0" applyProtection="0">
      <alignment horizontal="left" vertical="top" indent="1"/>
    </xf>
    <xf numFmtId="0" fontId="19" fillId="52" borderId="14" applyNumberFormat="0" applyProtection="0">
      <alignment horizontal="left" vertical="top" indent="1"/>
    </xf>
    <xf numFmtId="0" fontId="19" fillId="52" borderId="14" applyNumberFormat="0" applyProtection="0">
      <alignment horizontal="left" vertical="top" indent="1"/>
    </xf>
    <xf numFmtId="0" fontId="19" fillId="4" borderId="14" applyNumberFormat="0" applyProtection="0">
      <alignment horizontal="left" vertical="center" indent="1"/>
    </xf>
    <xf numFmtId="0" fontId="19" fillId="4" borderId="14" applyNumberFormat="0" applyProtection="0">
      <alignment horizontal="left" vertical="center" indent="1"/>
    </xf>
    <xf numFmtId="0" fontId="19" fillId="4" borderId="14" applyNumberFormat="0" applyProtection="0">
      <alignment horizontal="left" vertical="center" indent="1"/>
    </xf>
    <xf numFmtId="0" fontId="19" fillId="4" borderId="14" applyNumberFormat="0" applyProtection="0">
      <alignment horizontal="left" vertical="center" indent="1"/>
    </xf>
    <xf numFmtId="0" fontId="19" fillId="4" borderId="14" applyNumberFormat="0" applyProtection="0">
      <alignment horizontal="left" vertical="center" indent="1"/>
    </xf>
    <xf numFmtId="0" fontId="19" fillId="4" borderId="14" applyNumberFormat="0" applyProtection="0">
      <alignment horizontal="left" vertical="center" indent="1"/>
    </xf>
    <xf numFmtId="0" fontId="19" fillId="4" borderId="14" applyNumberFormat="0" applyProtection="0">
      <alignment horizontal="left" vertical="center" indent="1"/>
    </xf>
    <xf numFmtId="0" fontId="19" fillId="4" borderId="14" applyNumberFormat="0" applyProtection="0">
      <alignment horizontal="left" vertical="center" indent="1"/>
    </xf>
    <xf numFmtId="0" fontId="19" fillId="4" borderId="14" applyNumberFormat="0" applyProtection="0">
      <alignment horizontal="left" vertical="center" indent="1"/>
    </xf>
    <xf numFmtId="0" fontId="19" fillId="4" borderId="14" applyNumberFormat="0" applyProtection="0">
      <alignment horizontal="left" vertical="center" indent="1"/>
    </xf>
    <xf numFmtId="0" fontId="19" fillId="4" borderId="14" applyNumberFormat="0" applyProtection="0">
      <alignment horizontal="left" vertical="center" indent="1"/>
    </xf>
    <xf numFmtId="0" fontId="19" fillId="4" borderId="14" applyNumberFormat="0" applyProtection="0">
      <alignment horizontal="left" vertical="center" indent="1"/>
    </xf>
    <xf numFmtId="0" fontId="19" fillId="4" borderId="14" applyNumberFormat="0" applyProtection="0">
      <alignment horizontal="left" vertical="center" indent="1"/>
    </xf>
    <xf numFmtId="0" fontId="19" fillId="4" borderId="14" applyNumberFormat="0" applyProtection="0">
      <alignment horizontal="left" vertical="center" indent="1"/>
    </xf>
    <xf numFmtId="0" fontId="19" fillId="4" borderId="14" applyNumberFormat="0" applyProtection="0">
      <alignment horizontal="left" vertical="center" indent="1"/>
    </xf>
    <xf numFmtId="0" fontId="19" fillId="4" borderId="14" applyNumberFormat="0" applyProtection="0">
      <alignment horizontal="left" vertical="center" indent="1"/>
    </xf>
    <xf numFmtId="0" fontId="19" fillId="4" borderId="14" applyNumberFormat="0" applyProtection="0">
      <alignment horizontal="left" vertical="center" indent="1"/>
    </xf>
    <xf numFmtId="0" fontId="19" fillId="4" borderId="14" applyNumberFormat="0" applyProtection="0">
      <alignment horizontal="left" vertical="center" indent="1"/>
    </xf>
    <xf numFmtId="0" fontId="19" fillId="4" borderId="14" applyNumberFormat="0" applyProtection="0">
      <alignment horizontal="left" vertical="center" indent="1"/>
    </xf>
    <xf numFmtId="0" fontId="19" fillId="4" borderId="14" applyNumberFormat="0" applyProtection="0">
      <alignment horizontal="left" vertical="top" indent="1"/>
    </xf>
    <xf numFmtId="0" fontId="19" fillId="4" borderId="14" applyNumberFormat="0" applyProtection="0">
      <alignment horizontal="left" vertical="top" indent="1"/>
    </xf>
    <xf numFmtId="0" fontId="19" fillId="4" borderId="14" applyNumberFormat="0" applyProtection="0">
      <alignment horizontal="left" vertical="top" indent="1"/>
    </xf>
    <xf numFmtId="0" fontId="19" fillId="4" borderId="14" applyNumberFormat="0" applyProtection="0">
      <alignment horizontal="left" vertical="top" indent="1"/>
    </xf>
    <xf numFmtId="0" fontId="19" fillId="4" borderId="14" applyNumberFormat="0" applyProtection="0">
      <alignment horizontal="left" vertical="top" indent="1"/>
    </xf>
    <xf numFmtId="0" fontId="19" fillId="4" borderId="14" applyNumberFormat="0" applyProtection="0">
      <alignment horizontal="left" vertical="top" indent="1"/>
    </xf>
    <xf numFmtId="0" fontId="19" fillId="4" borderId="14" applyNumberFormat="0" applyProtection="0">
      <alignment horizontal="left" vertical="top" indent="1"/>
    </xf>
    <xf numFmtId="0" fontId="19" fillId="4" borderId="14" applyNumberFormat="0" applyProtection="0">
      <alignment horizontal="left" vertical="top" indent="1"/>
    </xf>
    <xf numFmtId="0" fontId="19" fillId="4" borderId="14" applyNumberFormat="0" applyProtection="0">
      <alignment horizontal="left" vertical="top" indent="1"/>
    </xf>
    <xf numFmtId="0" fontId="19" fillId="4" borderId="14" applyNumberFormat="0" applyProtection="0">
      <alignment horizontal="left" vertical="top" indent="1"/>
    </xf>
    <xf numFmtId="0" fontId="19" fillId="4" borderId="14" applyNumberFormat="0" applyProtection="0">
      <alignment horizontal="left" vertical="top" indent="1"/>
    </xf>
    <xf numFmtId="0" fontId="19" fillId="4" borderId="14" applyNumberFormat="0" applyProtection="0">
      <alignment horizontal="left" vertical="top" indent="1"/>
    </xf>
    <xf numFmtId="0" fontId="19" fillId="4" borderId="14" applyNumberFormat="0" applyProtection="0">
      <alignment horizontal="left" vertical="top" indent="1"/>
    </xf>
    <xf numFmtId="0" fontId="19" fillId="4" borderId="14" applyNumberFormat="0" applyProtection="0">
      <alignment horizontal="left" vertical="top" indent="1"/>
    </xf>
    <xf numFmtId="0" fontId="19" fillId="4" borderId="14" applyNumberFormat="0" applyProtection="0">
      <alignment horizontal="left" vertical="top" indent="1"/>
    </xf>
    <xf numFmtId="0" fontId="19" fillId="4" borderId="14" applyNumberFormat="0" applyProtection="0">
      <alignment horizontal="left" vertical="top" indent="1"/>
    </xf>
    <xf numFmtId="0" fontId="19" fillId="4" borderId="14" applyNumberFormat="0" applyProtection="0">
      <alignment horizontal="left" vertical="top" indent="1"/>
    </xf>
    <xf numFmtId="0" fontId="19" fillId="4" borderId="14" applyNumberFormat="0" applyProtection="0">
      <alignment horizontal="left" vertical="top" indent="1"/>
    </xf>
    <xf numFmtId="0" fontId="19" fillId="4" borderId="14" applyNumberFormat="0" applyProtection="0">
      <alignment horizontal="left" vertical="top" indent="1"/>
    </xf>
    <xf numFmtId="0" fontId="19" fillId="59" borderId="14" applyNumberFormat="0" applyProtection="0">
      <alignment horizontal="left" vertical="center" indent="1"/>
    </xf>
    <xf numFmtId="0" fontId="19" fillId="59" borderId="14" applyNumberFormat="0" applyProtection="0">
      <alignment horizontal="left" vertical="center" indent="1"/>
    </xf>
    <xf numFmtId="0" fontId="19" fillId="59" borderId="14" applyNumberFormat="0" applyProtection="0">
      <alignment horizontal="left" vertical="center" indent="1"/>
    </xf>
    <xf numFmtId="0" fontId="19" fillId="59" borderId="14" applyNumberFormat="0" applyProtection="0">
      <alignment horizontal="left" vertical="center" indent="1"/>
    </xf>
    <xf numFmtId="0" fontId="19" fillId="59" borderId="14" applyNumberFormat="0" applyProtection="0">
      <alignment horizontal="left" vertical="center" indent="1"/>
    </xf>
    <xf numFmtId="0" fontId="19" fillId="59" borderId="14" applyNumberFormat="0" applyProtection="0">
      <alignment horizontal="left" vertical="center" indent="1"/>
    </xf>
    <xf numFmtId="0" fontId="19" fillId="59" borderId="14" applyNumberFormat="0" applyProtection="0">
      <alignment horizontal="left" vertical="center" indent="1"/>
    </xf>
    <xf numFmtId="0" fontId="19" fillId="59" borderId="14" applyNumberFormat="0" applyProtection="0">
      <alignment horizontal="left" vertical="center" indent="1"/>
    </xf>
    <xf numFmtId="0" fontId="19" fillId="59" borderId="14" applyNumberFormat="0" applyProtection="0">
      <alignment horizontal="left" vertical="center" indent="1"/>
    </xf>
    <xf numFmtId="0" fontId="19" fillId="59" borderId="14" applyNumberFormat="0" applyProtection="0">
      <alignment horizontal="left" vertical="center" indent="1"/>
    </xf>
    <xf numFmtId="0" fontId="19" fillId="15" borderId="14" applyNumberFormat="0" applyProtection="0">
      <alignment horizontal="left" vertical="center" indent="1"/>
    </xf>
    <xf numFmtId="0" fontId="19" fillId="15" borderId="14" applyNumberFormat="0" applyProtection="0">
      <alignment horizontal="left" vertical="center" indent="1"/>
    </xf>
    <xf numFmtId="0" fontId="19" fillId="15" borderId="14" applyNumberFormat="0" applyProtection="0">
      <alignment horizontal="left" vertical="center" indent="1"/>
    </xf>
    <xf numFmtId="0" fontId="19" fillId="59" borderId="14" applyNumberFormat="0" applyProtection="0">
      <alignment horizontal="left" vertical="center" indent="1"/>
    </xf>
    <xf numFmtId="0" fontId="19" fillId="59" borderId="14" applyNumberFormat="0" applyProtection="0">
      <alignment horizontal="left" vertical="center" indent="1"/>
    </xf>
    <xf numFmtId="0" fontId="19" fillId="59" borderId="14" applyNumberFormat="0" applyProtection="0">
      <alignment horizontal="left" vertical="center" indent="1"/>
    </xf>
    <xf numFmtId="0" fontId="19" fillId="15" borderId="14" applyNumberFormat="0" applyProtection="0">
      <alignment horizontal="left" vertical="center" indent="1"/>
    </xf>
    <xf numFmtId="0" fontId="19" fillId="59" borderId="14" applyNumberFormat="0" applyProtection="0">
      <alignment horizontal="left" vertical="center" indent="1"/>
    </xf>
    <xf numFmtId="0" fontId="19" fillId="59" borderId="14" applyNumberFormat="0" applyProtection="0">
      <alignment horizontal="left" vertical="center" indent="1"/>
    </xf>
    <xf numFmtId="0" fontId="19" fillId="59" borderId="14" applyNumberFormat="0" applyProtection="0">
      <alignment horizontal="left" vertical="center" indent="1"/>
    </xf>
    <xf numFmtId="0" fontId="19" fillId="59" borderId="14" applyNumberFormat="0" applyProtection="0">
      <alignment horizontal="left" vertical="center" indent="1"/>
    </xf>
    <xf numFmtId="0" fontId="19" fillId="59" borderId="14" applyNumberFormat="0" applyProtection="0">
      <alignment horizontal="left" vertical="center" indent="1"/>
    </xf>
    <xf numFmtId="0" fontId="19" fillId="59" borderId="14" applyNumberFormat="0" applyProtection="0">
      <alignment horizontal="left" vertical="center" indent="1"/>
    </xf>
    <xf numFmtId="0" fontId="19" fillId="59" borderId="14" applyNumberFormat="0" applyProtection="0">
      <alignment horizontal="left" vertical="top" indent="1"/>
    </xf>
    <xf numFmtId="0" fontId="19" fillId="59" borderId="14" applyNumberFormat="0" applyProtection="0">
      <alignment horizontal="left" vertical="top" indent="1"/>
    </xf>
    <xf numFmtId="0" fontId="19" fillId="59" borderId="14" applyNumberFormat="0" applyProtection="0">
      <alignment horizontal="left" vertical="top" indent="1"/>
    </xf>
    <xf numFmtId="0" fontId="19" fillId="59" borderId="14" applyNumberFormat="0" applyProtection="0">
      <alignment horizontal="left" vertical="top" indent="1"/>
    </xf>
    <xf numFmtId="0" fontId="19" fillId="59" borderId="14" applyNumberFormat="0" applyProtection="0">
      <alignment horizontal="left" vertical="top" indent="1"/>
    </xf>
    <xf numFmtId="0" fontId="19" fillId="59" borderId="14" applyNumberFormat="0" applyProtection="0">
      <alignment horizontal="left" vertical="top" indent="1"/>
    </xf>
    <xf numFmtId="0" fontId="19" fillId="59" borderId="14" applyNumberFormat="0" applyProtection="0">
      <alignment horizontal="left" vertical="top" indent="1"/>
    </xf>
    <xf numFmtId="0" fontId="19" fillId="59" borderId="14" applyNumberFormat="0" applyProtection="0">
      <alignment horizontal="left" vertical="top" indent="1"/>
    </xf>
    <xf numFmtId="0" fontId="19" fillId="59" borderId="14" applyNumberFormat="0" applyProtection="0">
      <alignment horizontal="left" vertical="top" indent="1"/>
    </xf>
    <xf numFmtId="0" fontId="19" fillId="59" borderId="14" applyNumberFormat="0" applyProtection="0">
      <alignment horizontal="left" vertical="top" indent="1"/>
    </xf>
    <xf numFmtId="0" fontId="19" fillId="15" borderId="14" applyNumberFormat="0" applyProtection="0">
      <alignment horizontal="left" vertical="top" indent="1"/>
    </xf>
    <xf numFmtId="0" fontId="19" fillId="15" borderId="14" applyNumberFormat="0" applyProtection="0">
      <alignment horizontal="left" vertical="top" indent="1"/>
    </xf>
    <xf numFmtId="0" fontId="19" fillId="15" borderId="14" applyNumberFormat="0" applyProtection="0">
      <alignment horizontal="left" vertical="top" indent="1"/>
    </xf>
    <xf numFmtId="0" fontId="19" fillId="59" borderId="14" applyNumberFormat="0" applyProtection="0">
      <alignment horizontal="left" vertical="top" indent="1"/>
    </xf>
    <xf numFmtId="0" fontId="19" fillId="59" borderId="14" applyNumberFormat="0" applyProtection="0">
      <alignment horizontal="left" vertical="top" indent="1"/>
    </xf>
    <xf numFmtId="0" fontId="19" fillId="59" borderId="14" applyNumberFormat="0" applyProtection="0">
      <alignment horizontal="left" vertical="top" indent="1"/>
    </xf>
    <xf numFmtId="0" fontId="19" fillId="15" borderId="14" applyNumberFormat="0" applyProtection="0">
      <alignment horizontal="left" vertical="top" indent="1"/>
    </xf>
    <xf numFmtId="0" fontId="19" fillId="59" borderId="14" applyNumberFormat="0" applyProtection="0">
      <alignment horizontal="left" vertical="top" indent="1"/>
    </xf>
    <xf numFmtId="0" fontId="19" fillId="59" borderId="14" applyNumberFormat="0" applyProtection="0">
      <alignment horizontal="left" vertical="top" indent="1"/>
    </xf>
    <xf numFmtId="0" fontId="19" fillId="59" borderId="14" applyNumberFormat="0" applyProtection="0">
      <alignment horizontal="left" vertical="top" indent="1"/>
    </xf>
    <xf numFmtId="0" fontId="19" fillId="59" borderId="14" applyNumberFormat="0" applyProtection="0">
      <alignment horizontal="left" vertical="top" indent="1"/>
    </xf>
    <xf numFmtId="0" fontId="19" fillId="59" borderId="14" applyNumberFormat="0" applyProtection="0">
      <alignment horizontal="left" vertical="top" indent="1"/>
    </xf>
    <xf numFmtId="0" fontId="19" fillId="59" borderId="14" applyNumberFormat="0" applyProtection="0">
      <alignment horizontal="left" vertical="top" indent="1"/>
    </xf>
    <xf numFmtId="4" fontId="23" fillId="6" borderId="14" applyNumberFormat="0" applyProtection="0">
      <alignment vertical="center"/>
    </xf>
    <xf numFmtId="4" fontId="79" fillId="15" borderId="14" applyNumberFormat="0" applyProtection="0">
      <alignment vertical="center"/>
    </xf>
    <xf numFmtId="4" fontId="79" fillId="59" borderId="14" applyNumberFormat="0" applyProtection="0">
      <alignment vertical="center"/>
    </xf>
    <xf numFmtId="4" fontId="79" fillId="15" borderId="14" applyNumberFormat="0" applyProtection="0">
      <alignment vertical="center"/>
    </xf>
    <xf numFmtId="4" fontId="79" fillId="59" borderId="14" applyNumberFormat="0" applyProtection="0">
      <alignment vertical="center"/>
    </xf>
    <xf numFmtId="4" fontId="79" fillId="59" borderId="14" applyNumberFormat="0" applyProtection="0">
      <alignment vertical="center"/>
    </xf>
    <xf numFmtId="4" fontId="79" fillId="59" borderId="14" applyNumberFormat="0" applyProtection="0">
      <alignment vertical="center"/>
    </xf>
    <xf numFmtId="4" fontId="79" fillId="15" borderId="14" applyNumberFormat="0" applyProtection="0">
      <alignment vertical="center"/>
    </xf>
    <xf numFmtId="4" fontId="79" fillId="59" borderId="14" applyNumberFormat="0" applyProtection="0">
      <alignment vertical="center"/>
    </xf>
    <xf numFmtId="4" fontId="79" fillId="59" borderId="14" applyNumberFormat="0" applyProtection="0">
      <alignment vertical="center"/>
    </xf>
    <xf numFmtId="4" fontId="79" fillId="15" borderId="14" applyNumberFormat="0" applyProtection="0">
      <alignment vertical="center"/>
    </xf>
    <xf numFmtId="4" fontId="79" fillId="59" borderId="14" applyNumberFormat="0" applyProtection="0">
      <alignment vertical="center"/>
    </xf>
    <xf numFmtId="4" fontId="79" fillId="59" borderId="14" applyNumberFormat="0" applyProtection="0">
      <alignment vertical="center"/>
    </xf>
    <xf numFmtId="4" fontId="79" fillId="15" borderId="14" applyNumberFormat="0" applyProtection="0">
      <alignment vertical="center"/>
    </xf>
    <xf numFmtId="4" fontId="79" fillId="59" borderId="14" applyNumberFormat="0" applyProtection="0">
      <alignment vertical="center"/>
    </xf>
    <xf numFmtId="4" fontId="79" fillId="15" borderId="14" applyNumberFormat="0" applyProtection="0">
      <alignment vertical="center"/>
    </xf>
    <xf numFmtId="4" fontId="79" fillId="59" borderId="14" applyNumberFormat="0" applyProtection="0">
      <alignment vertical="center"/>
    </xf>
    <xf numFmtId="4" fontId="79" fillId="15" borderId="14" applyNumberFormat="0" applyProtection="0">
      <alignment vertical="center"/>
    </xf>
    <xf numFmtId="4" fontId="73" fillId="6" borderId="14" applyNumberFormat="0" applyProtection="0">
      <alignment vertical="center"/>
    </xf>
    <xf numFmtId="4" fontId="73" fillId="6" borderId="14" applyNumberFormat="0" applyProtection="0">
      <alignment vertical="center"/>
    </xf>
    <xf numFmtId="4" fontId="73" fillId="6" borderId="14" applyNumberFormat="0" applyProtection="0">
      <alignment vertical="center"/>
    </xf>
    <xf numFmtId="4" fontId="73" fillId="6" borderId="14" applyNumberFormat="0" applyProtection="0">
      <alignment vertical="center"/>
    </xf>
    <xf numFmtId="4" fontId="80" fillId="59" borderId="14" applyNumberFormat="0" applyProtection="0">
      <alignment vertical="center"/>
    </xf>
    <xf numFmtId="4" fontId="80" fillId="15" borderId="14" applyNumberFormat="0" applyProtection="0">
      <alignment vertical="center"/>
    </xf>
    <xf numFmtId="4" fontId="94" fillId="6" borderId="14" applyNumberFormat="0" applyProtection="0">
      <alignment vertical="center"/>
    </xf>
    <xf numFmtId="4" fontId="80" fillId="15" borderId="14" applyNumberFormat="0" applyProtection="0">
      <alignment vertical="center"/>
    </xf>
    <xf numFmtId="4" fontId="80" fillId="59" borderId="14" applyNumberFormat="0" applyProtection="0">
      <alignment vertical="center"/>
    </xf>
    <xf numFmtId="4" fontId="80" fillId="59" borderId="14" applyNumberFormat="0" applyProtection="0">
      <alignment vertical="center"/>
    </xf>
    <xf numFmtId="4" fontId="80" fillId="15" borderId="14" applyNumberFormat="0" applyProtection="0">
      <alignment vertical="center"/>
    </xf>
    <xf numFmtId="4" fontId="73" fillId="6" borderId="14" applyNumberFormat="0" applyProtection="0">
      <alignment vertical="center"/>
    </xf>
    <xf numFmtId="4" fontId="73" fillId="6" borderId="14" applyNumberFormat="0" applyProtection="0">
      <alignment vertical="center"/>
    </xf>
    <xf numFmtId="4" fontId="80" fillId="59" borderId="14" applyNumberFormat="0" applyProtection="0">
      <alignment vertical="center"/>
    </xf>
    <xf numFmtId="4" fontId="80" fillId="59" borderId="14" applyNumberFormat="0" applyProtection="0">
      <alignment vertical="center"/>
    </xf>
    <xf numFmtId="4" fontId="80" fillId="15" borderId="14" applyNumberFormat="0" applyProtection="0">
      <alignment vertical="center"/>
    </xf>
    <xf numFmtId="4" fontId="73" fillId="6" borderId="14" applyNumberFormat="0" applyProtection="0">
      <alignment vertical="center"/>
    </xf>
    <xf numFmtId="4" fontId="80" fillId="59" borderId="14" applyNumberFormat="0" applyProtection="0">
      <alignment vertical="center"/>
    </xf>
    <xf numFmtId="4" fontId="80" fillId="59" borderId="14" applyNumberFormat="0" applyProtection="0">
      <alignment vertical="center"/>
    </xf>
    <xf numFmtId="4" fontId="80" fillId="15" borderId="14" applyNumberFormat="0" applyProtection="0">
      <alignment vertical="center"/>
    </xf>
    <xf numFmtId="4" fontId="73" fillId="6" borderId="14" applyNumberFormat="0" applyProtection="0">
      <alignment vertical="center"/>
    </xf>
    <xf numFmtId="4" fontId="80" fillId="59" borderId="14" applyNumberFormat="0" applyProtection="0">
      <alignment vertical="center"/>
    </xf>
    <xf numFmtId="4" fontId="80" fillId="59" borderId="14" applyNumberFormat="0" applyProtection="0">
      <alignment vertical="center"/>
    </xf>
    <xf numFmtId="4" fontId="80" fillId="15" borderId="14" applyNumberFormat="0" applyProtection="0">
      <alignment vertical="center"/>
    </xf>
    <xf numFmtId="4" fontId="73" fillId="6" borderId="14" applyNumberFormat="0" applyProtection="0">
      <alignment vertical="center"/>
    </xf>
    <xf numFmtId="4" fontId="80" fillId="15" borderId="14" applyNumberFormat="0" applyProtection="0">
      <alignment vertical="center"/>
    </xf>
    <xf numFmtId="4" fontId="73" fillId="6" borderId="14" applyNumberFormat="0" applyProtection="0">
      <alignment vertical="center"/>
    </xf>
    <xf numFmtId="4" fontId="80" fillId="59" borderId="14" applyNumberFormat="0" applyProtection="0">
      <alignment vertical="center"/>
    </xf>
    <xf numFmtId="4" fontId="73" fillId="6" borderId="14" applyNumberFormat="0" applyProtection="0">
      <alignment vertical="center"/>
    </xf>
    <xf numFmtId="4" fontId="73" fillId="6" borderId="14" applyNumberFormat="0" applyProtection="0">
      <alignment vertical="center"/>
    </xf>
    <xf numFmtId="4" fontId="23" fillId="6" borderId="14" applyNumberFormat="0" applyProtection="0">
      <alignment horizontal="left" vertical="center" indent="1"/>
    </xf>
    <xf numFmtId="4" fontId="72" fillId="4" borderId="17" applyNumberFormat="0" applyProtection="0">
      <alignment horizontal="left" vertical="center" indent="1"/>
    </xf>
    <xf numFmtId="4" fontId="72" fillId="4" borderId="17" applyNumberFormat="0" applyProtection="0">
      <alignment horizontal="left" vertical="center" indent="1"/>
    </xf>
    <xf numFmtId="4" fontId="72" fillId="4" borderId="17" applyNumberFormat="0" applyProtection="0">
      <alignment horizontal="left" vertical="center" indent="1"/>
    </xf>
    <xf numFmtId="4" fontId="72" fillId="4" borderId="17" applyNumberFormat="0" applyProtection="0">
      <alignment horizontal="left" vertical="center" indent="1"/>
    </xf>
    <xf numFmtId="4" fontId="72" fillId="4" borderId="17" applyNumberFormat="0" applyProtection="0">
      <alignment horizontal="left" vertical="center" indent="1"/>
    </xf>
    <xf numFmtId="0" fontId="23" fillId="6" borderId="14" applyNumberFormat="0" applyProtection="0">
      <alignment horizontal="left" vertical="top" indent="1"/>
    </xf>
    <xf numFmtId="0" fontId="23" fillId="6" borderId="14" applyNumberFormat="0" applyProtection="0">
      <alignment horizontal="left" vertical="top" indent="1"/>
    </xf>
    <xf numFmtId="0" fontId="23" fillId="6" borderId="14" applyNumberFormat="0" applyProtection="0">
      <alignment horizontal="left" vertical="top" indent="1"/>
    </xf>
    <xf numFmtId="0" fontId="23" fillId="6" borderId="14" applyNumberFormat="0" applyProtection="0">
      <alignment horizontal="left" vertical="top" indent="1"/>
    </xf>
    <xf numFmtId="0" fontId="23" fillId="6" borderId="14" applyNumberFormat="0" applyProtection="0">
      <alignment horizontal="left" vertical="top" indent="1"/>
    </xf>
    <xf numFmtId="0" fontId="23" fillId="6" borderId="14" applyNumberFormat="0" applyProtection="0">
      <alignment horizontal="left" vertical="top" indent="1"/>
    </xf>
    <xf numFmtId="4" fontId="23" fillId="58" borderId="14" applyNumberFormat="0" applyProtection="0">
      <alignment horizontal="right" vertical="center"/>
    </xf>
    <xf numFmtId="4" fontId="23" fillId="59" borderId="14" applyNumberFormat="0" applyProtection="0">
      <alignment horizontal="right" vertical="center"/>
    </xf>
    <xf numFmtId="4" fontId="23" fillId="59" borderId="14" applyNumberFormat="0" applyProtection="0">
      <alignment horizontal="right" vertical="center"/>
    </xf>
    <xf numFmtId="4" fontId="23" fillId="59" borderId="14" applyNumberFormat="0" applyProtection="0">
      <alignment horizontal="right" vertical="center"/>
    </xf>
    <xf numFmtId="4" fontId="23" fillId="59" borderId="14" applyNumberFormat="0" applyProtection="0">
      <alignment horizontal="right" vertical="center"/>
    </xf>
    <xf numFmtId="4" fontId="23" fillId="59" borderId="14" applyNumberFormat="0" applyProtection="0">
      <alignment horizontal="right" vertical="center"/>
    </xf>
    <xf numFmtId="4" fontId="23" fillId="59" borderId="14" applyNumberFormat="0" applyProtection="0">
      <alignment horizontal="right" vertical="center"/>
    </xf>
    <xf numFmtId="4" fontId="23" fillId="59" borderId="14" applyNumberFormat="0" applyProtection="0">
      <alignment horizontal="right" vertical="center"/>
    </xf>
    <xf numFmtId="4" fontId="23" fillId="59" borderId="14" applyNumberFormat="0" applyProtection="0">
      <alignment horizontal="right" vertical="center"/>
    </xf>
    <xf numFmtId="4" fontId="23" fillId="59" borderId="14" applyNumberFormat="0" applyProtection="0">
      <alignment horizontal="right" vertical="center"/>
    </xf>
    <xf numFmtId="4" fontId="23" fillId="59" borderId="14" applyNumberFormat="0" applyProtection="0">
      <alignment horizontal="right" vertical="center"/>
    </xf>
    <xf numFmtId="4" fontId="79" fillId="15" borderId="14" applyNumberFormat="0" applyProtection="0">
      <alignment horizontal="right" vertical="center"/>
    </xf>
    <xf numFmtId="4" fontId="79" fillId="59" borderId="14" applyNumberFormat="0" applyProtection="0">
      <alignment horizontal="right" vertical="center"/>
    </xf>
    <xf numFmtId="4" fontId="79" fillId="59" borderId="14" applyNumberFormat="0" applyProtection="0">
      <alignment horizontal="right" vertical="center"/>
    </xf>
    <xf numFmtId="4" fontId="79" fillId="15" borderId="14" applyNumberFormat="0" applyProtection="0">
      <alignment horizontal="right" vertical="center"/>
    </xf>
    <xf numFmtId="4" fontId="23" fillId="59" borderId="14" applyNumberFormat="0" applyProtection="0">
      <alignment horizontal="right" vertical="center"/>
    </xf>
    <xf numFmtId="4" fontId="23" fillId="59" borderId="14" applyNumberFormat="0" applyProtection="0">
      <alignment horizontal="right" vertical="center"/>
    </xf>
    <xf numFmtId="4" fontId="23" fillId="59" borderId="14" applyNumberFormat="0" applyProtection="0">
      <alignment horizontal="right" vertical="center"/>
    </xf>
    <xf numFmtId="4" fontId="79" fillId="59" borderId="14" applyNumberFormat="0" applyProtection="0">
      <alignment horizontal="right" vertical="center"/>
    </xf>
    <xf numFmtId="4" fontId="79" fillId="15" borderId="14" applyNumberFormat="0" applyProtection="0">
      <alignment horizontal="right" vertical="center"/>
    </xf>
    <xf numFmtId="4" fontId="23" fillId="59" borderId="14" applyNumberFormat="0" applyProtection="0">
      <alignment horizontal="right" vertical="center"/>
    </xf>
    <xf numFmtId="4" fontId="23" fillId="59" borderId="14" applyNumberFormat="0" applyProtection="0">
      <alignment horizontal="right" vertical="center"/>
    </xf>
    <xf numFmtId="4" fontId="79" fillId="59" borderId="14" applyNumberFormat="0" applyProtection="0">
      <alignment horizontal="right" vertical="center"/>
    </xf>
    <xf numFmtId="4" fontId="79" fillId="59" borderId="14" applyNumberFormat="0" applyProtection="0">
      <alignment horizontal="right" vertical="center"/>
    </xf>
    <xf numFmtId="4" fontId="79" fillId="15" borderId="14" applyNumberFormat="0" applyProtection="0">
      <alignment horizontal="right" vertical="center"/>
    </xf>
    <xf numFmtId="4" fontId="23" fillId="59" borderId="14" applyNumberFormat="0" applyProtection="0">
      <alignment horizontal="right" vertical="center"/>
    </xf>
    <xf numFmtId="4" fontId="79" fillId="59" borderId="14" applyNumberFormat="0" applyProtection="0">
      <alignment horizontal="right" vertical="center"/>
    </xf>
    <xf numFmtId="4" fontId="79" fillId="59" borderId="14" applyNumberFormat="0" applyProtection="0">
      <alignment horizontal="right" vertical="center"/>
    </xf>
    <xf numFmtId="4" fontId="79" fillId="15" borderId="14" applyNumberFormat="0" applyProtection="0">
      <alignment horizontal="right" vertical="center"/>
    </xf>
    <xf numFmtId="4" fontId="23" fillId="59" borderId="14" applyNumberFormat="0" applyProtection="0">
      <alignment horizontal="right" vertical="center"/>
    </xf>
    <xf numFmtId="4" fontId="79" fillId="59" borderId="14" applyNumberFormat="0" applyProtection="0">
      <alignment horizontal="right" vertical="center"/>
    </xf>
    <xf numFmtId="4" fontId="79" fillId="59" borderId="14" applyNumberFormat="0" applyProtection="0">
      <alignment horizontal="right" vertical="center"/>
    </xf>
    <xf numFmtId="4" fontId="79" fillId="15" borderId="14" applyNumberFormat="0" applyProtection="0">
      <alignment horizontal="right" vertical="center"/>
    </xf>
    <xf numFmtId="4" fontId="23" fillId="59" borderId="14" applyNumberFormat="0" applyProtection="0">
      <alignment horizontal="right" vertical="center"/>
    </xf>
    <xf numFmtId="4" fontId="79" fillId="15" borderId="14" applyNumberFormat="0" applyProtection="0">
      <alignment horizontal="right" vertical="center"/>
    </xf>
    <xf numFmtId="4" fontId="23" fillId="59" borderId="14" applyNumberFormat="0" applyProtection="0">
      <alignment horizontal="right" vertical="center"/>
    </xf>
    <xf numFmtId="4" fontId="79" fillId="59" borderId="14" applyNumberFormat="0" applyProtection="0">
      <alignment horizontal="right" vertical="center"/>
    </xf>
    <xf numFmtId="4" fontId="23" fillId="59" borderId="14" applyNumberFormat="0" applyProtection="0">
      <alignment horizontal="right" vertical="center"/>
    </xf>
    <xf numFmtId="4" fontId="23" fillId="59" borderId="14" applyNumberFormat="0" applyProtection="0">
      <alignment horizontal="right" vertical="center"/>
    </xf>
    <xf numFmtId="4" fontId="73" fillId="58" borderId="14" applyNumberFormat="0" applyProtection="0">
      <alignment horizontal="right" vertical="center"/>
    </xf>
    <xf numFmtId="4" fontId="73" fillId="59" borderId="14" applyNumberFormat="0" applyProtection="0">
      <alignment horizontal="right" vertical="center"/>
    </xf>
    <xf numFmtId="4" fontId="73" fillId="59" borderId="14" applyNumberFormat="0" applyProtection="0">
      <alignment horizontal="right" vertical="center"/>
    </xf>
    <xf numFmtId="4" fontId="73" fillId="59" borderId="14" applyNumberFormat="0" applyProtection="0">
      <alignment horizontal="right" vertical="center"/>
    </xf>
    <xf numFmtId="4" fontId="73" fillId="59" borderId="14" applyNumberFormat="0" applyProtection="0">
      <alignment horizontal="right" vertical="center"/>
    </xf>
    <xf numFmtId="4" fontId="73" fillId="59" borderId="14" applyNumberFormat="0" applyProtection="0">
      <alignment horizontal="right" vertical="center"/>
    </xf>
    <xf numFmtId="4" fontId="73" fillId="59" borderId="14" applyNumberFormat="0" applyProtection="0">
      <alignment horizontal="right" vertical="center"/>
    </xf>
    <xf numFmtId="4" fontId="73" fillId="59" borderId="14" applyNumberFormat="0" applyProtection="0">
      <alignment horizontal="right" vertical="center"/>
    </xf>
    <xf numFmtId="4" fontId="73" fillId="59" borderId="14" applyNumberFormat="0" applyProtection="0">
      <alignment horizontal="right" vertical="center"/>
    </xf>
    <xf numFmtId="4" fontId="73" fillId="59" borderId="14" applyNumberFormat="0" applyProtection="0">
      <alignment horizontal="right" vertical="center"/>
    </xf>
    <xf numFmtId="4" fontId="73" fillId="59" borderId="14" applyNumberFormat="0" applyProtection="0">
      <alignment horizontal="right" vertical="center"/>
    </xf>
    <xf numFmtId="4" fontId="80" fillId="15" borderId="14" applyNumberFormat="0" applyProtection="0">
      <alignment horizontal="right" vertical="center"/>
    </xf>
    <xf numFmtId="4" fontId="80" fillId="59" borderId="14" applyNumberFormat="0" applyProtection="0">
      <alignment horizontal="right" vertical="center"/>
    </xf>
    <xf numFmtId="4" fontId="80" fillId="59" borderId="14" applyNumberFormat="0" applyProtection="0">
      <alignment horizontal="right" vertical="center"/>
    </xf>
    <xf numFmtId="4" fontId="80" fillId="15" borderId="14" applyNumberFormat="0" applyProtection="0">
      <alignment horizontal="right" vertical="center"/>
    </xf>
    <xf numFmtId="4" fontId="73" fillId="59" borderId="14" applyNumberFormat="0" applyProtection="0">
      <alignment horizontal="right" vertical="center"/>
    </xf>
    <xf numFmtId="4" fontId="73" fillId="59" borderId="14" applyNumberFormat="0" applyProtection="0">
      <alignment horizontal="right" vertical="center"/>
    </xf>
    <xf numFmtId="4" fontId="73" fillId="59" borderId="14" applyNumberFormat="0" applyProtection="0">
      <alignment horizontal="right" vertical="center"/>
    </xf>
    <xf numFmtId="4" fontId="80" fillId="59" borderId="14" applyNumberFormat="0" applyProtection="0">
      <alignment horizontal="right" vertical="center"/>
    </xf>
    <xf numFmtId="4" fontId="80" fillId="15" borderId="14" applyNumberFormat="0" applyProtection="0">
      <alignment horizontal="right" vertical="center"/>
    </xf>
    <xf numFmtId="4" fontId="94" fillId="59" borderId="14" applyNumberFormat="0" applyProtection="0">
      <alignment horizontal="right" vertical="center"/>
    </xf>
    <xf numFmtId="4" fontId="73" fillId="59" borderId="14" applyNumberFormat="0" applyProtection="0">
      <alignment horizontal="right" vertical="center"/>
    </xf>
    <xf numFmtId="4" fontId="80" fillId="59" borderId="14" applyNumberFormat="0" applyProtection="0">
      <alignment horizontal="right" vertical="center"/>
    </xf>
    <xf numFmtId="4" fontId="80" fillId="59" borderId="14" applyNumberFormat="0" applyProtection="0">
      <alignment horizontal="right" vertical="center"/>
    </xf>
    <xf numFmtId="4" fontId="80" fillId="15" borderId="14" applyNumberFormat="0" applyProtection="0">
      <alignment horizontal="right" vertical="center"/>
    </xf>
    <xf numFmtId="4" fontId="73" fillId="59" borderId="14" applyNumberFormat="0" applyProtection="0">
      <alignment horizontal="right" vertical="center"/>
    </xf>
    <xf numFmtId="4" fontId="80" fillId="59" borderId="14" applyNumberFormat="0" applyProtection="0">
      <alignment horizontal="right" vertical="center"/>
    </xf>
    <xf numFmtId="4" fontId="80" fillId="59" borderId="14" applyNumberFormat="0" applyProtection="0">
      <alignment horizontal="right" vertical="center"/>
    </xf>
    <xf numFmtId="4" fontId="80" fillId="15" borderId="14" applyNumberFormat="0" applyProtection="0">
      <alignment horizontal="right" vertical="center"/>
    </xf>
    <xf numFmtId="4" fontId="73" fillId="59" borderId="14" applyNumberFormat="0" applyProtection="0">
      <alignment horizontal="right" vertical="center"/>
    </xf>
    <xf numFmtId="4" fontId="80" fillId="59" borderId="14" applyNumberFormat="0" applyProtection="0">
      <alignment horizontal="right" vertical="center"/>
    </xf>
    <xf numFmtId="4" fontId="80" fillId="59" borderId="14" applyNumberFormat="0" applyProtection="0">
      <alignment horizontal="right" vertical="center"/>
    </xf>
    <xf numFmtId="4" fontId="80" fillId="15" borderId="14" applyNumberFormat="0" applyProtection="0">
      <alignment horizontal="right" vertical="center"/>
    </xf>
    <xf numFmtId="4" fontId="73" fillId="59" borderId="14" applyNumberFormat="0" applyProtection="0">
      <alignment horizontal="right" vertical="center"/>
    </xf>
    <xf numFmtId="4" fontId="80" fillId="15" borderId="14" applyNumberFormat="0" applyProtection="0">
      <alignment horizontal="right" vertical="center"/>
    </xf>
    <xf numFmtId="4" fontId="73" fillId="59" borderId="14" applyNumberFormat="0" applyProtection="0">
      <alignment horizontal="right" vertical="center"/>
    </xf>
    <xf numFmtId="4" fontId="80" fillId="59" borderId="14" applyNumberFormat="0" applyProtection="0">
      <alignment horizontal="right" vertical="center"/>
    </xf>
    <xf numFmtId="4" fontId="73" fillId="59" borderId="14" applyNumberFormat="0" applyProtection="0">
      <alignment horizontal="right" vertical="center"/>
    </xf>
    <xf numFmtId="4" fontId="73" fillId="59" borderId="14" applyNumberFormat="0" applyProtection="0">
      <alignment horizontal="right" vertical="center"/>
    </xf>
    <xf numFmtId="4" fontId="23" fillId="60" borderId="14" applyNumberFormat="0" applyProtection="0">
      <alignment horizontal="left" vertical="center" indent="1"/>
    </xf>
    <xf numFmtId="4" fontId="23" fillId="52" borderId="14" applyNumberFormat="0" applyProtection="0">
      <alignment horizontal="left" vertical="center" indent="1"/>
    </xf>
    <xf numFmtId="4" fontId="23" fillId="52" borderId="14" applyNumberFormat="0" applyProtection="0">
      <alignment horizontal="left" vertical="center" indent="1"/>
    </xf>
    <xf numFmtId="4" fontId="23" fillId="52" borderId="14" applyNumberFormat="0" applyProtection="0">
      <alignment horizontal="left" vertical="center" indent="1"/>
    </xf>
    <xf numFmtId="4" fontId="23" fillId="52" borderId="14" applyNumberFormat="0" applyProtection="0">
      <alignment horizontal="left" vertical="center" indent="1"/>
    </xf>
    <xf numFmtId="4" fontId="23" fillId="52" borderId="14" applyNumberFormat="0" applyProtection="0">
      <alignment horizontal="left" vertical="center" indent="1"/>
    </xf>
    <xf numFmtId="4" fontId="23" fillId="52" borderId="14" applyNumberFormat="0" applyProtection="0">
      <alignment horizontal="left" vertical="center" indent="1"/>
    </xf>
    <xf numFmtId="4" fontId="23" fillId="52" borderId="14" applyNumberFormat="0" applyProtection="0">
      <alignment horizontal="left" vertical="center" indent="1"/>
    </xf>
    <xf numFmtId="4" fontId="23" fillId="52" borderId="14" applyNumberFormat="0" applyProtection="0">
      <alignment horizontal="left" vertical="center" indent="1"/>
    </xf>
    <xf numFmtId="4" fontId="23" fillId="52" borderId="14" applyNumberFormat="0" applyProtection="0">
      <alignment horizontal="left" vertical="center" indent="1"/>
    </xf>
    <xf numFmtId="4" fontId="23" fillId="52" borderId="14" applyNumberFormat="0" applyProtection="0">
      <alignment horizontal="left" vertical="center" indent="1"/>
    </xf>
    <xf numFmtId="4" fontId="72" fillId="4" borderId="14" applyNumberFormat="0" applyProtection="0">
      <alignment horizontal="left" vertical="center" indent="1"/>
    </xf>
    <xf numFmtId="4" fontId="72" fillId="4" borderId="14" applyNumberFormat="0" applyProtection="0">
      <alignment horizontal="left" vertical="center" indent="1"/>
    </xf>
    <xf numFmtId="4" fontId="23" fillId="52" borderId="14" applyNumberFormat="0" applyProtection="0">
      <alignment horizontal="left" vertical="center" indent="1"/>
    </xf>
    <xf numFmtId="4" fontId="23" fillId="52" borderId="14" applyNumberFormat="0" applyProtection="0">
      <alignment horizontal="left" vertical="center" indent="1"/>
    </xf>
    <xf numFmtId="4" fontId="23" fillId="52" borderId="14" applyNumberFormat="0" applyProtection="0">
      <alignment horizontal="left" vertical="center" indent="1"/>
    </xf>
    <xf numFmtId="4" fontId="72" fillId="4" borderId="14" applyNumberFormat="0" applyProtection="0">
      <alignment horizontal="left" vertical="center" indent="1"/>
    </xf>
    <xf numFmtId="4" fontId="23" fillId="52" borderId="14" applyNumberFormat="0" applyProtection="0">
      <alignment horizontal="left" vertical="center" indent="1"/>
    </xf>
    <xf numFmtId="4" fontId="23" fillId="52" borderId="14" applyNumberFormat="0" applyProtection="0">
      <alignment horizontal="left" vertical="center" indent="1"/>
    </xf>
    <xf numFmtId="4" fontId="72" fillId="4" borderId="14" applyNumberFormat="0" applyProtection="0">
      <alignment horizontal="left" vertical="center" indent="1"/>
    </xf>
    <xf numFmtId="4" fontId="23" fillId="52" borderId="14" applyNumberFormat="0" applyProtection="0">
      <alignment horizontal="left" vertical="center" indent="1"/>
    </xf>
    <xf numFmtId="4" fontId="72" fillId="4" borderId="14" applyNumberFormat="0" applyProtection="0">
      <alignment horizontal="left" vertical="center" indent="1"/>
    </xf>
    <xf numFmtId="4" fontId="23" fillId="52" borderId="14" applyNumberFormat="0" applyProtection="0">
      <alignment horizontal="left" vertical="center" indent="1"/>
    </xf>
    <xf numFmtId="4" fontId="72" fillId="4" borderId="14" applyNumberFormat="0" applyProtection="0">
      <alignment horizontal="left" vertical="center" indent="1"/>
    </xf>
    <xf numFmtId="4" fontId="23" fillId="52" borderId="14" applyNumberFormat="0" applyProtection="0">
      <alignment horizontal="left" vertical="center" indent="1"/>
    </xf>
    <xf numFmtId="4" fontId="23" fillId="52" borderId="14" applyNumberFormat="0" applyProtection="0">
      <alignment horizontal="left" vertical="center" indent="1"/>
    </xf>
    <xf numFmtId="4" fontId="23" fillId="52" borderId="14" applyNumberFormat="0" applyProtection="0">
      <alignment horizontal="left" vertical="center" indent="1"/>
    </xf>
    <xf numFmtId="4" fontId="23" fillId="52" borderId="14" applyNumberFormat="0" applyProtection="0">
      <alignment horizontal="left" vertical="center" indent="1"/>
    </xf>
    <xf numFmtId="0" fontId="23" fillId="52" borderId="14" applyNumberFormat="0" applyProtection="0">
      <alignment horizontal="left" vertical="top" indent="1"/>
    </xf>
    <xf numFmtId="0" fontId="23" fillId="52" borderId="14" applyNumberFormat="0" applyProtection="0">
      <alignment horizontal="left" vertical="top" indent="1"/>
    </xf>
    <xf numFmtId="0" fontId="23" fillId="52" borderId="14" applyNumberFormat="0" applyProtection="0">
      <alignment horizontal="left" vertical="top" indent="1"/>
    </xf>
    <xf numFmtId="0" fontId="23" fillId="52" borderId="14" applyNumberFormat="0" applyProtection="0">
      <alignment horizontal="left" vertical="top" indent="1"/>
    </xf>
    <xf numFmtId="0" fontId="23" fillId="52" borderId="14" applyNumberFormat="0" applyProtection="0">
      <alignment horizontal="left" vertical="top" indent="1"/>
    </xf>
    <xf numFmtId="0" fontId="23" fillId="52" borderId="14" applyNumberFormat="0" applyProtection="0">
      <alignment horizontal="left" vertical="top" indent="1"/>
    </xf>
    <xf numFmtId="4" fontId="74" fillId="61" borderId="0" applyNumberFormat="0" applyProtection="0">
      <alignment horizontal="left" vertical="center" indent="1"/>
    </xf>
    <xf numFmtId="4" fontId="74" fillId="62" borderId="0" applyNumberFormat="0" applyProtection="0">
      <alignment horizontal="left" vertical="center" indent="1"/>
    </xf>
    <xf numFmtId="4" fontId="74" fillId="62" borderId="0" applyNumberFormat="0" applyProtection="0">
      <alignment horizontal="left" vertical="center" indent="1"/>
    </xf>
    <xf numFmtId="4" fontId="74" fillId="62" borderId="0" applyNumberFormat="0" applyProtection="0">
      <alignment horizontal="left" vertical="center" indent="1"/>
    </xf>
    <xf numFmtId="4" fontId="74" fillId="62" borderId="0" applyNumberFormat="0" applyProtection="0">
      <alignment horizontal="left" vertical="center" indent="1"/>
    </xf>
    <xf numFmtId="4" fontId="74" fillId="62" borderId="0" applyNumberFormat="0" applyProtection="0">
      <alignment horizontal="left" vertical="center" indent="1"/>
    </xf>
    <xf numFmtId="4" fontId="74" fillId="62" borderId="0" applyNumberFormat="0" applyProtection="0">
      <alignment horizontal="left" vertical="center" indent="1"/>
    </xf>
    <xf numFmtId="4" fontId="74" fillId="62" borderId="0" applyNumberFormat="0" applyProtection="0">
      <alignment horizontal="left" vertical="center" indent="1"/>
    </xf>
    <xf numFmtId="4" fontId="74" fillId="62" borderId="0" applyNumberFormat="0" applyProtection="0">
      <alignment horizontal="left" vertical="center" indent="1"/>
    </xf>
    <xf numFmtId="4" fontId="74" fillId="62" borderId="0" applyNumberFormat="0" applyProtection="0">
      <alignment horizontal="left" vertical="center" indent="1"/>
    </xf>
    <xf numFmtId="4" fontId="74" fillId="62" borderId="0" applyNumberFormat="0" applyProtection="0">
      <alignment horizontal="left" vertical="center" indent="1"/>
    </xf>
    <xf numFmtId="4" fontId="74" fillId="52" borderId="17" applyNumberFormat="0" applyProtection="0">
      <alignment horizontal="left" vertical="center" indent="1"/>
    </xf>
    <xf numFmtId="4" fontId="74" fillId="52" borderId="17" applyNumberFormat="0" applyProtection="0">
      <alignment horizontal="left" vertical="center" indent="1"/>
    </xf>
    <xf numFmtId="4" fontId="74" fillId="52" borderId="17" applyNumberFormat="0" applyProtection="0">
      <alignment horizontal="left" vertical="center" indent="1"/>
    </xf>
    <xf numFmtId="4" fontId="74" fillId="62" borderId="0" applyNumberFormat="0" applyProtection="0">
      <alignment horizontal="left" vertical="center" indent="1"/>
    </xf>
    <xf numFmtId="4" fontId="74" fillId="62" borderId="0" applyNumberFormat="0" applyProtection="0">
      <alignment horizontal="left" vertical="center" indent="1"/>
    </xf>
    <xf numFmtId="4" fontId="74" fillId="62" borderId="0" applyNumberFormat="0" applyProtection="0">
      <alignment horizontal="left" vertical="center" indent="1"/>
    </xf>
    <xf numFmtId="4" fontId="74" fillId="52" borderId="17" applyNumberFormat="0" applyProtection="0">
      <alignment horizontal="left" vertical="center" indent="1"/>
    </xf>
    <xf numFmtId="4" fontId="74" fillId="62" borderId="0" applyNumberFormat="0" applyProtection="0">
      <alignment horizontal="left" vertical="center" indent="1"/>
    </xf>
    <xf numFmtId="4" fontId="74" fillId="62" borderId="0" applyNumberFormat="0" applyProtection="0">
      <alignment horizontal="left" vertical="center" indent="1"/>
    </xf>
    <xf numFmtId="4" fontId="74" fillId="52" borderId="17" applyNumberFormat="0" applyProtection="0">
      <alignment horizontal="left" vertical="center" indent="1"/>
    </xf>
    <xf numFmtId="4" fontId="74" fillId="52" borderId="17" applyNumberFormat="0" applyProtection="0">
      <alignment horizontal="left" vertical="center" indent="1"/>
    </xf>
    <xf numFmtId="4" fontId="74" fillId="62" borderId="0" applyNumberFormat="0" applyProtection="0">
      <alignment horizontal="left" vertical="center" indent="1"/>
    </xf>
    <xf numFmtId="4" fontId="74" fillId="52" borderId="17" applyNumberFormat="0" applyProtection="0">
      <alignment horizontal="left" vertical="center" indent="1"/>
    </xf>
    <xf numFmtId="4" fontId="74" fillId="52" borderId="17" applyNumberFormat="0" applyProtection="0">
      <alignment horizontal="left" vertical="center" indent="1"/>
    </xf>
    <xf numFmtId="4" fontId="74" fillId="62" borderId="0" applyNumberFormat="0" applyProtection="0">
      <alignment horizontal="left" vertical="center" indent="1"/>
    </xf>
    <xf numFmtId="4" fontId="74" fillId="52" borderId="17" applyNumberFormat="0" applyProtection="0">
      <alignment horizontal="left" vertical="center" indent="1"/>
    </xf>
    <xf numFmtId="4" fontId="74" fillId="52" borderId="17" applyNumberFormat="0" applyProtection="0">
      <alignment horizontal="left" vertical="center" indent="1"/>
    </xf>
    <xf numFmtId="4" fontId="74" fillId="62" borderId="0" applyNumberFormat="0" applyProtection="0">
      <alignment horizontal="left" vertical="center" indent="1"/>
    </xf>
    <xf numFmtId="4" fontId="74" fillId="62" borderId="0" applyNumberFormat="0" applyProtection="0">
      <alignment horizontal="left" vertical="center" indent="1"/>
    </xf>
    <xf numFmtId="4" fontId="74" fillId="62" borderId="0" applyNumberFormat="0" applyProtection="0">
      <alignment horizontal="left" vertical="center" indent="1"/>
    </xf>
    <xf numFmtId="4" fontId="74" fillId="62" borderId="0" applyNumberFormat="0" applyProtection="0">
      <alignment horizontal="left" vertical="center" indent="1"/>
    </xf>
    <xf numFmtId="4" fontId="52" fillId="58" borderId="14" applyNumberFormat="0" applyProtection="0">
      <alignment horizontal="right" vertical="center"/>
    </xf>
    <xf numFmtId="4" fontId="52" fillId="59" borderId="14" applyNumberFormat="0" applyProtection="0">
      <alignment horizontal="right" vertical="center"/>
    </xf>
    <xf numFmtId="4" fontId="52" fillId="59" borderId="14" applyNumberFormat="0" applyProtection="0">
      <alignment horizontal="right" vertical="center"/>
    </xf>
    <xf numFmtId="4" fontId="52" fillId="59" borderId="14" applyNumberFormat="0" applyProtection="0">
      <alignment horizontal="right" vertical="center"/>
    </xf>
    <xf numFmtId="4" fontId="52" fillId="59" borderId="14" applyNumberFormat="0" applyProtection="0">
      <alignment horizontal="right" vertical="center"/>
    </xf>
    <xf numFmtId="4" fontId="52" fillId="59" borderId="14" applyNumberFormat="0" applyProtection="0">
      <alignment horizontal="right" vertical="center"/>
    </xf>
    <xf numFmtId="4" fontId="52" fillId="59" borderId="14" applyNumberFormat="0" applyProtection="0">
      <alignment horizontal="right" vertical="center"/>
    </xf>
    <xf numFmtId="4" fontId="52" fillId="59" borderId="14" applyNumberFormat="0" applyProtection="0">
      <alignment horizontal="right" vertical="center"/>
    </xf>
    <xf numFmtId="4" fontId="52" fillId="59" borderId="14" applyNumberFormat="0" applyProtection="0">
      <alignment horizontal="right" vertical="center"/>
    </xf>
    <xf numFmtId="4" fontId="52" fillId="59" borderId="14" applyNumberFormat="0" applyProtection="0">
      <alignment horizontal="right" vertical="center"/>
    </xf>
    <xf numFmtId="4" fontId="52" fillId="59" borderId="14" applyNumberFormat="0" applyProtection="0">
      <alignment horizontal="right" vertical="center"/>
    </xf>
    <xf numFmtId="4" fontId="81" fillId="15" borderId="14" applyNumberFormat="0" applyProtection="0">
      <alignment horizontal="right" vertical="center"/>
    </xf>
    <xf numFmtId="4" fontId="81" fillId="59" borderId="14" applyNumberFormat="0" applyProtection="0">
      <alignment horizontal="right" vertical="center"/>
    </xf>
    <xf numFmtId="4" fontId="81" fillId="59" borderId="14" applyNumberFormat="0" applyProtection="0">
      <alignment horizontal="right" vertical="center"/>
    </xf>
    <xf numFmtId="4" fontId="81" fillId="15" borderId="14" applyNumberFormat="0" applyProtection="0">
      <alignment horizontal="right" vertical="center"/>
    </xf>
    <xf numFmtId="4" fontId="52" fillId="59" borderId="14" applyNumberFormat="0" applyProtection="0">
      <alignment horizontal="right" vertical="center"/>
    </xf>
    <xf numFmtId="4" fontId="52" fillId="59" borderId="14" applyNumberFormat="0" applyProtection="0">
      <alignment horizontal="right" vertical="center"/>
    </xf>
    <xf numFmtId="4" fontId="52" fillId="59" borderId="14" applyNumberFormat="0" applyProtection="0">
      <alignment horizontal="right" vertical="center"/>
    </xf>
    <xf numFmtId="4" fontId="81" fillId="59" borderId="14" applyNumberFormat="0" applyProtection="0">
      <alignment horizontal="right" vertical="center"/>
    </xf>
    <xf numFmtId="4" fontId="81" fillId="15" borderId="14" applyNumberFormat="0" applyProtection="0">
      <alignment horizontal="right" vertical="center"/>
    </xf>
    <xf numFmtId="4" fontId="52" fillId="59" borderId="14" applyNumberFormat="0" applyProtection="0">
      <alignment horizontal="right" vertical="center"/>
    </xf>
    <xf numFmtId="4" fontId="52" fillId="59" borderId="14" applyNumberFormat="0" applyProtection="0">
      <alignment horizontal="right" vertical="center"/>
    </xf>
    <xf numFmtId="4" fontId="81" fillId="59" borderId="14" applyNumberFormat="0" applyProtection="0">
      <alignment horizontal="right" vertical="center"/>
    </xf>
    <xf numFmtId="4" fontId="81" fillId="59" borderId="14" applyNumberFormat="0" applyProtection="0">
      <alignment horizontal="right" vertical="center"/>
    </xf>
    <xf numFmtId="4" fontId="81" fillId="15" borderId="14" applyNumberFormat="0" applyProtection="0">
      <alignment horizontal="right" vertical="center"/>
    </xf>
    <xf numFmtId="4" fontId="52" fillId="59" borderId="14" applyNumberFormat="0" applyProtection="0">
      <alignment horizontal="right" vertical="center"/>
    </xf>
    <xf numFmtId="4" fontId="81" fillId="59" borderId="14" applyNumberFormat="0" applyProtection="0">
      <alignment horizontal="right" vertical="center"/>
    </xf>
    <xf numFmtId="4" fontId="81" fillId="59" borderId="14" applyNumberFormat="0" applyProtection="0">
      <alignment horizontal="right" vertical="center"/>
    </xf>
    <xf numFmtId="4" fontId="81" fillId="15" borderId="14" applyNumberFormat="0" applyProtection="0">
      <alignment horizontal="right" vertical="center"/>
    </xf>
    <xf numFmtId="4" fontId="52" fillId="59" borderId="14" applyNumberFormat="0" applyProtection="0">
      <alignment horizontal="right" vertical="center"/>
    </xf>
    <xf numFmtId="4" fontId="81" fillId="59" borderId="14" applyNumberFormat="0" applyProtection="0">
      <alignment horizontal="right" vertical="center"/>
    </xf>
    <xf numFmtId="4" fontId="81" fillId="59" borderId="14" applyNumberFormat="0" applyProtection="0">
      <alignment horizontal="right" vertical="center"/>
    </xf>
    <xf numFmtId="4" fontId="81" fillId="15" borderId="14" applyNumberFormat="0" applyProtection="0">
      <alignment horizontal="right" vertical="center"/>
    </xf>
    <xf numFmtId="4" fontId="52" fillId="59" borderId="14" applyNumberFormat="0" applyProtection="0">
      <alignment horizontal="right" vertical="center"/>
    </xf>
    <xf numFmtId="4" fontId="81" fillId="15" borderId="14" applyNumberFormat="0" applyProtection="0">
      <alignment horizontal="right" vertical="center"/>
    </xf>
    <xf numFmtId="4" fontId="52" fillId="59" borderId="14" applyNumberFormat="0" applyProtection="0">
      <alignment horizontal="right" vertical="center"/>
    </xf>
    <xf numFmtId="4" fontId="81" fillId="59" borderId="14" applyNumberFormat="0" applyProtection="0">
      <alignment horizontal="right" vertical="center"/>
    </xf>
    <xf numFmtId="4" fontId="52" fillId="59" borderId="14" applyNumberFormat="0" applyProtection="0">
      <alignment horizontal="right" vertical="center"/>
    </xf>
    <xf numFmtId="4" fontId="52" fillId="59" borderId="14" applyNumberFormat="0" applyProtection="0">
      <alignment horizontal="right" vertical="center"/>
    </xf>
    <xf numFmtId="0" fontId="19" fillId="50" borderId="0" applyNumberFormat="0" applyFont="0" applyBorder="0" applyAlignment="0" applyProtection="0"/>
    <xf numFmtId="0" fontId="19" fillId="6" borderId="0" applyNumberFormat="0" applyFont="0" applyBorder="0" applyAlignment="0" applyProtection="0"/>
    <xf numFmtId="0" fontId="19" fillId="6" borderId="0" applyNumberFormat="0" applyFont="0" applyBorder="0" applyAlignment="0" applyProtection="0"/>
    <xf numFmtId="0" fontId="19" fillId="6" borderId="0" applyNumberFormat="0" applyFont="0" applyBorder="0" applyAlignment="0" applyProtection="0"/>
    <xf numFmtId="0" fontId="19" fillId="6" borderId="0" applyNumberFormat="0" applyFont="0" applyBorder="0" applyAlignment="0" applyProtection="0"/>
    <xf numFmtId="0" fontId="19" fillId="6" borderId="0" applyNumberFormat="0" applyFont="0" applyBorder="0" applyAlignment="0" applyProtection="0"/>
    <xf numFmtId="0" fontId="19" fillId="6" borderId="0" applyNumberFormat="0" applyFont="0" applyBorder="0" applyAlignment="0" applyProtection="0"/>
    <xf numFmtId="0" fontId="19" fillId="6" borderId="0" applyNumberFormat="0" applyFont="0" applyBorder="0" applyAlignment="0" applyProtection="0"/>
    <xf numFmtId="0" fontId="19" fillId="6" borderId="0" applyNumberFormat="0" applyFont="0" applyBorder="0" applyAlignment="0" applyProtection="0"/>
    <xf numFmtId="0" fontId="19" fillId="6" borderId="0" applyNumberFormat="0" applyFont="0" applyBorder="0" applyAlignment="0" applyProtection="0"/>
    <xf numFmtId="0" fontId="19" fillId="6" borderId="0" applyNumberFormat="0" applyFont="0" applyBorder="0" applyAlignment="0" applyProtection="0"/>
    <xf numFmtId="0" fontId="19" fillId="6" borderId="0" applyNumberFormat="0" applyFont="0" applyBorder="0" applyAlignment="0" applyProtection="0"/>
    <xf numFmtId="0" fontId="19" fillId="6" borderId="0" applyNumberFormat="0" applyFont="0" applyBorder="0" applyAlignment="0" applyProtection="0"/>
    <xf numFmtId="0" fontId="19" fillId="6" borderId="0" applyNumberFormat="0" applyFont="0" applyBorder="0" applyAlignment="0" applyProtection="0"/>
    <xf numFmtId="0" fontId="19" fillId="6" borderId="0" applyNumberFormat="0" applyFont="0" applyBorder="0" applyAlignment="0" applyProtection="0"/>
    <xf numFmtId="0" fontId="19" fillId="6" borderId="0" applyNumberFormat="0" applyFont="0" applyBorder="0" applyAlignment="0" applyProtection="0"/>
    <xf numFmtId="0" fontId="19" fillId="50" borderId="0" applyNumberFormat="0" applyFont="0" applyBorder="0" applyAlignment="0" applyProtection="0"/>
    <xf numFmtId="0" fontId="19" fillId="50" borderId="0" applyNumberFormat="0" applyFont="0" applyBorder="0" applyAlignment="0" applyProtection="0"/>
    <xf numFmtId="0" fontId="19" fillId="6" borderId="0" applyNumberFormat="0" applyFont="0" applyBorder="0" applyAlignment="0" applyProtection="0"/>
    <xf numFmtId="0" fontId="19" fillId="6" borderId="0" applyNumberFormat="0" applyFont="0" applyBorder="0" applyAlignment="0" applyProtection="0"/>
    <xf numFmtId="0" fontId="19" fillId="6" borderId="0" applyNumberFormat="0" applyFont="0" applyBorder="0" applyAlignment="0" applyProtection="0"/>
    <xf numFmtId="0" fontId="19" fillId="6" borderId="0" applyNumberFormat="0" applyFont="0" applyBorder="0" applyAlignment="0" applyProtection="0"/>
    <xf numFmtId="0" fontId="19" fillId="6" borderId="0" applyNumberFormat="0" applyFont="0" applyBorder="0" applyAlignment="0" applyProtection="0"/>
    <xf numFmtId="0" fontId="19" fillId="6" borderId="0" applyNumberFormat="0" applyFont="0" applyBorder="0" applyAlignment="0" applyProtection="0"/>
    <xf numFmtId="0" fontId="19" fillId="6" borderId="0" applyNumberFormat="0" applyFont="0" applyBorder="0" applyAlignment="0" applyProtection="0"/>
    <xf numFmtId="0" fontId="19" fillId="6" borderId="0" applyNumberFormat="0" applyFont="0" applyBorder="0" applyAlignment="0" applyProtection="0"/>
    <xf numFmtId="0" fontId="19" fillId="6" borderId="0" applyNumberFormat="0" applyFont="0" applyBorder="0" applyAlignment="0" applyProtection="0"/>
    <xf numFmtId="0" fontId="19" fillId="6" borderId="0" applyNumberFormat="0" applyFont="0" applyBorder="0" applyAlignment="0" applyProtection="0"/>
    <xf numFmtId="0" fontId="19" fillId="63" borderId="0" applyNumberFormat="0" applyFont="0" applyBorder="0" applyAlignment="0" applyProtection="0"/>
    <xf numFmtId="0" fontId="19" fillId="47" borderId="0" applyNumberFormat="0" applyFont="0" applyBorder="0" applyAlignment="0" applyProtection="0"/>
    <xf numFmtId="0" fontId="19" fillId="47" borderId="0" applyNumberFormat="0" applyFont="0" applyBorder="0" applyAlignment="0" applyProtection="0"/>
    <xf numFmtId="0" fontId="19" fillId="47" borderId="0" applyNumberFormat="0" applyFont="0" applyBorder="0" applyAlignment="0" applyProtection="0"/>
    <xf numFmtId="0" fontId="19" fillId="47" borderId="0" applyNumberFormat="0" applyFont="0" applyBorder="0" applyAlignment="0" applyProtection="0"/>
    <xf numFmtId="0" fontId="19" fillId="47" borderId="0" applyNumberFormat="0" applyFont="0" applyBorder="0" applyAlignment="0" applyProtection="0"/>
    <xf numFmtId="0" fontId="19" fillId="47" borderId="0" applyNumberFormat="0" applyFont="0" applyBorder="0" applyAlignment="0" applyProtection="0"/>
    <xf numFmtId="0" fontId="19" fillId="47" borderId="0" applyNumberFormat="0" applyFont="0" applyBorder="0" applyAlignment="0" applyProtection="0"/>
    <xf numFmtId="0" fontId="19" fillId="47" borderId="0" applyNumberFormat="0" applyFont="0" applyBorder="0" applyAlignment="0" applyProtection="0"/>
    <xf numFmtId="0" fontId="19" fillId="47" borderId="0" applyNumberFormat="0" applyFont="0" applyBorder="0" applyAlignment="0" applyProtection="0"/>
    <xf numFmtId="0" fontId="19" fillId="47" borderId="0" applyNumberFormat="0" applyFont="0" applyBorder="0" applyAlignment="0" applyProtection="0"/>
    <xf numFmtId="0" fontId="19" fillId="47" borderId="0" applyNumberFormat="0" applyFont="0" applyBorder="0" applyAlignment="0" applyProtection="0"/>
    <xf numFmtId="0" fontId="19" fillId="47" borderId="0" applyNumberFormat="0" applyFont="0" applyBorder="0" applyAlignment="0" applyProtection="0"/>
    <xf numFmtId="0" fontId="19" fillId="47" borderId="0" applyNumberFormat="0" applyFont="0" applyBorder="0" applyAlignment="0" applyProtection="0"/>
    <xf numFmtId="0" fontId="19" fillId="47" borderId="0" applyNumberFormat="0" applyFont="0" applyBorder="0" applyAlignment="0" applyProtection="0"/>
    <xf numFmtId="0" fontId="19" fillId="47" borderId="0" applyNumberFormat="0" applyFont="0" applyBorder="0" applyAlignment="0" applyProtection="0"/>
    <xf numFmtId="0" fontId="19" fillId="63" borderId="0" applyNumberFormat="0" applyFont="0" applyBorder="0" applyAlignment="0" applyProtection="0"/>
    <xf numFmtId="0" fontId="19" fillId="63" borderId="0" applyNumberFormat="0" applyFont="0" applyBorder="0" applyAlignment="0" applyProtection="0"/>
    <xf numFmtId="0" fontId="19" fillId="47" borderId="0" applyNumberFormat="0" applyFont="0" applyBorder="0" applyAlignment="0" applyProtection="0"/>
    <xf numFmtId="0" fontId="19" fillId="47" borderId="0" applyNumberFormat="0" applyFont="0" applyBorder="0" applyAlignment="0" applyProtection="0"/>
    <xf numFmtId="0" fontId="19" fillId="47" borderId="0" applyNumberFormat="0" applyFont="0" applyBorder="0" applyAlignment="0" applyProtection="0"/>
    <xf numFmtId="0" fontId="19" fillId="47" borderId="0" applyNumberFormat="0" applyFont="0" applyBorder="0" applyAlignment="0" applyProtection="0"/>
    <xf numFmtId="0" fontId="19" fillId="47" borderId="0" applyNumberFormat="0" applyFont="0" applyBorder="0" applyAlignment="0" applyProtection="0"/>
    <xf numFmtId="0" fontId="19" fillId="47" borderId="0" applyNumberFormat="0" applyFont="0" applyBorder="0" applyAlignment="0" applyProtection="0"/>
    <xf numFmtId="0" fontId="19" fillId="47" borderId="0" applyNumberFormat="0" applyFont="0" applyBorder="0" applyAlignment="0" applyProtection="0"/>
    <xf numFmtId="0" fontId="19" fillId="47" borderId="0" applyNumberFormat="0" applyFont="0" applyBorder="0" applyAlignment="0" applyProtection="0"/>
    <xf numFmtId="0" fontId="19" fillId="47" borderId="0" applyNumberFormat="0" applyFont="0" applyBorder="0" applyAlignment="0" applyProtection="0"/>
    <xf numFmtId="0" fontId="19" fillId="47" borderId="0" applyNumberFormat="0" applyFont="0" applyBorder="0" applyAlignment="0" applyProtection="0"/>
    <xf numFmtId="0" fontId="19" fillId="0" borderId="18" applyNumberFormat="0" applyFont="0" applyFill="0" applyAlignment="0" applyProtection="0"/>
    <xf numFmtId="0" fontId="19" fillId="19" borderId="0" applyNumberFormat="0" applyFont="0" applyBorder="0" applyAlignment="0" applyProtection="0"/>
    <xf numFmtId="0" fontId="19" fillId="19" borderId="0" applyNumberFormat="0" applyFont="0" applyBorder="0" applyAlignment="0" applyProtection="0"/>
    <xf numFmtId="0" fontId="19" fillId="19" borderId="0" applyNumberFormat="0" applyFont="0" applyBorder="0" applyAlignment="0" applyProtection="0"/>
    <xf numFmtId="0" fontId="19" fillId="19" borderId="0" applyNumberFormat="0" applyFont="0" applyBorder="0" applyAlignment="0" applyProtection="0"/>
    <xf numFmtId="0" fontId="19" fillId="19" borderId="0" applyNumberFormat="0" applyFont="0" applyBorder="0" applyAlignment="0" applyProtection="0"/>
    <xf numFmtId="0" fontId="19" fillId="19" borderId="0" applyNumberFormat="0" applyFont="0" applyBorder="0" applyAlignment="0" applyProtection="0"/>
    <xf numFmtId="0" fontId="19" fillId="19" borderId="0" applyNumberFormat="0" applyFont="0" applyBorder="0" applyAlignment="0" applyProtection="0"/>
    <xf numFmtId="0" fontId="19" fillId="19" borderId="0" applyNumberFormat="0" applyFont="0" applyBorder="0" applyAlignment="0" applyProtection="0"/>
    <xf numFmtId="0" fontId="19" fillId="19" borderId="0" applyNumberFormat="0" applyFont="0" applyBorder="0" applyAlignment="0" applyProtection="0"/>
    <xf numFmtId="0" fontId="19" fillId="19" borderId="0" applyNumberFormat="0" applyFont="0" applyBorder="0" applyAlignment="0" applyProtection="0"/>
    <xf numFmtId="0" fontId="19" fillId="0" borderId="18" applyNumberFormat="0" applyFont="0" applyFill="0" applyAlignment="0" applyProtection="0"/>
    <xf numFmtId="0" fontId="19" fillId="0" borderId="18" applyNumberFormat="0" applyFont="0" applyFill="0" applyAlignment="0" applyProtection="0"/>
    <xf numFmtId="0" fontId="19" fillId="19" borderId="0" applyNumberFormat="0" applyFont="0" applyBorder="0" applyAlignment="0" applyProtection="0"/>
    <xf numFmtId="0" fontId="19" fillId="19" borderId="0" applyNumberFormat="0" applyFont="0" applyBorder="0" applyAlignment="0" applyProtection="0"/>
    <xf numFmtId="0" fontId="19" fillId="19" borderId="0" applyNumberFormat="0" applyFont="0" applyBorder="0" applyAlignment="0" applyProtection="0"/>
    <xf numFmtId="0" fontId="19" fillId="0" borderId="18" applyNumberFormat="0" applyFont="0" applyFill="0" applyAlignment="0" applyProtection="0"/>
    <xf numFmtId="0" fontId="19" fillId="19" borderId="0" applyNumberFormat="0" applyFont="0" applyBorder="0" applyAlignment="0" applyProtection="0"/>
    <xf numFmtId="0" fontId="19" fillId="19" borderId="0" applyNumberFormat="0" applyFont="0" applyBorder="0" applyAlignment="0" applyProtection="0"/>
    <xf numFmtId="0" fontId="19" fillId="0" borderId="18" applyNumberFormat="0" applyFont="0" applyFill="0" applyAlignment="0" applyProtection="0"/>
    <xf numFmtId="0" fontId="19" fillId="46" borderId="0" applyNumberFormat="0" applyFont="0" applyBorder="0" applyAlignment="0" applyProtection="0"/>
    <xf numFmtId="0" fontId="19" fillId="0" borderId="18" applyNumberFormat="0" applyFont="0" applyFill="0" applyAlignment="0" applyProtection="0"/>
    <xf numFmtId="0" fontId="19" fillId="19" borderId="0" applyNumberFormat="0" applyFont="0" applyBorder="0" applyAlignment="0" applyProtection="0"/>
    <xf numFmtId="0" fontId="19" fillId="19" borderId="0" applyNumberFormat="0" applyFont="0" applyBorder="0" applyAlignment="0" applyProtection="0"/>
    <xf numFmtId="0" fontId="19" fillId="0" borderId="18" applyNumberFormat="0" applyFont="0" applyFill="0" applyAlignment="0" applyProtection="0"/>
    <xf numFmtId="0" fontId="19" fillId="19" borderId="0" applyNumberFormat="0" applyFont="0" applyBorder="0" applyAlignment="0" applyProtection="0"/>
    <xf numFmtId="0" fontId="19" fillId="0" borderId="18" applyNumberFormat="0" applyFont="0" applyFill="0" applyAlignment="0" applyProtection="0"/>
    <xf numFmtId="0" fontId="19" fillId="19" borderId="0" applyNumberFormat="0" applyFont="0" applyBorder="0" applyAlignment="0" applyProtection="0"/>
    <xf numFmtId="0" fontId="19" fillId="19" borderId="0" applyNumberFormat="0" applyFont="0" applyBorder="0" applyAlignment="0" applyProtection="0"/>
    <xf numFmtId="0" fontId="19" fillId="19" borderId="0" applyNumberFormat="0" applyFont="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46" borderId="0" applyNumberFormat="0" applyFont="0" applyBorder="0" applyAlignment="0" applyProtection="0"/>
    <xf numFmtId="0" fontId="19" fillId="19" borderId="0" applyNumberFormat="0" applyFont="0" applyBorder="0" applyAlignment="0" applyProtection="0"/>
    <xf numFmtId="0" fontId="19" fillId="19" borderId="0" applyNumberFormat="0" applyFont="0" applyBorder="0" applyAlignment="0" applyProtection="0"/>
    <xf numFmtId="0" fontId="19" fillId="19" borderId="0" applyNumberFormat="0" applyFont="0" applyBorder="0" applyAlignment="0" applyProtection="0"/>
    <xf numFmtId="0" fontId="19" fillId="19" borderId="0" applyNumberFormat="0" applyFont="0" applyBorder="0" applyAlignment="0" applyProtection="0"/>
    <xf numFmtId="0" fontId="19" fillId="19" borderId="0" applyNumberFormat="0" applyFont="0" applyBorder="0" applyAlignment="0" applyProtection="0"/>
    <xf numFmtId="0" fontId="19" fillId="19" borderId="0" applyNumberFormat="0" applyFont="0" applyBorder="0" applyAlignment="0" applyProtection="0"/>
    <xf numFmtId="0" fontId="19" fillId="19" borderId="0" applyNumberFormat="0" applyFont="0" applyBorder="0" applyAlignment="0" applyProtection="0"/>
    <xf numFmtId="0" fontId="19" fillId="19" borderId="0" applyNumberFormat="0" applyFont="0" applyBorder="0" applyAlignment="0" applyProtection="0"/>
    <xf numFmtId="0" fontId="19" fillId="19" borderId="0" applyNumberFormat="0" applyFont="0" applyBorder="0" applyAlignment="0" applyProtection="0"/>
    <xf numFmtId="0" fontId="19" fillId="19" borderId="0" applyNumberFormat="0" applyFont="0" applyBorder="0" applyAlignment="0" applyProtection="0"/>
    <xf numFmtId="0" fontId="19" fillId="19" borderId="0" applyNumberFormat="0" applyFont="0" applyBorder="0" applyAlignment="0" applyProtection="0"/>
    <xf numFmtId="0" fontId="19" fillId="19" borderId="0" applyNumberFormat="0" applyFont="0" applyBorder="0" applyAlignment="0" applyProtection="0"/>
    <xf numFmtId="0" fontId="19" fillId="19" borderId="0" applyNumberFormat="0" applyFont="0" applyBorder="0" applyAlignment="0" applyProtection="0"/>
    <xf numFmtId="0" fontId="19" fillId="19" borderId="0" applyNumberFormat="0" applyFont="0" applyBorder="0" applyAlignment="0" applyProtection="0"/>
    <xf numFmtId="0" fontId="19" fillId="19" borderId="0" applyNumberFormat="0" applyFont="0" applyBorder="0" applyAlignment="0" applyProtection="0"/>
    <xf numFmtId="0" fontId="19" fillId="46" borderId="0" applyNumberFormat="0" applyFont="0" applyBorder="0" applyAlignment="0" applyProtection="0"/>
    <xf numFmtId="0" fontId="19" fillId="46" borderId="0" applyNumberFormat="0" applyFont="0" applyBorder="0" applyAlignment="0" applyProtection="0"/>
    <xf numFmtId="0" fontId="19" fillId="19" borderId="0" applyNumberFormat="0" applyFont="0" applyBorder="0" applyAlignment="0" applyProtection="0"/>
    <xf numFmtId="0" fontId="19" fillId="19" borderId="0" applyNumberFormat="0" applyFont="0" applyBorder="0" applyAlignment="0" applyProtection="0"/>
    <xf numFmtId="0" fontId="19" fillId="19" borderId="0" applyNumberFormat="0" applyFont="0" applyBorder="0" applyAlignment="0" applyProtection="0"/>
    <xf numFmtId="0" fontId="19" fillId="19" borderId="0" applyNumberFormat="0" applyFont="0" applyBorder="0" applyAlignment="0" applyProtection="0"/>
    <xf numFmtId="0" fontId="19" fillId="19" borderId="0" applyNumberFormat="0" applyFont="0" applyBorder="0" applyAlignment="0" applyProtection="0"/>
    <xf numFmtId="0" fontId="19" fillId="19" borderId="0" applyNumberFormat="0" applyFont="0" applyBorder="0" applyAlignment="0" applyProtection="0"/>
    <xf numFmtId="0" fontId="19" fillId="19" borderId="0" applyNumberFormat="0" applyFont="0" applyBorder="0" applyAlignment="0" applyProtection="0"/>
    <xf numFmtId="0" fontId="19" fillId="19" borderId="0" applyNumberFormat="0" applyFont="0" applyBorder="0" applyAlignment="0" applyProtection="0"/>
    <xf numFmtId="0" fontId="19" fillId="19" borderId="0" applyNumberFormat="0" applyFont="0" applyBorder="0" applyAlignment="0" applyProtection="0"/>
    <xf numFmtId="0" fontId="19" fillId="19" borderId="0" applyNumberFormat="0" applyFont="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12" applyNumberFormat="0" applyFont="0" applyFill="0" applyAlignment="0" applyProtection="0"/>
    <xf numFmtId="0" fontId="19" fillId="0" borderId="0" applyNumberFormat="0" applyFont="0" applyBorder="0" applyAlignment="0" applyProtection="0"/>
    <xf numFmtId="0" fontId="19" fillId="0" borderId="0" applyNumberFormat="0" applyFont="0" applyBorder="0" applyAlignment="0" applyProtection="0"/>
    <xf numFmtId="0" fontId="19" fillId="0" borderId="0" applyNumberFormat="0" applyFont="0" applyBorder="0" applyAlignment="0" applyProtection="0"/>
    <xf numFmtId="0" fontId="19" fillId="0" borderId="0" applyNumberFormat="0" applyFont="0" applyBorder="0" applyAlignment="0" applyProtection="0"/>
    <xf numFmtId="0" fontId="19" fillId="0" borderId="0" applyNumberFormat="0" applyFont="0" applyBorder="0" applyAlignment="0" applyProtection="0"/>
    <xf numFmtId="0" fontId="19" fillId="0" borderId="0" applyNumberFormat="0" applyFont="0" applyBorder="0" applyAlignment="0" applyProtection="0"/>
    <xf numFmtId="0" fontId="19" fillId="0" borderId="0" applyNumberFormat="0" applyFont="0" applyBorder="0" applyAlignment="0" applyProtection="0"/>
    <xf numFmtId="0" fontId="19" fillId="0" borderId="0" applyNumberFormat="0" applyFont="0" applyBorder="0" applyAlignment="0" applyProtection="0"/>
    <xf numFmtId="0" fontId="19" fillId="0" borderId="0" applyNumberFormat="0" applyFont="0" applyBorder="0" applyAlignment="0" applyProtection="0"/>
    <xf numFmtId="0" fontId="19" fillId="0" borderId="12" applyNumberFormat="0" applyFont="0" applyFill="0" applyAlignment="0" applyProtection="0"/>
    <xf numFmtId="0" fontId="19" fillId="0" borderId="12" applyNumberFormat="0" applyFont="0" applyFill="0" applyAlignment="0" applyProtection="0"/>
    <xf numFmtId="0" fontId="19" fillId="0" borderId="12" applyNumberFormat="0" applyFont="0" applyFill="0" applyAlignment="0" applyProtection="0"/>
    <xf numFmtId="0" fontId="19" fillId="0" borderId="0" applyNumberFormat="0" applyFont="0" applyBorder="0" applyAlignment="0" applyProtection="0"/>
    <xf numFmtId="0" fontId="19" fillId="0" borderId="0" applyNumberFormat="0" applyFont="0" applyBorder="0" applyAlignment="0" applyProtection="0"/>
    <xf numFmtId="0" fontId="19" fillId="0" borderId="0" applyNumberFormat="0" applyFont="0" applyBorder="0" applyAlignment="0" applyProtection="0"/>
    <xf numFmtId="0" fontId="19" fillId="0" borderId="12" applyNumberFormat="0" applyFont="0" applyFill="0" applyAlignment="0" applyProtection="0"/>
    <xf numFmtId="0" fontId="19" fillId="0" borderId="0" applyNumberFormat="0" applyFont="0" applyBorder="0" applyAlignment="0" applyProtection="0"/>
    <xf numFmtId="0" fontId="19" fillId="0" borderId="12" applyNumberFormat="0" applyFont="0" applyFill="0" applyAlignment="0" applyProtection="0"/>
    <xf numFmtId="0" fontId="19" fillId="0" borderId="0" applyNumberFormat="0" applyFont="0" applyBorder="0" applyAlignment="0" applyProtection="0"/>
    <xf numFmtId="0" fontId="19" fillId="0" borderId="12" applyNumberFormat="0" applyFont="0" applyFill="0" applyAlignment="0" applyProtection="0"/>
    <xf numFmtId="0" fontId="19" fillId="0" borderId="0" applyNumberFormat="0" applyFont="0" applyBorder="0" applyAlignment="0" applyProtection="0"/>
    <xf numFmtId="0" fontId="19" fillId="0" borderId="12" applyNumberFormat="0" applyFont="0" applyFill="0" applyAlignment="0" applyProtection="0"/>
    <xf numFmtId="0" fontId="19" fillId="0" borderId="0" applyNumberFormat="0" applyFont="0" applyBorder="0" applyAlignment="0" applyProtection="0"/>
    <xf numFmtId="0" fontId="19" fillId="0" borderId="0" applyNumberFormat="0" applyFont="0" applyBorder="0" applyAlignment="0" applyProtection="0"/>
    <xf numFmtId="0" fontId="19" fillId="0" borderId="0" applyNumberFormat="0" applyFont="0" applyBorder="0" applyAlignment="0" applyProtection="0"/>
    <xf numFmtId="0" fontId="95" fillId="64" borderId="0"/>
    <xf numFmtId="0" fontId="96" fillId="64" borderId="0"/>
    <xf numFmtId="0" fontId="97" fillId="64" borderId="19">
      <alignment wrapText="1"/>
    </xf>
    <xf numFmtId="0" fontId="97" fillId="64" borderId="0">
      <alignment wrapText="1"/>
    </xf>
    <xf numFmtId="0" fontId="95" fillId="47" borderId="19">
      <protection locked="0"/>
    </xf>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2" fillId="0" borderId="0"/>
    <xf numFmtId="0" fontId="2" fillId="0" borderId="0"/>
    <xf numFmtId="168" fontId="4" fillId="0" borderId="0"/>
    <xf numFmtId="0" fontId="150" fillId="0" borderId="0"/>
    <xf numFmtId="168" fontId="4" fillId="0" borderId="0"/>
    <xf numFmtId="168" fontId="4" fillId="0" borderId="0"/>
    <xf numFmtId="0" fontId="2" fillId="0" borderId="0"/>
    <xf numFmtId="0" fontId="2" fillId="0" borderId="0"/>
    <xf numFmtId="0" fontId="2" fillId="0" borderId="0"/>
    <xf numFmtId="168" fontId="4" fillId="0" borderId="0"/>
    <xf numFmtId="0" fontId="2" fillId="0" borderId="0"/>
    <xf numFmtId="0" fontId="2" fillId="0" borderId="0"/>
    <xf numFmtId="43" fontId="2" fillId="0" borderId="0" applyFont="0" applyFill="0" applyBorder="0" applyAlignment="0" applyProtection="0"/>
    <xf numFmtId="0" fontId="150" fillId="0" borderId="0"/>
    <xf numFmtId="0" fontId="3" fillId="0" borderId="0"/>
    <xf numFmtId="0" fontId="150" fillId="0" borderId="0"/>
    <xf numFmtId="168" fontId="4" fillId="0" borderId="0"/>
    <xf numFmtId="43" fontId="2" fillId="0" borderId="0" applyFont="0" applyFill="0" applyBorder="0" applyAlignment="0" applyProtection="0"/>
    <xf numFmtId="0" fontId="172" fillId="0" borderId="0" applyNumberFormat="0" applyFill="0" applyBorder="0" applyAlignment="0" applyProtection="0">
      <alignment vertical="top"/>
      <protection locked="0"/>
    </xf>
    <xf numFmtId="0" fontId="3" fillId="0" borderId="0"/>
    <xf numFmtId="40" fontId="3" fillId="0" borderId="0" applyFont="0" applyFill="0" applyBorder="0" applyAlignment="0" applyProtection="0"/>
    <xf numFmtId="0" fontId="3" fillId="0" borderId="0"/>
    <xf numFmtId="0" fontId="3" fillId="0" borderId="0"/>
    <xf numFmtId="0" fontId="3" fillId="0" borderId="0"/>
    <xf numFmtId="168" fontId="4" fillId="0" borderId="0"/>
    <xf numFmtId="168" fontId="4" fillId="0" borderId="0"/>
    <xf numFmtId="0" fontId="2" fillId="0" borderId="0"/>
    <xf numFmtId="0" fontId="3" fillId="0" borderId="0"/>
    <xf numFmtId="0" fontId="3" fillId="0" borderId="0"/>
    <xf numFmtId="43" fontId="182" fillId="0" borderId="0" applyFont="0" applyFill="0" applyBorder="0" applyAlignment="0" applyProtection="0"/>
    <xf numFmtId="9" fontId="184" fillId="0" borderId="0" applyFont="0" applyFill="0" applyBorder="0" applyAlignment="0" applyProtection="0"/>
    <xf numFmtId="0" fontId="188" fillId="0" borderId="0"/>
    <xf numFmtId="0" fontId="150" fillId="0" borderId="0"/>
    <xf numFmtId="0" fontId="3" fillId="0" borderId="0"/>
    <xf numFmtId="0" fontId="3" fillId="0" borderId="0"/>
    <xf numFmtId="0" fontId="3" fillId="0" borderId="0"/>
    <xf numFmtId="168" fontId="4" fillId="0" borderId="0"/>
    <xf numFmtId="168" fontId="4" fillId="0" borderId="0"/>
    <xf numFmtId="0" fontId="150" fillId="0" borderId="0"/>
    <xf numFmtId="168" fontId="4" fillId="0" borderId="0"/>
    <xf numFmtId="0" fontId="3" fillId="0" borderId="0"/>
    <xf numFmtId="0" fontId="150" fillId="0" borderId="0"/>
    <xf numFmtId="0" fontId="150" fillId="0" borderId="0"/>
    <xf numFmtId="168" fontId="4" fillId="0" borderId="0"/>
    <xf numFmtId="168" fontId="4" fillId="0" borderId="0"/>
    <xf numFmtId="168" fontId="4" fillId="0" borderId="0"/>
    <xf numFmtId="37" fontId="77" fillId="0" borderId="0"/>
    <xf numFmtId="0" fontId="2" fillId="0" borderId="0"/>
    <xf numFmtId="40" fontId="3" fillId="0" borderId="0" applyFont="0" applyFill="0" applyBorder="0" applyAlignment="0" applyProtection="0"/>
    <xf numFmtId="0" fontId="19" fillId="0" borderId="0"/>
    <xf numFmtId="0" fontId="19" fillId="0" borderId="0"/>
    <xf numFmtId="0" fontId="19" fillId="0" borderId="0"/>
    <xf numFmtId="0" fontId="19" fillId="0" borderId="0"/>
    <xf numFmtId="168" fontId="4" fillId="0" borderId="0"/>
    <xf numFmtId="0" fontId="19" fillId="0" borderId="0"/>
    <xf numFmtId="0" fontId="19" fillId="0" borderId="0"/>
    <xf numFmtId="168" fontId="4" fillId="0" borderId="0"/>
    <xf numFmtId="0" fontId="3" fillId="0" borderId="0"/>
    <xf numFmtId="0" fontId="2" fillId="0" borderId="0"/>
    <xf numFmtId="0" fontId="3" fillId="0" borderId="0"/>
    <xf numFmtId="0" fontId="2" fillId="0" borderId="0"/>
    <xf numFmtId="168" fontId="4" fillId="0" borderId="0"/>
    <xf numFmtId="168" fontId="4" fillId="0" borderId="0"/>
    <xf numFmtId="168" fontId="4" fillId="0" borderId="0"/>
    <xf numFmtId="168" fontId="4" fillId="0" borderId="0"/>
    <xf numFmtId="168" fontId="4" fillId="0" borderId="0"/>
    <xf numFmtId="168" fontId="4" fillId="0" borderId="0"/>
    <xf numFmtId="0" fontId="3" fillId="0" borderId="0"/>
    <xf numFmtId="0" fontId="2" fillId="0" borderId="0"/>
    <xf numFmtId="0" fontId="17" fillId="0" borderId="0"/>
    <xf numFmtId="44" fontId="205" fillId="0" borderId="0" applyFont="0" applyFill="0" applyBorder="0" applyAlignment="0" applyProtection="0"/>
    <xf numFmtId="43" fontId="205" fillId="0" borderId="0" applyFont="0" applyFill="0" applyBorder="0" applyAlignment="0" applyProtection="0"/>
    <xf numFmtId="0" fontId="208" fillId="0" borderId="0"/>
    <xf numFmtId="0" fontId="17" fillId="0" borderId="0"/>
    <xf numFmtId="164" fontId="19" fillId="0" borderId="0" applyFont="0" applyFill="0" applyBorder="0" applyAlignment="0" applyProtection="0"/>
    <xf numFmtId="43" fontId="224" fillId="0" borderId="0" applyFont="0" applyFill="0" applyBorder="0" applyAlignment="0" applyProtection="0"/>
    <xf numFmtId="0" fontId="1" fillId="0" borderId="0"/>
    <xf numFmtId="43" fontId="1" fillId="0" borderId="0" applyFont="0" applyFill="0" applyBorder="0" applyAlignment="0" applyProtection="0"/>
  </cellStyleXfs>
  <cellXfs count="5777">
    <xf numFmtId="0" fontId="0" fillId="0" borderId="0" xfId="0"/>
    <xf numFmtId="0" fontId="8" fillId="0" borderId="0" xfId="0" applyFont="1"/>
    <xf numFmtId="0" fontId="7" fillId="0" borderId="0" xfId="0" applyFont="1"/>
    <xf numFmtId="0" fontId="5" fillId="0" borderId="0" xfId="0" applyFont="1"/>
    <xf numFmtId="0" fontId="5" fillId="0" borderId="0" xfId="0" applyFont="1" applyAlignment="1">
      <alignment horizontal="center"/>
    </xf>
    <xf numFmtId="0" fontId="8" fillId="0" borderId="20" xfId="0" applyFont="1" applyBorder="1"/>
    <xf numFmtId="0" fontId="8" fillId="0" borderId="21" xfId="0" applyFont="1" applyBorder="1"/>
    <xf numFmtId="0" fontId="8" fillId="0" borderId="22" xfId="0" applyFont="1" applyBorder="1"/>
    <xf numFmtId="0" fontId="8" fillId="0" borderId="23" xfId="0" applyFont="1" applyBorder="1"/>
    <xf numFmtId="0" fontId="8" fillId="0" borderId="0" xfId="0" applyFont="1" applyBorder="1"/>
    <xf numFmtId="0" fontId="8" fillId="0" borderId="24" xfId="0" applyFont="1" applyBorder="1"/>
    <xf numFmtId="0" fontId="9" fillId="0" borderId="23" xfId="0" applyFont="1" applyBorder="1"/>
    <xf numFmtId="0" fontId="7" fillId="0" borderId="23" xfId="0" applyFont="1" applyBorder="1"/>
    <xf numFmtId="0" fontId="7" fillId="0" borderId="0" xfId="0" applyFont="1" applyBorder="1"/>
    <xf numFmtId="0" fontId="7" fillId="0" borderId="24" xfId="0" applyFont="1" applyBorder="1"/>
    <xf numFmtId="0" fontId="8" fillId="0" borderId="25" xfId="0" applyFont="1" applyBorder="1"/>
    <xf numFmtId="0" fontId="8" fillId="0" borderId="26" xfId="0" applyFont="1" applyBorder="1"/>
    <xf numFmtId="0" fontId="8" fillId="0" borderId="27" xfId="0" applyFont="1" applyBorder="1"/>
    <xf numFmtId="0" fontId="6" fillId="0" borderId="0" xfId="0" applyFont="1"/>
    <xf numFmtId="0" fontId="16" fillId="0" borderId="0" xfId="0" applyFont="1" applyAlignment="1">
      <alignment horizontal="center"/>
    </xf>
    <xf numFmtId="0" fontId="16" fillId="0" borderId="0" xfId="0" applyFont="1"/>
    <xf numFmtId="0" fontId="22" fillId="0" borderId="0" xfId="0" applyFont="1"/>
    <xf numFmtId="0" fontId="6" fillId="0" borderId="0" xfId="0" applyFont="1" applyAlignment="1">
      <alignment horizontal="center"/>
    </xf>
    <xf numFmtId="0" fontId="141" fillId="0" borderId="0" xfId="0" applyFont="1"/>
    <xf numFmtId="0" fontId="18" fillId="0" borderId="0" xfId="0" applyFont="1"/>
    <xf numFmtId="0" fontId="18" fillId="0" borderId="0" xfId="0" quotePrefix="1" applyFont="1"/>
    <xf numFmtId="0" fontId="142" fillId="0" borderId="0" xfId="0" applyFont="1"/>
    <xf numFmtId="0" fontId="2" fillId="0" borderId="0" xfId="4176"/>
    <xf numFmtId="0" fontId="2" fillId="0" borderId="0" xfId="4176" applyAlignment="1">
      <alignment horizontal="right"/>
    </xf>
    <xf numFmtId="0" fontId="2" fillId="0" borderId="0" xfId="4176" quotePrefix="1" applyAlignment="1">
      <alignment horizontal="left"/>
    </xf>
    <xf numFmtId="0" fontId="143" fillId="0" borderId="0" xfId="4177" quotePrefix="1" applyFont="1" applyAlignment="1">
      <alignment horizontal="left"/>
    </xf>
    <xf numFmtId="0" fontId="5" fillId="0" borderId="36" xfId="4176" applyFont="1" applyBorder="1" applyAlignment="1">
      <alignment horizontal="centerContinuous" vertical="center"/>
    </xf>
    <xf numFmtId="0" fontId="2" fillId="0" borderId="37" xfId="4176" applyBorder="1" applyAlignment="1">
      <alignment horizontal="centerContinuous"/>
    </xf>
    <xf numFmtId="0" fontId="2" fillId="0" borderId="38" xfId="4176" quotePrefix="1" applyBorder="1" applyAlignment="1">
      <alignment horizontal="centerContinuous"/>
    </xf>
    <xf numFmtId="0" fontId="6" fillId="0" borderId="39" xfId="4176" applyFont="1" applyBorder="1" applyAlignment="1">
      <alignment horizontal="centerContinuous"/>
    </xf>
    <xf numFmtId="0" fontId="2" fillId="0" borderId="0" xfId="4176" applyBorder="1" applyAlignment="1">
      <alignment horizontal="centerContinuous"/>
    </xf>
    <xf numFmtId="0" fontId="2" fillId="0" borderId="40" xfId="4176" quotePrefix="1" applyBorder="1" applyAlignment="1">
      <alignment horizontal="centerContinuous"/>
    </xf>
    <xf numFmtId="0" fontId="7" fillId="0" borderId="41" xfId="4176" quotePrefix="1" applyFont="1" applyBorder="1" applyAlignment="1">
      <alignment horizontal="centerContinuous"/>
    </xf>
    <xf numFmtId="0" fontId="2" fillId="0" borderId="9" xfId="4176" applyBorder="1" applyAlignment="1">
      <alignment horizontal="centerContinuous"/>
    </xf>
    <xf numFmtId="0" fontId="2" fillId="0" borderId="42" xfId="4176" quotePrefix="1" applyBorder="1" applyAlignment="1">
      <alignment horizontal="center"/>
    </xf>
    <xf numFmtId="0" fontId="2" fillId="0" borderId="36" xfId="4176" applyBorder="1" applyAlignment="1">
      <alignment horizontal="center"/>
    </xf>
    <xf numFmtId="0" fontId="2" fillId="0" borderId="37" xfId="4176" applyBorder="1" applyAlignment="1">
      <alignment horizontal="right"/>
    </xf>
    <xf numFmtId="0" fontId="2" fillId="0" borderId="37" xfId="4176" applyBorder="1" applyAlignment="1">
      <alignment horizontal="center"/>
    </xf>
    <xf numFmtId="0" fontId="2" fillId="0" borderId="38" xfId="4176" applyBorder="1" applyAlignment="1">
      <alignment horizontal="center"/>
    </xf>
    <xf numFmtId="0" fontId="141" fillId="0" borderId="39" xfId="4176" quotePrefix="1" applyFont="1" applyBorder="1" applyAlignment="1">
      <alignment horizontal="left"/>
    </xf>
    <xf numFmtId="0" fontId="2" fillId="0" borderId="0" xfId="4176" applyBorder="1" applyAlignment="1">
      <alignment horizontal="right"/>
    </xf>
    <xf numFmtId="0" fontId="2" fillId="0" borderId="0" xfId="4176" applyBorder="1" applyAlignment="1">
      <alignment horizontal="center"/>
    </xf>
    <xf numFmtId="0" fontId="2" fillId="0" borderId="40" xfId="4176" applyBorder="1" applyAlignment="1">
      <alignment horizontal="center"/>
    </xf>
    <xf numFmtId="0" fontId="16" fillId="0" borderId="39" xfId="4176" applyFont="1" applyBorder="1" applyAlignment="1">
      <alignment horizontal="centerContinuous"/>
    </xf>
    <xf numFmtId="0" fontId="2" fillId="0" borderId="40" xfId="4176" applyBorder="1" applyAlignment="1">
      <alignment horizontal="centerContinuous"/>
    </xf>
    <xf numFmtId="0" fontId="141" fillId="0" borderId="39" xfId="4176" applyFont="1" applyBorder="1" applyAlignment="1"/>
    <xf numFmtId="0" fontId="141" fillId="0" borderId="41" xfId="4176" applyFont="1" applyBorder="1" applyAlignment="1"/>
    <xf numFmtId="0" fontId="2" fillId="0" borderId="9" xfId="4176" applyBorder="1" applyAlignment="1">
      <alignment horizontal="right"/>
    </xf>
    <xf numFmtId="0" fontId="2" fillId="0" borderId="9" xfId="4176" applyBorder="1" applyAlignment="1">
      <alignment horizontal="center"/>
    </xf>
    <xf numFmtId="0" fontId="2" fillId="0" borderId="42" xfId="4176" applyBorder="1" applyAlignment="1">
      <alignment horizontal="center"/>
    </xf>
    <xf numFmtId="0" fontId="141" fillId="0" borderId="36" xfId="4176" quotePrefix="1" applyFont="1" applyBorder="1" applyAlignment="1">
      <alignment horizontal="right"/>
    </xf>
    <xf numFmtId="0" fontId="141" fillId="0" borderId="37" xfId="4176" applyFont="1" applyBorder="1" applyAlignment="1">
      <alignment horizontal="left"/>
    </xf>
    <xf numFmtId="167" fontId="141" fillId="0" borderId="37" xfId="1930" applyNumberFormat="1" applyFont="1" applyBorder="1" applyAlignment="1">
      <alignment horizontal="left"/>
    </xf>
    <xf numFmtId="167" fontId="141" fillId="0" borderId="38" xfId="1930" applyNumberFormat="1" applyFont="1" applyBorder="1" applyAlignment="1">
      <alignment horizontal="left"/>
    </xf>
    <xf numFmtId="0" fontId="141" fillId="0" borderId="39" xfId="4176" applyFont="1" applyBorder="1"/>
    <xf numFmtId="0" fontId="141" fillId="0" borderId="0" xfId="4176" applyFont="1" applyBorder="1" applyAlignment="1">
      <alignment horizontal="left"/>
    </xf>
    <xf numFmtId="167" fontId="141" fillId="0" borderId="0" xfId="1930" applyNumberFormat="1" applyFont="1" applyBorder="1" applyAlignment="1">
      <alignment horizontal="left"/>
    </xf>
    <xf numFmtId="167" fontId="141" fillId="0" borderId="0" xfId="1930" applyNumberFormat="1" applyFont="1" applyBorder="1" applyAlignment="1">
      <alignment horizontal="center"/>
    </xf>
    <xf numFmtId="167" fontId="141" fillId="0" borderId="40" xfId="1930" applyNumberFormat="1" applyFont="1" applyBorder="1" applyAlignment="1">
      <alignment horizontal="left"/>
    </xf>
    <xf numFmtId="0" fontId="8" fillId="0" borderId="0" xfId="4176" applyFont="1" applyBorder="1" applyAlignment="1">
      <alignment horizontal="centerContinuous"/>
    </xf>
    <xf numFmtId="167" fontId="8" fillId="0" borderId="0" xfId="1930" applyNumberFormat="1" applyFont="1" applyBorder="1" applyAlignment="1">
      <alignment horizontal="centerContinuous"/>
    </xf>
    <xf numFmtId="167" fontId="8" fillId="0" borderId="40" xfId="1930" applyNumberFormat="1" applyFont="1" applyBorder="1" applyAlignment="1">
      <alignment horizontal="centerContinuous"/>
    </xf>
    <xf numFmtId="0" fontId="8" fillId="0" borderId="39" xfId="4176" quotePrefix="1" applyFont="1" applyBorder="1" applyAlignment="1">
      <alignment horizontal="centerContinuous"/>
    </xf>
    <xf numFmtId="0" fontId="5" fillId="0" borderId="39" xfId="4176" applyFont="1" applyBorder="1" applyAlignment="1">
      <alignment horizontal="centerContinuous"/>
    </xf>
    <xf numFmtId="3" fontId="8" fillId="0" borderId="0" xfId="4176" applyNumberFormat="1" applyFont="1" applyBorder="1" applyAlignment="1">
      <alignment horizontal="centerContinuous"/>
    </xf>
    <xf numFmtId="0" fontId="141" fillId="0" borderId="0" xfId="4176" quotePrefix="1" applyFont="1" applyBorder="1" applyAlignment="1">
      <alignment horizontal="left"/>
    </xf>
    <xf numFmtId="0" fontId="141" fillId="0" borderId="39" xfId="4176" quotePrefix="1" applyFont="1" applyBorder="1" applyAlignment="1">
      <alignment horizontal="right"/>
    </xf>
    <xf numFmtId="0" fontId="9" fillId="0" borderId="0" xfId="4176" applyFont="1" applyBorder="1" applyAlignment="1">
      <alignment horizontal="centerContinuous"/>
    </xf>
    <xf numFmtId="0" fontId="9" fillId="0" borderId="0" xfId="4176" quotePrefix="1" applyFont="1" applyBorder="1" applyAlignment="1">
      <alignment horizontal="centerContinuous"/>
    </xf>
    <xf numFmtId="167" fontId="9" fillId="0" borderId="0" xfId="1930" applyNumberFormat="1" applyFont="1" applyBorder="1" applyAlignment="1">
      <alignment horizontal="centerContinuous"/>
    </xf>
    <xf numFmtId="167" fontId="9" fillId="0" borderId="40" xfId="1930" applyNumberFormat="1" applyFont="1" applyBorder="1" applyAlignment="1">
      <alignment horizontal="centerContinuous"/>
    </xf>
    <xf numFmtId="0" fontId="9" fillId="0" borderId="39" xfId="4176" applyFont="1" applyBorder="1" applyAlignment="1">
      <alignment horizontal="centerContinuous"/>
    </xf>
    <xf numFmtId="3" fontId="141" fillId="0" borderId="0" xfId="4176" quotePrefix="1" applyNumberFormat="1" applyFont="1" applyBorder="1" applyAlignment="1">
      <alignment horizontal="left"/>
    </xf>
    <xf numFmtId="0" fontId="141" fillId="0" borderId="0" xfId="4176" quotePrefix="1" applyFont="1" applyBorder="1" applyAlignment="1">
      <alignment horizontal="right"/>
    </xf>
    <xf numFmtId="0" fontId="141" fillId="0" borderId="0" xfId="4176" applyFont="1" applyBorder="1"/>
    <xf numFmtId="0" fontId="144" fillId="0" borderId="39" xfId="4176" applyFont="1" applyBorder="1"/>
    <xf numFmtId="0" fontId="144" fillId="0" borderId="0" xfId="4176" quotePrefix="1" applyFont="1" applyBorder="1" applyAlignment="1">
      <alignment horizontal="left"/>
    </xf>
    <xf numFmtId="0" fontId="2" fillId="0" borderId="0" xfId="4176" applyFont="1" applyBorder="1" applyAlignment="1">
      <alignment horizontal="left"/>
    </xf>
    <xf numFmtId="167" fontId="2" fillId="0" borderId="0" xfId="1930" applyNumberFormat="1" applyFont="1" applyBorder="1" applyAlignment="1">
      <alignment horizontal="left"/>
    </xf>
    <xf numFmtId="167" fontId="2" fillId="0" borderId="40" xfId="1930" applyNumberFormat="1" applyFont="1" applyBorder="1" applyAlignment="1">
      <alignment horizontal="left"/>
    </xf>
    <xf numFmtId="0" fontId="2" fillId="0" borderId="39" xfId="4176" applyFont="1" applyBorder="1"/>
    <xf numFmtId="0" fontId="144" fillId="0" borderId="0" xfId="4176" applyFont="1" applyBorder="1" applyAlignment="1">
      <alignment horizontal="left"/>
    </xf>
    <xf numFmtId="0" fontId="144" fillId="0" borderId="0" xfId="4176" quotePrefix="1" applyFont="1" applyBorder="1" applyAlignment="1">
      <alignment horizontal="right"/>
    </xf>
    <xf numFmtId="0" fontId="144" fillId="0" borderId="0" xfId="4176" applyFont="1" applyBorder="1" applyAlignment="1">
      <alignment horizontal="centerContinuous"/>
    </xf>
    <xf numFmtId="3" fontId="144" fillId="0" borderId="0" xfId="4176" quotePrefix="1" applyNumberFormat="1" applyFont="1" applyBorder="1" applyAlignment="1">
      <alignment horizontal="left"/>
    </xf>
    <xf numFmtId="167" fontId="144" fillId="0" borderId="0" xfId="1930" applyNumberFormat="1" applyFont="1" applyBorder="1" applyAlignment="1">
      <alignment horizontal="left"/>
    </xf>
    <xf numFmtId="3" fontId="144" fillId="0" borderId="0" xfId="4176" applyNumberFormat="1" applyFont="1" applyBorder="1" applyAlignment="1">
      <alignment horizontal="left"/>
    </xf>
    <xf numFmtId="0" fontId="144" fillId="0" borderId="26" xfId="4176" quotePrefix="1" applyFont="1" applyBorder="1" applyAlignment="1">
      <alignment horizontal="left"/>
    </xf>
    <xf numFmtId="0" fontId="144" fillId="0" borderId="26" xfId="4176" applyFont="1" applyBorder="1" applyAlignment="1">
      <alignment horizontal="left"/>
    </xf>
    <xf numFmtId="0" fontId="144" fillId="47" borderId="26" xfId="4176" applyFont="1" applyFill="1" applyBorder="1" applyAlignment="1">
      <alignment horizontal="left"/>
    </xf>
    <xf numFmtId="167" fontId="144" fillId="0" borderId="26" xfId="1930" applyNumberFormat="1" applyFont="1" applyBorder="1" applyAlignment="1">
      <alignment horizontal="left"/>
    </xf>
    <xf numFmtId="167" fontId="2" fillId="0" borderId="26" xfId="1930" applyNumberFormat="1" applyFont="1" applyBorder="1" applyAlignment="1">
      <alignment horizontal="left"/>
    </xf>
    <xf numFmtId="0" fontId="144" fillId="0" borderId="0" xfId="4176" applyFont="1" applyBorder="1" applyAlignment="1">
      <alignment horizontal="center"/>
    </xf>
    <xf numFmtId="0" fontId="144" fillId="0" borderId="26" xfId="4176" applyFont="1" applyBorder="1" applyAlignment="1">
      <alignment horizontal="center"/>
    </xf>
    <xf numFmtId="0" fontId="2" fillId="0" borderId="39" xfId="4176" quotePrefix="1" applyFont="1" applyBorder="1" applyAlignment="1">
      <alignment horizontal="right"/>
    </xf>
    <xf numFmtId="0" fontId="2" fillId="0" borderId="0" xfId="4176" quotePrefix="1" applyFont="1" applyBorder="1" applyAlignment="1">
      <alignment horizontal="left"/>
    </xf>
    <xf numFmtId="0" fontId="141" fillId="0" borderId="41" xfId="4176" applyFont="1" applyBorder="1" applyAlignment="1">
      <alignment horizontal="centerContinuous"/>
    </xf>
    <xf numFmtId="0" fontId="2" fillId="0" borderId="9" xfId="4176" applyFont="1" applyBorder="1" applyAlignment="1">
      <alignment horizontal="centerContinuous"/>
    </xf>
    <xf numFmtId="0" fontId="2" fillId="0" borderId="42" xfId="4176" applyFont="1" applyBorder="1" applyAlignment="1">
      <alignment horizontal="centerContinuous"/>
    </xf>
    <xf numFmtId="0" fontId="145" fillId="0" borderId="0" xfId="4176" applyFont="1"/>
    <xf numFmtId="0" fontId="141" fillId="0" borderId="0" xfId="4176" applyFont="1" applyAlignment="1">
      <alignment horizontal="right"/>
    </xf>
    <xf numFmtId="0" fontId="141" fillId="0" borderId="0" xfId="4176" applyFont="1" applyAlignment="1">
      <alignment horizontal="left"/>
    </xf>
    <xf numFmtId="0" fontId="141" fillId="0" borderId="0" xfId="4176" applyFont="1"/>
    <xf numFmtId="0" fontId="2" fillId="0" borderId="0" xfId="4176" applyAlignment="1">
      <alignment horizontal="left"/>
    </xf>
    <xf numFmtId="0" fontId="143" fillId="0" borderId="0" xfId="4176" applyFont="1"/>
    <xf numFmtId="0" fontId="146" fillId="0" borderId="0" xfId="4176" quotePrefix="1" applyFont="1" applyAlignment="1">
      <alignment horizontal="left"/>
    </xf>
    <xf numFmtId="0" fontId="2" fillId="0" borderId="0" xfId="4176" applyFont="1"/>
    <xf numFmtId="0" fontId="2" fillId="0" borderId="0" xfId="4176" quotePrefix="1" applyFont="1" applyAlignment="1">
      <alignment horizontal="left"/>
    </xf>
    <xf numFmtId="0" fontId="7" fillId="0" borderId="39" xfId="4176" applyFont="1" applyBorder="1" applyAlignment="1">
      <alignment horizontal="centerContinuous"/>
    </xf>
    <xf numFmtId="0" fontId="143" fillId="0" borderId="0" xfId="4176" applyFont="1" applyBorder="1" applyAlignment="1">
      <alignment horizontal="centerContinuous"/>
    </xf>
    <xf numFmtId="0" fontId="7" fillId="0" borderId="0" xfId="4176" applyFont="1" applyBorder="1" applyAlignment="1">
      <alignment horizontal="centerContinuous"/>
    </xf>
    <xf numFmtId="0" fontId="2" fillId="0" borderId="40" xfId="4176" applyFont="1" applyBorder="1" applyAlignment="1">
      <alignment horizontal="centerContinuous"/>
    </xf>
    <xf numFmtId="0" fontId="2" fillId="0" borderId="0" xfId="4176" applyFont="1" applyBorder="1"/>
    <xf numFmtId="0" fontId="2" fillId="0" borderId="40" xfId="4176" applyFont="1" applyBorder="1"/>
    <xf numFmtId="0" fontId="2" fillId="0" borderId="39" xfId="4176" applyFont="1" applyBorder="1" applyAlignment="1">
      <alignment horizontal="center"/>
    </xf>
    <xf numFmtId="0" fontId="2" fillId="0" borderId="0" xfId="4176" applyFont="1" applyBorder="1" applyAlignment="1">
      <alignment horizontal="center"/>
    </xf>
    <xf numFmtId="0" fontId="2" fillId="0" borderId="0" xfId="4176" quotePrefix="1" applyFont="1" applyBorder="1" applyAlignment="1">
      <alignment horizontal="right"/>
    </xf>
    <xf numFmtId="0" fontId="2" fillId="0" borderId="0" xfId="4176" applyFont="1" applyBorder="1" applyAlignment="1">
      <alignment horizontal="right"/>
    </xf>
    <xf numFmtId="0" fontId="2" fillId="0" borderId="40" xfId="4176" applyFont="1" applyBorder="1" applyAlignment="1">
      <alignment horizontal="center"/>
    </xf>
    <xf numFmtId="0" fontId="2" fillId="0" borderId="0" xfId="4176" applyFont="1" applyAlignment="1">
      <alignment horizontal="center"/>
    </xf>
    <xf numFmtId="0" fontId="146" fillId="0" borderId="0" xfId="4176" applyFont="1" applyBorder="1"/>
    <xf numFmtId="0" fontId="146" fillId="0" borderId="0" xfId="4176" applyFont="1" applyBorder="1" applyAlignment="1">
      <alignment horizontal="right"/>
    </xf>
    <xf numFmtId="0" fontId="146" fillId="0" borderId="0" xfId="4176" quotePrefix="1" applyFont="1" applyBorder="1" applyAlignment="1">
      <alignment horizontal="left"/>
    </xf>
    <xf numFmtId="0" fontId="146" fillId="0" borderId="0" xfId="4176" quotePrefix="1" applyFont="1" applyBorder="1" applyAlignment="1">
      <alignment horizontal="right"/>
    </xf>
    <xf numFmtId="0" fontId="2" fillId="0" borderId="41" xfId="4176" applyFont="1" applyBorder="1"/>
    <xf numFmtId="0" fontId="146" fillId="0" borderId="9" xfId="4176" applyFont="1" applyBorder="1"/>
    <xf numFmtId="0" fontId="2" fillId="0" borderId="42" xfId="4176" applyFont="1" applyBorder="1"/>
    <xf numFmtId="0" fontId="146" fillId="0" borderId="0" xfId="4176" applyFont="1"/>
    <xf numFmtId="0" fontId="143" fillId="0" borderId="0" xfId="4176" quotePrefix="1" applyFont="1" applyAlignment="1">
      <alignment horizontal="left"/>
    </xf>
    <xf numFmtId="0" fontId="143" fillId="0" borderId="0" xfId="4176" quotePrefix="1" applyFont="1" applyAlignment="1">
      <alignment horizontal="right"/>
    </xf>
    <xf numFmtId="0" fontId="2" fillId="0" borderId="36" xfId="4176" applyBorder="1"/>
    <xf numFmtId="0" fontId="2" fillId="0" borderId="37" xfId="4176" applyBorder="1"/>
    <xf numFmtId="0" fontId="2" fillId="0" borderId="38" xfId="4176" applyBorder="1"/>
    <xf numFmtId="0" fontId="147" fillId="0" borderId="39" xfId="4176" applyFont="1" applyBorder="1" applyAlignment="1">
      <alignment horizontal="centerContinuous"/>
    </xf>
    <xf numFmtId="0" fontId="2" fillId="0" borderId="39" xfId="4176" applyBorder="1"/>
    <xf numFmtId="0" fontId="2" fillId="0" borderId="0" xfId="4176" applyBorder="1"/>
    <xf numFmtId="0" fontId="2" fillId="0" borderId="40" xfId="4176" applyBorder="1"/>
    <xf numFmtId="0" fontId="141" fillId="0" borderId="39" xfId="4176" applyFont="1" applyBorder="1" applyAlignment="1">
      <alignment horizontal="center"/>
    </xf>
    <xf numFmtId="0" fontId="141" fillId="0" borderId="0" xfId="4176" applyFont="1" applyBorder="1" applyAlignment="1">
      <alignment horizontal="center"/>
    </xf>
    <xf numFmtId="0" fontId="141" fillId="0" borderId="40" xfId="4176" applyFont="1" applyBorder="1" applyAlignment="1">
      <alignment horizontal="center"/>
    </xf>
    <xf numFmtId="0" fontId="141" fillId="0" borderId="0" xfId="4176" applyFont="1" applyAlignment="1">
      <alignment horizontal="center"/>
    </xf>
    <xf numFmtId="0" fontId="146" fillId="0" borderId="39" xfId="4176" applyFont="1" applyBorder="1"/>
    <xf numFmtId="0" fontId="143" fillId="0" borderId="0" xfId="4176" quotePrefix="1" applyFont="1" applyBorder="1" applyAlignment="1">
      <alignment horizontal="left"/>
    </xf>
    <xf numFmtId="0" fontId="143" fillId="0" borderId="0" xfId="4176" applyFont="1" applyBorder="1"/>
    <xf numFmtId="0" fontId="143" fillId="0" borderId="21" xfId="4176" applyFont="1" applyBorder="1"/>
    <xf numFmtId="0" fontId="2" fillId="0" borderId="21" xfId="4176" applyBorder="1"/>
    <xf numFmtId="0" fontId="2" fillId="47" borderId="0" xfId="4176" quotePrefix="1" applyFill="1" applyBorder="1" applyAlignment="1">
      <alignment horizontal="left"/>
    </xf>
    <xf numFmtId="0" fontId="2" fillId="47" borderId="0" xfId="4176" applyFill="1" applyBorder="1"/>
    <xf numFmtId="0" fontId="143" fillId="0" borderId="0" xfId="4176" applyFont="1" applyBorder="1" applyAlignment="1">
      <alignment horizontal="left"/>
    </xf>
    <xf numFmtId="0" fontId="143" fillId="47" borderId="0" xfId="4176" quotePrefix="1" applyFont="1" applyFill="1" applyBorder="1" applyAlignment="1">
      <alignment horizontal="left"/>
    </xf>
    <xf numFmtId="0" fontId="2" fillId="0" borderId="0" xfId="4176" quotePrefix="1" applyBorder="1" applyAlignment="1">
      <alignment horizontal="left"/>
    </xf>
    <xf numFmtId="0" fontId="146" fillId="0" borderId="41" xfId="4176" applyFont="1" applyBorder="1"/>
    <xf numFmtId="0" fontId="143" fillId="0" borderId="0" xfId="4176" applyFont="1" applyAlignment="1">
      <alignment horizontal="centerContinuous"/>
    </xf>
    <xf numFmtId="0" fontId="2" fillId="0" borderId="0" xfId="4176" applyAlignment="1">
      <alignment horizontal="centerContinuous"/>
    </xf>
    <xf numFmtId="0" fontId="143" fillId="0" borderId="0" xfId="4176" applyFont="1" applyAlignment="1">
      <alignment horizontal="right"/>
    </xf>
    <xf numFmtId="0" fontId="2" fillId="0" borderId="0" xfId="4176" quotePrefix="1" applyFont="1" applyAlignment="1">
      <alignment horizontal="right"/>
    </xf>
    <xf numFmtId="0" fontId="7" fillId="0" borderId="36" xfId="4176" applyFont="1" applyBorder="1" applyAlignment="1">
      <alignment horizontal="centerContinuous"/>
    </xf>
    <xf numFmtId="0" fontId="2" fillId="0" borderId="39" xfId="4176" applyBorder="1" applyAlignment="1">
      <alignment horizontal="center"/>
    </xf>
    <xf numFmtId="0" fontId="2" fillId="0" borderId="39" xfId="4176" quotePrefix="1" applyBorder="1" applyAlignment="1">
      <alignment horizontal="right"/>
    </xf>
    <xf numFmtId="0" fontId="2" fillId="0" borderId="0" xfId="4176" applyBorder="1" applyAlignment="1">
      <alignment horizontal="left"/>
    </xf>
    <xf numFmtId="0" fontId="2" fillId="0" borderId="0" xfId="4176" applyFont="1" applyFill="1" applyBorder="1" applyAlignment="1">
      <alignment horizontal="left"/>
    </xf>
    <xf numFmtId="0" fontId="2" fillId="0" borderId="41" xfId="4176" applyBorder="1" applyAlignment="1">
      <alignment horizontal="center"/>
    </xf>
    <xf numFmtId="0" fontId="2" fillId="0" borderId="43" xfId="4176" applyBorder="1" applyAlignment="1">
      <alignment horizontal="center"/>
    </xf>
    <xf numFmtId="0" fontId="2" fillId="0" borderId="44" xfId="4176" applyBorder="1" applyAlignment="1">
      <alignment horizontal="centerContinuous"/>
    </xf>
    <xf numFmtId="0" fontId="2" fillId="0" borderId="45" xfId="4176" applyBorder="1" applyAlignment="1">
      <alignment horizontal="centerContinuous"/>
    </xf>
    <xf numFmtId="0" fontId="2" fillId="0" borderId="46" xfId="4176" applyBorder="1" applyAlignment="1">
      <alignment horizontal="centerContinuous"/>
    </xf>
    <xf numFmtId="0" fontId="2" fillId="0" borderId="47" xfId="4176" applyBorder="1"/>
    <xf numFmtId="0" fontId="2" fillId="0" borderId="47" xfId="4176" applyBorder="1" applyAlignment="1">
      <alignment horizontal="right"/>
    </xf>
    <xf numFmtId="0" fontId="2" fillId="0" borderId="36" xfId="4176" applyBorder="1" applyAlignment="1">
      <alignment horizontal="right"/>
    </xf>
    <xf numFmtId="167" fontId="2" fillId="0" borderId="37" xfId="1930" applyNumberFormat="1" applyFont="1" applyBorder="1"/>
    <xf numFmtId="167" fontId="2" fillId="0" borderId="38" xfId="1930" applyNumberFormat="1" applyFont="1" applyBorder="1"/>
    <xf numFmtId="0" fontId="2" fillId="0" borderId="48" xfId="4176" applyBorder="1"/>
    <xf numFmtId="0" fontId="2" fillId="0" borderId="48" xfId="4176" applyBorder="1" applyAlignment="1">
      <alignment horizontal="right"/>
    </xf>
    <xf numFmtId="0" fontId="2" fillId="0" borderId="39" xfId="4176" applyBorder="1" applyAlignment="1">
      <alignment horizontal="right"/>
    </xf>
    <xf numFmtId="167" fontId="2" fillId="0" borderId="0" xfId="1930" applyNumberFormat="1" applyFont="1" applyBorder="1"/>
    <xf numFmtId="167" fontId="2" fillId="0" borderId="40" xfId="1930" applyNumberFormat="1" applyFont="1" applyBorder="1"/>
    <xf numFmtId="0" fontId="2" fillId="0" borderId="49" xfId="4176" applyBorder="1" applyAlignment="1">
      <alignment vertical="top"/>
    </xf>
    <xf numFmtId="0" fontId="2" fillId="0" borderId="49" xfId="4176" applyBorder="1" applyAlignment="1">
      <alignment horizontal="right" vertical="top"/>
    </xf>
    <xf numFmtId="0" fontId="2" fillId="0" borderId="41" xfId="4176" applyBorder="1" applyAlignment="1">
      <alignment horizontal="right" vertical="top"/>
    </xf>
    <xf numFmtId="0" fontId="2" fillId="0" borderId="9" xfId="4176" applyBorder="1" applyAlignment="1">
      <alignment horizontal="left" vertical="top"/>
    </xf>
    <xf numFmtId="167" fontId="2" fillId="0" borderId="9" xfId="1930" applyNumberFormat="1" applyFont="1" applyBorder="1" applyAlignment="1">
      <alignment vertical="top"/>
    </xf>
    <xf numFmtId="167" fontId="2" fillId="0" borderId="42" xfId="1930" applyNumberFormat="1" applyFont="1" applyBorder="1" applyAlignment="1">
      <alignment vertical="top"/>
    </xf>
    <xf numFmtId="0" fontId="2" fillId="0" borderId="0" xfId="4176" applyAlignment="1">
      <alignment vertical="top"/>
    </xf>
    <xf numFmtId="168" fontId="12" fillId="125" borderId="0" xfId="4178" applyFont="1" applyFill="1" applyAlignment="1" applyProtection="1">
      <alignment horizontal="left" vertical="center"/>
    </xf>
    <xf numFmtId="168" fontId="10" fillId="125" borderId="0" xfId="4178" applyFont="1" applyFill="1" applyAlignment="1" applyProtection="1">
      <alignment horizontal="left" vertical="center"/>
    </xf>
    <xf numFmtId="168" fontId="12" fillId="125" borderId="0" xfId="4178" quotePrefix="1" applyFont="1" applyFill="1" applyAlignment="1" applyProtection="1">
      <alignment horizontal="right" vertical="center"/>
    </xf>
    <xf numFmtId="168" fontId="148" fillId="125" borderId="0" xfId="4178" applyFont="1" applyFill="1" applyAlignment="1">
      <alignment vertical="center"/>
    </xf>
    <xf numFmtId="168" fontId="149" fillId="125" borderId="0" xfId="4178" applyFont="1" applyFill="1"/>
    <xf numFmtId="168" fontId="148" fillId="125" borderId="0" xfId="4178" applyFont="1" applyFill="1"/>
    <xf numFmtId="0" fontId="10" fillId="0" borderId="26" xfId="4179" applyNumberFormat="1" applyFont="1" applyFill="1" applyBorder="1" applyAlignment="1" applyProtection="1">
      <alignment horizontal="centerContinuous" vertical="center"/>
      <protection locked="0"/>
    </xf>
    <xf numFmtId="0" fontId="2" fillId="125" borderId="0" xfId="4182" quotePrefix="1" applyFill="1" applyAlignment="1">
      <alignment horizontal="left"/>
    </xf>
    <xf numFmtId="0" fontId="2" fillId="125" borderId="0" xfId="4182" applyFill="1" applyAlignment="1">
      <alignment horizontal="right"/>
    </xf>
    <xf numFmtId="0" fontId="2" fillId="125" borderId="0" xfId="4182" applyFill="1"/>
    <xf numFmtId="0" fontId="7" fillId="0" borderId="36" xfId="4182" applyFont="1" applyBorder="1" applyAlignment="1">
      <alignment horizontal="centerContinuous"/>
    </xf>
    <xf numFmtId="0" fontId="7" fillId="0" borderId="37" xfId="4182" applyFont="1" applyBorder="1" applyAlignment="1">
      <alignment horizontal="centerContinuous"/>
    </xf>
    <xf numFmtId="0" fontId="2" fillId="0" borderId="37" xfId="4182" applyBorder="1" applyAlignment="1">
      <alignment horizontal="centerContinuous"/>
    </xf>
    <xf numFmtId="0" fontId="2" fillId="0" borderId="38" xfId="4182" quotePrefix="1" applyFill="1" applyBorder="1" applyAlignment="1">
      <alignment horizontal="centerContinuous"/>
    </xf>
    <xf numFmtId="0" fontId="2" fillId="0" borderId="0" xfId="4182"/>
    <xf numFmtId="0" fontId="2" fillId="0" borderId="39" xfId="4182" quotePrefix="1" applyFont="1" applyBorder="1" applyAlignment="1">
      <alignment horizontal="centerContinuous"/>
    </xf>
    <xf numFmtId="0" fontId="2" fillId="0" borderId="0" xfId="4182" quotePrefix="1" applyFont="1" applyBorder="1" applyAlignment="1">
      <alignment horizontal="centerContinuous"/>
    </xf>
    <xf numFmtId="0" fontId="2" fillId="0" borderId="0" xfId="4182" applyBorder="1" applyAlignment="1">
      <alignment horizontal="centerContinuous"/>
    </xf>
    <xf numFmtId="0" fontId="2" fillId="0" borderId="40" xfId="4182" quotePrefix="1" applyFill="1" applyBorder="1" applyAlignment="1">
      <alignment horizontal="centerContinuous"/>
    </xf>
    <xf numFmtId="0" fontId="2" fillId="0" borderId="59" xfId="4182" applyBorder="1" applyAlignment="1">
      <alignment horizontal="center"/>
    </xf>
    <xf numFmtId="0" fontId="2" fillId="0" borderId="60" xfId="4182" applyBorder="1" applyAlignment="1">
      <alignment horizontal="center"/>
    </xf>
    <xf numFmtId="0" fontId="2" fillId="0" borderId="37" xfId="4182" applyBorder="1" applyAlignment="1">
      <alignment horizontal="center"/>
    </xf>
    <xf numFmtId="0" fontId="2" fillId="0" borderId="60" xfId="4182" applyBorder="1" applyAlignment="1">
      <alignment horizontal="right"/>
    </xf>
    <xf numFmtId="0" fontId="2" fillId="0" borderId="47" xfId="4182" applyBorder="1" applyAlignment="1">
      <alignment horizontal="center"/>
    </xf>
    <xf numFmtId="0" fontId="2" fillId="0" borderId="38" xfId="4182" applyFill="1" applyBorder="1" applyAlignment="1">
      <alignment horizontal="center"/>
    </xf>
    <xf numFmtId="0" fontId="2" fillId="0" borderId="52" xfId="4182" applyBorder="1" applyAlignment="1">
      <alignment horizontal="center"/>
    </xf>
    <xf numFmtId="0" fontId="2" fillId="0" borderId="24" xfId="4182" applyBorder="1" applyAlignment="1">
      <alignment horizontal="center"/>
    </xf>
    <xf numFmtId="0" fontId="2" fillId="0" borderId="0" xfId="4182" applyBorder="1" applyAlignment="1">
      <alignment horizontal="center"/>
    </xf>
    <xf numFmtId="0" fontId="2" fillId="0" borderId="48" xfId="4182" applyBorder="1" applyAlignment="1">
      <alignment horizontal="center"/>
    </xf>
    <xf numFmtId="0" fontId="2" fillId="0" borderId="40" xfId="4182" applyFill="1" applyBorder="1" applyAlignment="1">
      <alignment horizontal="center"/>
    </xf>
    <xf numFmtId="0" fontId="2" fillId="0" borderId="56" xfId="4182" applyBorder="1" applyAlignment="1">
      <alignment horizontal="center"/>
    </xf>
    <xf numFmtId="0" fontId="2" fillId="0" borderId="58" xfId="4182" applyBorder="1" applyAlignment="1">
      <alignment horizontal="center"/>
    </xf>
    <xf numFmtId="0" fontId="2" fillId="0" borderId="9" xfId="4182" applyBorder="1" applyAlignment="1">
      <alignment horizontal="right"/>
    </xf>
    <xf numFmtId="0" fontId="2" fillId="0" borderId="49" xfId="4182" applyBorder="1" applyAlignment="1">
      <alignment horizontal="center"/>
    </xf>
    <xf numFmtId="0" fontId="2" fillId="0" borderId="42" xfId="4182" applyFill="1" applyBorder="1" applyAlignment="1">
      <alignment horizontal="center"/>
    </xf>
    <xf numFmtId="0" fontId="2" fillId="0" borderId="59" xfId="4182" applyBorder="1"/>
    <xf numFmtId="0" fontId="2" fillId="0" borderId="60" xfId="4182" applyBorder="1"/>
    <xf numFmtId="0" fontId="2" fillId="0" borderId="37" xfId="4182" applyBorder="1" applyAlignment="1">
      <alignment horizontal="right"/>
    </xf>
    <xf numFmtId="0" fontId="2" fillId="0" borderId="47" xfId="4182" applyFill="1" applyBorder="1"/>
    <xf numFmtId="0" fontId="2" fillId="0" borderId="54" xfId="4182" applyBorder="1"/>
    <xf numFmtId="0" fontId="2" fillId="0" borderId="27" xfId="4182" applyBorder="1"/>
    <xf numFmtId="167" fontId="2" fillId="47" borderId="62" xfId="1930" applyNumberFormat="1" applyFont="1" applyFill="1" applyBorder="1"/>
    <xf numFmtId="167" fontId="2" fillId="0" borderId="0" xfId="4182" applyNumberFormat="1"/>
    <xf numFmtId="0" fontId="2" fillId="0" borderId="27" xfId="4182" quotePrefix="1" applyBorder="1"/>
    <xf numFmtId="167" fontId="2" fillId="0" borderId="62" xfId="1930" applyNumberFormat="1" applyFont="1" applyFill="1" applyBorder="1"/>
    <xf numFmtId="0" fontId="2" fillId="0" borderId="27" xfId="4182" quotePrefix="1" applyBorder="1" applyAlignment="1">
      <alignment horizontal="left"/>
    </xf>
    <xf numFmtId="0" fontId="2" fillId="0" borderId="52" xfId="4182" applyBorder="1"/>
    <xf numFmtId="0" fontId="2" fillId="0" borderId="24" xfId="4182" applyBorder="1"/>
    <xf numFmtId="0" fontId="2" fillId="0" borderId="0" xfId="4182" applyBorder="1" applyAlignment="1">
      <alignment horizontal="left"/>
    </xf>
    <xf numFmtId="167" fontId="2" fillId="0" borderId="48" xfId="1930" applyNumberFormat="1" applyFont="1" applyFill="1" applyBorder="1"/>
    <xf numFmtId="167" fontId="2" fillId="0" borderId="63" xfId="1930" applyNumberFormat="1" applyFont="1" applyFill="1" applyBorder="1"/>
    <xf numFmtId="0" fontId="2" fillId="0" borderId="24" xfId="4182" quotePrefix="1" applyBorder="1" applyAlignment="1">
      <alignment horizontal="left"/>
    </xf>
    <xf numFmtId="0" fontId="2" fillId="0" borderId="27" xfId="4182" applyBorder="1" applyAlignment="1">
      <alignment horizontal="left"/>
    </xf>
    <xf numFmtId="167" fontId="2" fillId="0" borderId="64" xfId="1930" applyNumberFormat="1" applyFont="1" applyFill="1" applyBorder="1"/>
    <xf numFmtId="0" fontId="2" fillId="0" borderId="56" xfId="4182" applyBorder="1" applyAlignment="1">
      <alignment vertical="center"/>
    </xf>
    <xf numFmtId="0" fontId="2" fillId="0" borderId="58" xfId="4182" applyBorder="1" applyAlignment="1">
      <alignment vertical="center"/>
    </xf>
    <xf numFmtId="167" fontId="2" fillId="0" borderId="49" xfId="1930" applyNumberFormat="1" applyFont="1" applyFill="1" applyBorder="1" applyAlignment="1">
      <alignment vertical="center"/>
    </xf>
    <xf numFmtId="0" fontId="2" fillId="0" borderId="0" xfId="4182" applyAlignment="1">
      <alignment vertical="top"/>
    </xf>
    <xf numFmtId="0" fontId="2" fillId="0" borderId="44" xfId="4182" applyBorder="1" applyAlignment="1">
      <alignment horizontal="centerContinuous" vertical="center"/>
    </xf>
    <xf numFmtId="0" fontId="2" fillId="0" borderId="45" xfId="4182" applyBorder="1" applyAlignment="1">
      <alignment horizontal="centerContinuous" vertical="center"/>
    </xf>
    <xf numFmtId="0" fontId="2" fillId="0" borderId="46" xfId="4182" applyFill="1" applyBorder="1" applyAlignment="1">
      <alignment horizontal="centerContinuous" vertical="center"/>
    </xf>
    <xf numFmtId="0" fontId="2" fillId="0" borderId="36" xfId="4182" applyBorder="1" applyAlignment="1">
      <alignment horizontal="centerContinuous" vertical="center"/>
    </xf>
    <xf numFmtId="0" fontId="2" fillId="0" borderId="37" xfId="4182" applyBorder="1" applyAlignment="1">
      <alignment horizontal="centerContinuous" vertical="center"/>
    </xf>
    <xf numFmtId="0" fontId="2" fillId="0" borderId="38" xfId="4182" applyFill="1" applyBorder="1" applyAlignment="1">
      <alignment horizontal="centerContinuous" vertical="center"/>
    </xf>
    <xf numFmtId="0" fontId="2" fillId="0" borderId="0" xfId="4182" applyBorder="1" applyAlignment="1">
      <alignment horizontal="centerContinuous" vertical="center"/>
    </xf>
    <xf numFmtId="0" fontId="2" fillId="0" borderId="40" xfId="4182" applyFill="1" applyBorder="1" applyAlignment="1">
      <alignment horizontal="centerContinuous" vertical="center"/>
    </xf>
    <xf numFmtId="0" fontId="154" fillId="0" borderId="39" xfId="4182" applyFont="1" applyBorder="1" applyAlignment="1">
      <alignment horizontal="left" vertical="center"/>
    </xf>
    <xf numFmtId="0" fontId="2" fillId="0" borderId="0" xfId="4182" applyBorder="1" applyAlignment="1">
      <alignment horizontal="left" vertical="center"/>
    </xf>
    <xf numFmtId="0" fontId="2" fillId="0" borderId="40" xfId="4182" applyFill="1" applyBorder="1" applyAlignment="1">
      <alignment horizontal="left" vertical="center"/>
    </xf>
    <xf numFmtId="0" fontId="2" fillId="0" borderId="0" xfId="4182" applyAlignment="1">
      <alignment horizontal="left"/>
    </xf>
    <xf numFmtId="0" fontId="2" fillId="0" borderId="41" xfId="4182" applyBorder="1"/>
    <xf numFmtId="0" fontId="2" fillId="0" borderId="9" xfId="4182" applyBorder="1"/>
    <xf numFmtId="0" fontId="2" fillId="0" borderId="42" xfId="4182" applyFill="1" applyBorder="1"/>
    <xf numFmtId="0" fontId="2" fillId="0" borderId="0" xfId="4182" applyAlignment="1">
      <alignment horizontal="right"/>
    </xf>
    <xf numFmtId="0" fontId="2" fillId="0" borderId="0" xfId="4182" applyFill="1"/>
    <xf numFmtId="0" fontId="2" fillId="125" borderId="0" xfId="4182" quotePrefix="1" applyFill="1" applyAlignment="1">
      <alignment horizontal="right"/>
    </xf>
    <xf numFmtId="0" fontId="7" fillId="0" borderId="36" xfId="4182" quotePrefix="1" applyFont="1" applyBorder="1" applyAlignment="1">
      <alignment horizontal="centerContinuous"/>
    </xf>
    <xf numFmtId="0" fontId="7" fillId="0" borderId="37" xfId="4182" quotePrefix="1" applyFont="1" applyBorder="1" applyAlignment="1">
      <alignment horizontal="centerContinuous"/>
    </xf>
    <xf numFmtId="0" fontId="2" fillId="0" borderId="0" xfId="4182" applyBorder="1" applyAlignment="1">
      <alignment horizontal="right"/>
    </xf>
    <xf numFmtId="0" fontId="2" fillId="0" borderId="47" xfId="4182" applyFill="1" applyBorder="1" applyAlignment="1">
      <alignment horizontal="center"/>
    </xf>
    <xf numFmtId="0" fontId="2" fillId="0" borderId="48" xfId="4182" applyBorder="1"/>
    <xf numFmtId="0" fontId="2" fillId="0" borderId="48" xfId="4182" applyFill="1" applyBorder="1"/>
    <xf numFmtId="167" fontId="2" fillId="47" borderId="63" xfId="1930" applyNumberFormat="1" applyFont="1" applyFill="1" applyBorder="1"/>
    <xf numFmtId="0" fontId="2" fillId="0" borderId="0" xfId="4182" quotePrefix="1" applyBorder="1" applyAlignment="1">
      <alignment horizontal="left"/>
    </xf>
    <xf numFmtId="167" fontId="2" fillId="47" borderId="48" xfId="1930" applyNumberFormat="1" applyFont="1" applyFill="1" applyBorder="1"/>
    <xf numFmtId="0" fontId="2" fillId="0" borderId="65" xfId="4182" applyBorder="1"/>
    <xf numFmtId="0" fontId="2" fillId="0" borderId="66" xfId="4182" applyBorder="1"/>
    <xf numFmtId="0" fontId="2" fillId="0" borderId="67" xfId="4182" quotePrefix="1" applyBorder="1" applyAlignment="1">
      <alignment horizontal="left"/>
    </xf>
    <xf numFmtId="0" fontId="2" fillId="0" borderId="68" xfId="4182" applyBorder="1"/>
    <xf numFmtId="167" fontId="2" fillId="0" borderId="62" xfId="1930" applyNumberFormat="1" applyFont="1" applyBorder="1"/>
    <xf numFmtId="167" fontId="2" fillId="0" borderId="48" xfId="1930" applyNumberFormat="1" applyFont="1" applyBorder="1"/>
    <xf numFmtId="0" fontId="2" fillId="0" borderId="26" xfId="4182" applyFill="1" applyBorder="1" applyAlignment="1">
      <alignment horizontal="left"/>
    </xf>
    <xf numFmtId="0" fontId="2" fillId="0" borderId="9" xfId="4182" quotePrefix="1" applyBorder="1" applyAlignment="1">
      <alignment horizontal="left" vertical="center"/>
    </xf>
    <xf numFmtId="0" fontId="2" fillId="0" borderId="60" xfId="4182" applyBorder="1" applyAlignment="1">
      <alignment horizontal="centerContinuous" vertical="center"/>
    </xf>
    <xf numFmtId="0" fontId="2" fillId="0" borderId="60" xfId="4182" applyFont="1" applyBorder="1" applyAlignment="1">
      <alignment horizontal="centerContinuous" vertical="center"/>
    </xf>
    <xf numFmtId="0" fontId="2" fillId="0" borderId="37" xfId="4182" applyFont="1" applyBorder="1" applyAlignment="1">
      <alignment horizontal="centerContinuous" vertical="center"/>
    </xf>
    <xf numFmtId="0" fontId="10" fillId="125" borderId="0" xfId="4183" applyFont="1" applyFill="1" applyAlignment="1">
      <alignment horizontal="right"/>
    </xf>
    <xf numFmtId="0" fontId="10" fillId="125" borderId="0" xfId="4183" applyFont="1" applyFill="1"/>
    <xf numFmtId="0" fontId="10" fillId="0" borderId="0" xfId="4183" applyFont="1" applyFill="1"/>
    <xf numFmtId="0" fontId="10" fillId="0" borderId="0" xfId="4183" applyFont="1" applyFill="1" applyBorder="1"/>
    <xf numFmtId="0" fontId="12" fillId="0" borderId="0" xfId="4183" applyFont="1" applyFill="1"/>
    <xf numFmtId="0" fontId="10" fillId="0" borderId="0" xfId="4183" applyFont="1" applyFill="1" applyAlignment="1">
      <alignment horizontal="left"/>
    </xf>
    <xf numFmtId="0" fontId="10" fillId="0" borderId="0" xfId="4183" applyFont="1" applyFill="1" applyAlignment="1">
      <alignment horizontal="right"/>
    </xf>
    <xf numFmtId="0" fontId="12" fillId="125" borderId="0" xfId="4187" quotePrefix="1" applyFont="1" applyFill="1" applyAlignment="1">
      <alignment horizontal="left"/>
    </xf>
    <xf numFmtId="0" fontId="12" fillId="125" borderId="0" xfId="4187" applyFont="1" applyFill="1" applyAlignment="1">
      <alignment horizontal="right"/>
    </xf>
    <xf numFmtId="0" fontId="12" fillId="125" borderId="0" xfId="4187" applyFont="1" applyFill="1"/>
    <xf numFmtId="0" fontId="12" fillId="125" borderId="0" xfId="4187" quotePrefix="1" applyFont="1" applyFill="1" applyAlignment="1">
      <alignment horizontal="right"/>
    </xf>
    <xf numFmtId="0" fontId="14" fillId="0" borderId="36" xfId="4187" applyFont="1" applyBorder="1" applyAlignment="1">
      <alignment horizontal="centerContinuous"/>
    </xf>
    <xf numFmtId="0" fontId="14" fillId="0" borderId="37" xfId="4187" applyFont="1" applyBorder="1" applyAlignment="1">
      <alignment horizontal="centerContinuous"/>
    </xf>
    <xf numFmtId="0" fontId="12" fillId="0" borderId="37" xfId="4187" applyFont="1" applyBorder="1" applyAlignment="1">
      <alignment horizontal="centerContinuous"/>
    </xf>
    <xf numFmtId="0" fontId="12" fillId="0" borderId="38" xfId="4187" quotePrefix="1" applyFont="1" applyBorder="1" applyAlignment="1">
      <alignment horizontal="centerContinuous"/>
    </xf>
    <xf numFmtId="0" fontId="12" fillId="0" borderId="0" xfId="4187" applyFont="1"/>
    <xf numFmtId="0" fontId="12" fillId="0" borderId="39" xfId="4183" applyFont="1" applyBorder="1" applyAlignment="1">
      <alignment horizontal="centerContinuous"/>
    </xf>
    <xf numFmtId="0" fontId="12" fillId="0" borderId="0" xfId="4183" applyFont="1" applyBorder="1" applyAlignment="1">
      <alignment horizontal="centerContinuous"/>
    </xf>
    <xf numFmtId="0" fontId="12" fillId="0" borderId="0" xfId="4187" applyFont="1" applyBorder="1" applyAlignment="1">
      <alignment horizontal="centerContinuous"/>
    </xf>
    <xf numFmtId="0" fontId="12" fillId="0" borderId="40" xfId="4187" quotePrefix="1" applyFont="1" applyBorder="1" applyAlignment="1">
      <alignment horizontal="centerContinuous"/>
    </xf>
    <xf numFmtId="0" fontId="14" fillId="0" borderId="39" xfId="4187" applyFont="1" applyBorder="1" applyAlignment="1">
      <alignment horizontal="centerContinuous"/>
    </xf>
    <xf numFmtId="0" fontId="14" fillId="0" borderId="0" xfId="4187" applyFont="1" applyBorder="1" applyAlignment="1">
      <alignment horizontal="centerContinuous"/>
    </xf>
    <xf numFmtId="0" fontId="14" fillId="0" borderId="40" xfId="4187" applyFont="1" applyBorder="1" applyAlignment="1">
      <alignment horizontal="centerContinuous"/>
    </xf>
    <xf numFmtId="0" fontId="14" fillId="0" borderId="0" xfId="4187" applyFont="1"/>
    <xf numFmtId="0" fontId="12" fillId="0" borderId="0" xfId="4187" quotePrefix="1" applyFont="1" applyBorder="1" applyAlignment="1">
      <alignment horizontal="left"/>
    </xf>
    <xf numFmtId="0" fontId="10" fillId="0" borderId="0" xfId="4187" applyFont="1" applyBorder="1" applyAlignment="1">
      <alignment horizontal="center"/>
    </xf>
    <xf numFmtId="0" fontId="10" fillId="0" borderId="40" xfId="4187" applyFont="1" applyBorder="1" applyAlignment="1">
      <alignment horizontal="center"/>
    </xf>
    <xf numFmtId="0" fontId="10" fillId="0" borderId="0" xfId="4187" applyFont="1"/>
    <xf numFmtId="0" fontId="10" fillId="0" borderId="39" xfId="4187" applyFont="1" applyBorder="1" applyAlignment="1"/>
    <xf numFmtId="0" fontId="10" fillId="0" borderId="0" xfId="4187" applyFont="1" applyBorder="1" applyAlignment="1"/>
    <xf numFmtId="0" fontId="155" fillId="0" borderId="0" xfId="4187" applyFont="1" applyBorder="1" applyAlignment="1"/>
    <xf numFmtId="0" fontId="10" fillId="0" borderId="0" xfId="4187" applyFont="1" applyBorder="1" applyAlignment="1">
      <alignment horizontal="right"/>
    </xf>
    <xf numFmtId="0" fontId="12" fillId="0" borderId="0" xfId="4187" applyFont="1" applyBorder="1" applyAlignment="1"/>
    <xf numFmtId="0" fontId="12" fillId="0" borderId="39" xfId="4187" applyFont="1" applyBorder="1" applyAlignment="1"/>
    <xf numFmtId="0" fontId="12" fillId="0" borderId="0" xfId="4187" applyFont="1" applyBorder="1" applyAlignment="1">
      <alignment horizontal="left"/>
    </xf>
    <xf numFmtId="0" fontId="10" fillId="0" borderId="0" xfId="4187" applyFont="1" applyBorder="1" applyAlignment="1">
      <alignment horizontal="left"/>
    </xf>
    <xf numFmtId="0" fontId="10" fillId="0" borderId="39" xfId="4187" applyFont="1" applyBorder="1"/>
    <xf numFmtId="0" fontId="10" fillId="0" borderId="0" xfId="4187" applyFont="1" applyBorder="1"/>
    <xf numFmtId="0" fontId="12" fillId="125" borderId="0" xfId="4187" applyFont="1" applyFill="1" applyBorder="1" applyAlignment="1">
      <alignment horizontal="left"/>
    </xf>
    <xf numFmtId="0" fontId="10" fillId="0" borderId="0" xfId="4187" quotePrefix="1" applyFont="1" applyBorder="1" applyAlignment="1">
      <alignment horizontal="left"/>
    </xf>
    <xf numFmtId="167" fontId="10" fillId="0" borderId="0" xfId="4188" applyNumberFormat="1" applyFont="1" applyBorder="1" applyAlignment="1">
      <alignment horizontal="left"/>
    </xf>
    <xf numFmtId="167" fontId="10" fillId="0" borderId="40" xfId="4188" applyNumberFormat="1" applyFont="1" applyBorder="1" applyAlignment="1">
      <alignment horizontal="left"/>
    </xf>
    <xf numFmtId="0" fontId="12" fillId="0" borderId="39" xfId="4187" applyFont="1" applyBorder="1" applyAlignment="1">
      <alignment horizontal="left"/>
    </xf>
    <xf numFmtId="0" fontId="10" fillId="0" borderId="0" xfId="4187" applyFont="1" applyFill="1" applyBorder="1"/>
    <xf numFmtId="167" fontId="10" fillId="0" borderId="0" xfId="4188" applyNumberFormat="1" applyFont="1" applyFill="1" applyBorder="1" applyAlignment="1">
      <alignment horizontal="left"/>
    </xf>
    <xf numFmtId="167" fontId="10" fillId="0" borderId="40" xfId="4188" applyNumberFormat="1" applyFont="1" applyFill="1" applyBorder="1" applyAlignment="1">
      <alignment horizontal="left"/>
    </xf>
    <xf numFmtId="0" fontId="10" fillId="0" borderId="0" xfId="4187" applyFont="1" applyFill="1"/>
    <xf numFmtId="0" fontId="12" fillId="0" borderId="0" xfId="4187" applyFont="1" applyFill="1" applyBorder="1" applyAlignment="1">
      <alignment horizontal="left"/>
    </xf>
    <xf numFmtId="0" fontId="12" fillId="0" borderId="0" xfId="4187" applyFont="1" applyBorder="1"/>
    <xf numFmtId="0" fontId="10" fillId="0" borderId="0" xfId="4187" applyFont="1" applyAlignment="1">
      <alignment horizontal="right"/>
    </xf>
    <xf numFmtId="0" fontId="10" fillId="0" borderId="0" xfId="4187" applyFont="1" applyAlignment="1">
      <alignment horizontal="left"/>
    </xf>
    <xf numFmtId="0" fontId="12" fillId="0" borderId="0" xfId="4187" applyFont="1" applyBorder="1" applyAlignment="1">
      <alignment horizontal="center"/>
    </xf>
    <xf numFmtId="0" fontId="12" fillId="0" borderId="40" xfId="4187" applyFont="1" applyBorder="1" applyAlignment="1">
      <alignment horizontal="center"/>
    </xf>
    <xf numFmtId="0" fontId="14" fillId="0" borderId="0" xfId="4187" quotePrefix="1" applyFont="1" applyBorder="1" applyAlignment="1">
      <alignment horizontal="left"/>
    </xf>
    <xf numFmtId="167" fontId="12" fillId="0" borderId="0" xfId="4188" applyNumberFormat="1" applyFont="1" applyBorder="1" applyAlignment="1">
      <alignment horizontal="left"/>
    </xf>
    <xf numFmtId="167" fontId="12" fillId="0" borderId="40" xfId="4188" applyNumberFormat="1" applyFont="1" applyBorder="1" applyAlignment="1">
      <alignment horizontal="left"/>
    </xf>
    <xf numFmtId="42" fontId="12" fillId="0" borderId="0" xfId="4188" applyNumberFormat="1" applyFont="1" applyBorder="1" applyAlignment="1">
      <alignment horizontal="left"/>
    </xf>
    <xf numFmtId="0" fontId="12" fillId="0" borderId="0" xfId="4187" applyFont="1" applyFill="1" applyBorder="1"/>
    <xf numFmtId="0" fontId="12" fillId="0" borderId="40" xfId="4176" applyFont="1" applyBorder="1"/>
    <xf numFmtId="0" fontId="12" fillId="0" borderId="0" xfId="4187" applyFont="1" applyBorder="1" applyAlignment="1">
      <alignment vertical="top"/>
    </xf>
    <xf numFmtId="42" fontId="12" fillId="0" borderId="0" xfId="4187" applyNumberFormat="1" applyFont="1"/>
    <xf numFmtId="0" fontId="12" fillId="0" borderId="39" xfId="4187" applyFont="1" applyBorder="1" applyAlignment="1">
      <alignment vertical="top"/>
    </xf>
    <xf numFmtId="0" fontId="12" fillId="0" borderId="0" xfId="4187" applyFont="1" applyAlignment="1">
      <alignment vertical="top"/>
    </xf>
    <xf numFmtId="42" fontId="12" fillId="0" borderId="0" xfId="4188" applyNumberFormat="1" applyFont="1" applyFill="1" applyBorder="1" applyAlignment="1">
      <alignment horizontal="left"/>
    </xf>
    <xf numFmtId="0" fontId="12" fillId="0" borderId="41" xfId="4187" applyFont="1" applyBorder="1" applyAlignment="1">
      <alignment horizontal="centerContinuous"/>
    </xf>
    <xf numFmtId="0" fontId="12" fillId="0" borderId="9" xfId="4187" applyFont="1" applyBorder="1" applyAlignment="1">
      <alignment horizontal="centerContinuous"/>
    </xf>
    <xf numFmtId="41" fontId="12" fillId="0" borderId="9" xfId="4187" applyNumberFormat="1" applyFont="1" applyBorder="1" applyAlignment="1">
      <alignment horizontal="centerContinuous"/>
    </xf>
    <xf numFmtId="41" fontId="12" fillId="0" borderId="42" xfId="4187" applyNumberFormat="1" applyFont="1" applyBorder="1" applyAlignment="1">
      <alignment horizontal="centerContinuous"/>
    </xf>
    <xf numFmtId="0" fontId="12" fillId="0" borderId="0" xfId="4187" applyFont="1" applyAlignment="1">
      <alignment horizontal="right"/>
    </xf>
    <xf numFmtId="0" fontId="12" fillId="0" borderId="0" xfId="4187" applyFont="1" applyAlignment="1">
      <alignment horizontal="left"/>
    </xf>
    <xf numFmtId="0" fontId="12" fillId="0" borderId="37" xfId="4187" applyFont="1" applyFill="1" applyBorder="1" applyAlignment="1">
      <alignment horizontal="centerContinuous"/>
    </xf>
    <xf numFmtId="0" fontId="12" fillId="0" borderId="0" xfId="4187" applyFont="1" applyFill="1" applyBorder="1" applyAlignment="1">
      <alignment horizontal="centerContinuous"/>
    </xf>
    <xf numFmtId="0" fontId="14" fillId="0" borderId="0" xfId="4187" applyFont="1" applyFill="1" applyBorder="1" applyAlignment="1">
      <alignment horizontal="centerContinuous"/>
    </xf>
    <xf numFmtId="0" fontId="12" fillId="0" borderId="39" xfId="4183" applyFont="1" applyBorder="1" applyAlignment="1">
      <alignment horizontal="center"/>
    </xf>
    <xf numFmtId="0" fontId="10" fillId="0" borderId="0" xfId="4187" applyFont="1" applyFill="1" applyBorder="1" applyAlignment="1">
      <alignment horizontal="center"/>
    </xf>
    <xf numFmtId="0" fontId="12" fillId="125" borderId="0" xfId="4187" applyFont="1" applyFill="1" applyBorder="1" applyAlignment="1">
      <alignment vertical="top"/>
    </xf>
    <xf numFmtId="0" fontId="10" fillId="0" borderId="0" xfId="4187" applyFont="1" applyFill="1" applyAlignment="1">
      <alignment horizontal="left"/>
    </xf>
    <xf numFmtId="0" fontId="12" fillId="0" borderId="0" xfId="4187" applyFont="1" applyFill="1" applyBorder="1" applyAlignment="1">
      <alignment horizontal="center"/>
    </xf>
    <xf numFmtId="0" fontId="12" fillId="0" borderId="0" xfId="4187" applyFont="1" applyFill="1"/>
    <xf numFmtId="0" fontId="12" fillId="0" borderId="0" xfId="2586" applyFont="1"/>
    <xf numFmtId="0" fontId="10" fillId="0" borderId="39" xfId="4187" quotePrefix="1" applyFont="1" applyBorder="1" applyAlignment="1">
      <alignment horizontal="right"/>
    </xf>
    <xf numFmtId="0" fontId="12" fillId="0" borderId="9" xfId="4187" applyFont="1" applyFill="1" applyBorder="1" applyAlignment="1">
      <alignment horizontal="left"/>
    </xf>
    <xf numFmtId="0" fontId="12" fillId="0" borderId="9" xfId="4187" applyFont="1" applyFill="1" applyBorder="1" applyAlignment="1">
      <alignment horizontal="right"/>
    </xf>
    <xf numFmtId="0" fontId="12" fillId="0" borderId="9" xfId="4187" applyFont="1" applyFill="1" applyBorder="1"/>
    <xf numFmtId="0" fontId="10" fillId="0" borderId="40" xfId="4187" applyFont="1" applyBorder="1"/>
    <xf numFmtId="167" fontId="159" fillId="0" borderId="0" xfId="1930" applyNumberFormat="1" applyFont="1" applyFill="1" applyBorder="1" applyAlignment="1">
      <alignment horizontal="right"/>
    </xf>
    <xf numFmtId="167" fontId="10" fillId="0" borderId="0" xfId="4187" applyNumberFormat="1" applyFont="1"/>
    <xf numFmtId="0" fontId="12" fillId="0" borderId="41" xfId="4187" applyFont="1" applyBorder="1"/>
    <xf numFmtId="0" fontId="12" fillId="0" borderId="9" xfId="4187" applyFont="1" applyBorder="1" applyAlignment="1">
      <alignment horizontal="left"/>
    </xf>
    <xf numFmtId="0" fontId="10" fillId="0" borderId="9" xfId="4187" applyFont="1" applyBorder="1" applyAlignment="1">
      <alignment horizontal="left"/>
    </xf>
    <xf numFmtId="0" fontId="12" fillId="0" borderId="9" xfId="4187" applyFont="1" applyBorder="1"/>
    <xf numFmtId="0" fontId="10" fillId="0" borderId="42" xfId="4187" applyFont="1" applyBorder="1"/>
    <xf numFmtId="0" fontId="146" fillId="125" borderId="0" xfId="4182" quotePrefix="1" applyFont="1" applyFill="1" applyAlignment="1">
      <alignment horizontal="left"/>
    </xf>
    <xf numFmtId="0" fontId="2" fillId="0" borderId="37" xfId="4182" applyFill="1" applyBorder="1" applyAlignment="1">
      <alignment horizontal="centerContinuous"/>
    </xf>
    <xf numFmtId="0" fontId="2" fillId="0" borderId="38" xfId="4182" quotePrefix="1" applyBorder="1" applyAlignment="1">
      <alignment horizontal="centerContinuous"/>
    </xf>
    <xf numFmtId="0" fontId="7" fillId="0" borderId="0" xfId="4182" quotePrefix="1" applyFont="1" applyBorder="1" applyAlignment="1">
      <alignment horizontal="centerContinuous"/>
    </xf>
    <xf numFmtId="0" fontId="2" fillId="0" borderId="0" xfId="4182" applyFill="1" applyBorder="1" applyAlignment="1">
      <alignment horizontal="centerContinuous"/>
    </xf>
    <xf numFmtId="0" fontId="2" fillId="0" borderId="40" xfId="4182" quotePrefix="1" applyBorder="1" applyAlignment="1">
      <alignment horizontal="centerContinuous"/>
    </xf>
    <xf numFmtId="0" fontId="2" fillId="0" borderId="39" xfId="4182" quotePrefix="1" applyFont="1" applyBorder="1" applyAlignment="1">
      <alignment horizontal="right"/>
    </xf>
    <xf numFmtId="0" fontId="2" fillId="0" borderId="0" xfId="4182" applyFont="1" applyBorder="1" applyAlignment="1">
      <alignment horizontal="left"/>
    </xf>
    <xf numFmtId="0" fontId="2" fillId="0" borderId="0" xfId="4182" quotePrefix="1" applyFont="1" applyBorder="1" applyAlignment="1">
      <alignment horizontal="left"/>
    </xf>
    <xf numFmtId="0" fontId="2" fillId="0" borderId="0" xfId="4182" applyFont="1" applyBorder="1" applyAlignment="1">
      <alignment horizontal="right"/>
    </xf>
    <xf numFmtId="0" fontId="2" fillId="0" borderId="0" xfId="4182" applyFont="1" applyBorder="1"/>
    <xf numFmtId="0" fontId="2" fillId="0" borderId="0" xfId="4182" applyFont="1" applyFill="1" applyBorder="1" applyAlignment="1">
      <alignment horizontal="centerContinuous"/>
    </xf>
    <xf numFmtId="0" fontId="2" fillId="0" borderId="0" xfId="4182" applyFont="1" applyBorder="1" applyAlignment="1">
      <alignment horizontal="centerContinuous"/>
    </xf>
    <xf numFmtId="0" fontId="2" fillId="0" borderId="40" xfId="4182" quotePrefix="1" applyFont="1" applyBorder="1" applyAlignment="1">
      <alignment horizontal="left"/>
    </xf>
    <xf numFmtId="0" fontId="2" fillId="0" borderId="39" xfId="4182" quotePrefix="1" applyFont="1" applyBorder="1" applyAlignment="1">
      <alignment horizontal="left"/>
    </xf>
    <xf numFmtId="0" fontId="2" fillId="0" borderId="0" xfId="4182" applyFont="1" applyBorder="1" applyAlignment="1">
      <alignment horizontal="center"/>
    </xf>
    <xf numFmtId="0" fontId="2" fillId="0" borderId="0" xfId="4182" quotePrefix="1" applyFont="1" applyFill="1" applyBorder="1" applyAlignment="1">
      <alignment horizontal="left"/>
    </xf>
    <xf numFmtId="0" fontId="2" fillId="0" borderId="0" xfId="4182" quotePrefix="1" applyFont="1" applyBorder="1" applyAlignment="1">
      <alignment horizontal="right"/>
    </xf>
    <xf numFmtId="0" fontId="2" fillId="0" borderId="0" xfId="4182" applyFont="1" applyFill="1" applyBorder="1"/>
    <xf numFmtId="0" fontId="2" fillId="0" borderId="37" xfId="4182" quotePrefix="1" applyBorder="1" applyAlignment="1">
      <alignment horizontal="center"/>
    </xf>
    <xf numFmtId="0" fontId="2" fillId="0" borderId="0" xfId="4182" applyAlignment="1">
      <alignment horizontal="center"/>
    </xf>
    <xf numFmtId="0" fontId="2" fillId="0" borderId="54" xfId="4182" applyBorder="1" applyAlignment="1">
      <alignment horizontal="center"/>
    </xf>
    <xf numFmtId="0" fontId="2" fillId="0" borderId="27" xfId="4182" applyBorder="1" applyAlignment="1">
      <alignment horizontal="center"/>
    </xf>
    <xf numFmtId="0" fontId="2" fillId="0" borderId="0" xfId="4182" applyBorder="1"/>
    <xf numFmtId="0" fontId="7" fillId="0" borderId="0" xfId="4182" applyFont="1" applyBorder="1" applyAlignment="1">
      <alignment horizontal="center"/>
    </xf>
    <xf numFmtId="0" fontId="2" fillId="0" borderId="39" xfId="4182" applyBorder="1"/>
    <xf numFmtId="167" fontId="2" fillId="0" borderId="61" xfId="1930" applyNumberFormat="1" applyFont="1" applyFill="1" applyBorder="1"/>
    <xf numFmtId="167" fontId="2" fillId="0" borderId="55" xfId="1930" applyNumberFormat="1" applyFont="1" applyFill="1" applyBorder="1"/>
    <xf numFmtId="0" fontId="2" fillId="0" borderId="0" xfId="4182" quotePrefix="1" applyBorder="1" applyAlignment="1">
      <alignment horizontal="center"/>
    </xf>
    <xf numFmtId="167" fontId="153" fillId="0" borderId="48" xfId="1930" applyNumberFormat="1" applyFont="1" applyFill="1" applyBorder="1"/>
    <xf numFmtId="167" fontId="2" fillId="0" borderId="40" xfId="1930" applyNumberFormat="1" applyFont="1" applyFill="1" applyBorder="1"/>
    <xf numFmtId="0" fontId="2" fillId="0" borderId="27" xfId="4182" quotePrefix="1" applyBorder="1" applyAlignment="1">
      <alignment horizontal="center"/>
    </xf>
    <xf numFmtId="167" fontId="163" fillId="0" borderId="39" xfId="1930" applyNumberFormat="1" applyFont="1" applyBorder="1"/>
    <xf numFmtId="167" fontId="2" fillId="0" borderId="61" xfId="1930" applyNumberFormat="1" applyFont="1" applyBorder="1"/>
    <xf numFmtId="0" fontId="2" fillId="0" borderId="69" xfId="4182" quotePrefix="1" applyBorder="1" applyAlignment="1">
      <alignment horizontal="center"/>
    </xf>
    <xf numFmtId="0" fontId="2" fillId="0" borderId="70" xfId="4182" applyBorder="1" applyAlignment="1">
      <alignment horizontal="left"/>
    </xf>
    <xf numFmtId="0" fontId="2" fillId="0" borderId="61" xfId="4182" applyBorder="1"/>
    <xf numFmtId="0" fontId="2" fillId="0" borderId="71" xfId="4182" quotePrefix="1" applyBorder="1" applyAlignment="1">
      <alignment horizontal="left"/>
    </xf>
    <xf numFmtId="0" fontId="2" fillId="0" borderId="54" xfId="4182" applyBorder="1" applyAlignment="1">
      <alignment vertical="top"/>
    </xf>
    <xf numFmtId="0" fontId="2" fillId="0" borderId="56" xfId="4182" applyBorder="1"/>
    <xf numFmtId="0" fontId="2" fillId="0" borderId="58" xfId="4182" applyBorder="1"/>
    <xf numFmtId="0" fontId="2" fillId="0" borderId="9" xfId="4182" quotePrefix="1" applyBorder="1" applyAlignment="1">
      <alignment horizontal="left"/>
    </xf>
    <xf numFmtId="167" fontId="2" fillId="0" borderId="41" xfId="1930" applyNumberFormat="1" applyFont="1" applyBorder="1"/>
    <xf numFmtId="0" fontId="2" fillId="0" borderId="37" xfId="4182" applyBorder="1"/>
    <xf numFmtId="0" fontId="2" fillId="0" borderId="37" xfId="4182" applyBorder="1" applyAlignment="1">
      <alignment horizontal="left"/>
    </xf>
    <xf numFmtId="167" fontId="2" fillId="0" borderId="37" xfId="1930" applyNumberFormat="1" applyFont="1" applyFill="1" applyBorder="1"/>
    <xf numFmtId="167" fontId="2" fillId="0" borderId="0" xfId="1930" applyNumberFormat="1" applyFont="1"/>
    <xf numFmtId="167" fontId="2" fillId="0" borderId="0" xfId="1930" applyNumberFormat="1" applyFont="1" applyFill="1"/>
    <xf numFmtId="0" fontId="2" fillId="125" borderId="0" xfId="4182" applyFont="1" applyFill="1"/>
    <xf numFmtId="0" fontId="2" fillId="0" borderId="37" xfId="4182" applyFont="1" applyBorder="1" applyAlignment="1">
      <alignment horizontal="centerContinuous"/>
    </xf>
    <xf numFmtId="0" fontId="2" fillId="0" borderId="38" xfId="4182" applyFill="1" applyBorder="1" applyAlignment="1">
      <alignment horizontal="centerContinuous"/>
    </xf>
    <xf numFmtId="0" fontId="2" fillId="0" borderId="40" xfId="4182" applyFill="1" applyBorder="1" applyAlignment="1">
      <alignment horizontal="centerContinuous"/>
    </xf>
    <xf numFmtId="0" fontId="2" fillId="0" borderId="39" xfId="4182" applyBorder="1" applyAlignment="1">
      <alignment horizontal="center"/>
    </xf>
    <xf numFmtId="0" fontId="2" fillId="0" borderId="40" xfId="4182" applyFill="1" applyBorder="1"/>
    <xf numFmtId="0" fontId="2" fillId="0" borderId="38" xfId="4182" quotePrefix="1" applyFill="1" applyBorder="1" applyAlignment="1">
      <alignment horizontal="center"/>
    </xf>
    <xf numFmtId="0" fontId="2" fillId="0" borderId="55" xfId="4182" applyFill="1" applyBorder="1" applyAlignment="1">
      <alignment horizontal="center"/>
    </xf>
    <xf numFmtId="0" fontId="7" fillId="0" borderId="24" xfId="4182" applyFont="1" applyBorder="1" applyAlignment="1">
      <alignment horizontal="center"/>
    </xf>
    <xf numFmtId="0" fontId="2" fillId="0" borderId="24" xfId="4182" quotePrefix="1" applyBorder="1" applyAlignment="1">
      <alignment horizontal="center"/>
    </xf>
    <xf numFmtId="0" fontId="2" fillId="0" borderId="24" xfId="4182" applyFont="1" applyBorder="1" applyAlignment="1">
      <alignment horizontal="left"/>
    </xf>
    <xf numFmtId="0" fontId="2" fillId="0" borderId="27" xfId="4182" quotePrefix="1" applyFont="1" applyBorder="1" applyAlignment="1">
      <alignment horizontal="left"/>
    </xf>
    <xf numFmtId="0" fontId="2" fillId="0" borderId="27" xfId="4182" applyFont="1" applyBorder="1" applyAlignment="1">
      <alignment horizontal="left"/>
    </xf>
    <xf numFmtId="0" fontId="2" fillId="0" borderId="27" xfId="4182" applyFill="1" applyBorder="1" applyAlignment="1">
      <alignment horizontal="left"/>
    </xf>
    <xf numFmtId="0" fontId="2" fillId="47" borderId="54" xfId="4182" applyFill="1" applyBorder="1" applyAlignment="1">
      <alignment horizontal="center"/>
    </xf>
    <xf numFmtId="0" fontId="2" fillId="47" borderId="27" xfId="4182" applyFill="1" applyBorder="1"/>
    <xf numFmtId="0" fontId="2" fillId="47" borderId="27" xfId="4182" quotePrefix="1" applyFill="1" applyBorder="1" applyAlignment="1">
      <alignment horizontal="center"/>
    </xf>
    <xf numFmtId="0" fontId="2" fillId="47" borderId="27" xfId="4182" quotePrefix="1" applyFill="1" applyBorder="1" applyAlignment="1">
      <alignment horizontal="left"/>
    </xf>
    <xf numFmtId="0" fontId="2" fillId="47" borderId="0" xfId="4182" applyFill="1"/>
    <xf numFmtId="0" fontId="2" fillId="0" borderId="41" xfId="4182" applyBorder="1" applyAlignment="1">
      <alignment horizontal="center"/>
    </xf>
    <xf numFmtId="0" fontId="2" fillId="0" borderId="37" xfId="4182" quotePrefix="1" applyFill="1" applyBorder="1" applyAlignment="1">
      <alignment horizontal="center"/>
    </xf>
    <xf numFmtId="0" fontId="2" fillId="0" borderId="0" xfId="4182" quotePrefix="1" applyBorder="1" applyAlignment="1">
      <alignment horizontal="centerContinuous"/>
    </xf>
    <xf numFmtId="0" fontId="7" fillId="0" borderId="0" xfId="4182" quotePrefix="1" applyFont="1" applyBorder="1" applyAlignment="1">
      <alignment horizontal="left"/>
    </xf>
    <xf numFmtId="167" fontId="2" fillId="0" borderId="0" xfId="1930" applyNumberFormat="1" applyFont="1" applyFill="1" applyBorder="1"/>
    <xf numFmtId="167" fontId="163" fillId="0" borderId="0" xfId="1930" applyNumberFormat="1" applyFont="1" applyFill="1" applyBorder="1"/>
    <xf numFmtId="167" fontId="2" fillId="0" borderId="0" xfId="1930" quotePrefix="1" applyNumberFormat="1" applyFont="1" applyFill="1" applyBorder="1" applyAlignment="1">
      <alignment horizontal="left"/>
    </xf>
    <xf numFmtId="0" fontId="2" fillId="0" borderId="0" xfId="4182" applyFont="1"/>
    <xf numFmtId="0" fontId="2" fillId="0" borderId="0" xfId="4182" quotePrefix="1"/>
    <xf numFmtId="167" fontId="2" fillId="0" borderId="0" xfId="1930" quotePrefix="1" applyNumberFormat="1" applyFont="1" applyFill="1" applyBorder="1" applyAlignment="1">
      <alignment horizontal="center"/>
    </xf>
    <xf numFmtId="167" fontId="2" fillId="0" borderId="0" xfId="1930" quotePrefix="1" applyNumberFormat="1" applyFont="1" applyBorder="1" applyAlignment="1">
      <alignment horizontal="center"/>
    </xf>
    <xf numFmtId="167" fontId="2" fillId="0" borderId="55" xfId="1930" applyNumberFormat="1" applyFont="1" applyBorder="1"/>
    <xf numFmtId="0" fontId="2" fillId="0" borderId="9" xfId="4182" applyBorder="1" applyAlignment="1">
      <alignment horizontal="left"/>
    </xf>
    <xf numFmtId="167" fontId="2" fillId="0" borderId="9" xfId="1930" applyNumberFormat="1" applyFont="1" applyBorder="1"/>
    <xf numFmtId="0" fontId="10" fillId="125" borderId="0" xfId="4189" applyNumberFormat="1" applyFont="1" applyFill="1" applyAlignment="1" applyProtection="1">
      <alignment vertical="center"/>
      <protection locked="0"/>
    </xf>
    <xf numFmtId="0" fontId="10" fillId="125" borderId="0" xfId="4189" applyFont="1" applyFill="1" applyAlignment="1">
      <alignment vertical="center"/>
    </xf>
    <xf numFmtId="0" fontId="10" fillId="125" borderId="0" xfId="4189" applyFont="1" applyFill="1" applyAlignment="1">
      <alignment horizontal="center" vertical="center"/>
    </xf>
    <xf numFmtId="173" fontId="10" fillId="125" borderId="0" xfId="4189" applyNumberFormat="1" applyFont="1" applyFill="1" applyAlignment="1">
      <alignment vertical="center"/>
    </xf>
    <xf numFmtId="0" fontId="10" fillId="47" borderId="0" xfId="4189" applyFont="1" applyFill="1" applyAlignment="1">
      <alignment vertical="center"/>
    </xf>
    <xf numFmtId="0" fontId="10" fillId="47" borderId="0" xfId="4189" applyFont="1" applyFill="1" applyAlignment="1">
      <alignment horizontal="center" vertical="center"/>
    </xf>
    <xf numFmtId="173" fontId="10" fillId="47" borderId="0" xfId="4189" applyNumberFormat="1" applyFont="1" applyFill="1" applyAlignment="1">
      <alignment vertical="center"/>
    </xf>
    <xf numFmtId="0" fontId="10" fillId="47" borderId="39" xfId="4189" applyNumberFormat="1" applyFont="1" applyFill="1" applyBorder="1" applyAlignment="1" applyProtection="1">
      <alignment horizontal="centerContinuous" vertical="center"/>
      <protection locked="0"/>
    </xf>
    <xf numFmtId="0" fontId="10" fillId="47" borderId="0" xfId="4189" applyNumberFormat="1" applyFont="1" applyFill="1" applyBorder="1" applyAlignment="1" applyProtection="1">
      <alignment horizontal="centerContinuous" vertical="center"/>
      <protection locked="0"/>
    </xf>
    <xf numFmtId="0" fontId="10" fillId="47" borderId="40" xfId="4189" applyNumberFormat="1" applyFont="1" applyFill="1" applyBorder="1" applyAlignment="1" applyProtection="1">
      <alignment vertical="center"/>
      <protection locked="0"/>
    </xf>
    <xf numFmtId="0" fontId="10" fillId="47" borderId="39" xfId="4189" applyNumberFormat="1" applyFont="1" applyFill="1" applyBorder="1" applyAlignment="1" applyProtection="1">
      <alignment vertical="center"/>
      <protection locked="0"/>
    </xf>
    <xf numFmtId="0" fontId="10" fillId="47" borderId="0" xfId="4189" applyNumberFormat="1" applyFont="1" applyFill="1" applyBorder="1" applyAlignment="1" applyProtection="1">
      <alignment vertical="center"/>
      <protection locked="0"/>
    </xf>
    <xf numFmtId="0" fontId="10" fillId="47" borderId="40" xfId="4189" applyNumberFormat="1" applyFont="1" applyFill="1" applyBorder="1" applyAlignment="1" applyProtection="1">
      <alignment horizontal="centerContinuous" vertical="center"/>
      <protection locked="0"/>
    </xf>
    <xf numFmtId="0" fontId="10" fillId="47" borderId="0" xfId="4189" applyFont="1" applyFill="1" applyBorder="1" applyAlignment="1">
      <alignment vertical="center"/>
    </xf>
    <xf numFmtId="0" fontId="7" fillId="0" borderId="0" xfId="4182" applyFont="1" applyFill="1" applyBorder="1" applyAlignment="1">
      <alignment horizontal="center"/>
    </xf>
    <xf numFmtId="167" fontId="10" fillId="0" borderId="71" xfId="1930" applyNumberFormat="1" applyFont="1" applyFill="1" applyBorder="1" applyAlignment="1" applyProtection="1">
      <alignment vertical="center"/>
      <protection locked="0"/>
    </xf>
    <xf numFmtId="0" fontId="10" fillId="47" borderId="41" xfId="4189" applyNumberFormat="1" applyFont="1" applyFill="1" applyBorder="1" applyAlignment="1" applyProtection="1">
      <alignment vertical="center"/>
      <protection locked="0"/>
    </xf>
    <xf numFmtId="0" fontId="10" fillId="47" borderId="9" xfId="4189" applyNumberFormat="1" applyFont="1" applyFill="1" applyBorder="1" applyAlignment="1" applyProtection="1">
      <alignment vertical="center"/>
      <protection locked="0"/>
    </xf>
    <xf numFmtId="0" fontId="10" fillId="47" borderId="42" xfId="4189" applyNumberFormat="1" applyFont="1" applyFill="1" applyBorder="1" applyAlignment="1" applyProtection="1">
      <alignment vertical="center"/>
      <protection locked="0"/>
    </xf>
    <xf numFmtId="0" fontId="12" fillId="47" borderId="0" xfId="4189" applyNumberFormat="1" applyFont="1" applyFill="1" applyAlignment="1" applyProtection="1">
      <alignment vertical="center"/>
      <protection locked="0"/>
    </xf>
    <xf numFmtId="0" fontId="10" fillId="125" borderId="0" xfId="4191" applyNumberFormat="1" applyFont="1" applyFill="1" applyBorder="1" applyAlignment="1" applyProtection="1">
      <alignment vertical="center"/>
      <protection locked="0"/>
    </xf>
    <xf numFmtId="0" fontId="10" fillId="47" borderId="38" xfId="4191" applyNumberFormat="1" applyFont="1" applyFill="1" applyBorder="1" applyAlignment="1" applyProtection="1">
      <alignment horizontal="centerContinuous" vertical="center"/>
      <protection locked="0"/>
    </xf>
    <xf numFmtId="0" fontId="10" fillId="47" borderId="0" xfId="4191" applyNumberFormat="1" applyFont="1" applyFill="1" applyBorder="1" applyAlignment="1" applyProtection="1">
      <alignment vertical="center"/>
      <protection locked="0"/>
    </xf>
    <xf numFmtId="0" fontId="10" fillId="47" borderId="0" xfId="4191" applyFont="1" applyFill="1" applyBorder="1" applyAlignment="1">
      <alignment vertical="center"/>
    </xf>
    <xf numFmtId="0" fontId="10" fillId="47" borderId="0" xfId="4191" applyNumberFormat="1" applyFont="1" applyFill="1" applyBorder="1" applyAlignment="1" applyProtection="1">
      <alignment horizontal="centerContinuous" vertical="center"/>
      <protection locked="0"/>
    </xf>
    <xf numFmtId="169" fontId="10" fillId="47" borderId="40" xfId="4191" quotePrefix="1" applyNumberFormat="1" applyFont="1" applyFill="1" applyBorder="1" applyAlignment="1" applyProtection="1">
      <alignment horizontal="center" vertical="center"/>
      <protection locked="0"/>
    </xf>
    <xf numFmtId="0" fontId="150" fillId="47" borderId="40" xfId="4191" applyFill="1" applyBorder="1"/>
    <xf numFmtId="169" fontId="10" fillId="47" borderId="39" xfId="4191" quotePrefix="1" applyNumberFormat="1" applyFont="1" applyFill="1" applyBorder="1" applyAlignment="1" applyProtection="1">
      <alignment horizontal="center" vertical="center"/>
      <protection locked="0"/>
    </xf>
    <xf numFmtId="169" fontId="10" fillId="47" borderId="40" xfId="4191" applyNumberFormat="1" applyFont="1" applyFill="1" applyBorder="1" applyAlignment="1" applyProtection="1">
      <alignment horizontal="center" vertical="center"/>
      <protection locked="0"/>
    </xf>
    <xf numFmtId="0" fontId="10" fillId="47" borderId="40" xfId="4191" applyFont="1" applyFill="1" applyBorder="1" applyAlignment="1">
      <alignment vertical="center"/>
    </xf>
    <xf numFmtId="0" fontId="10" fillId="47" borderId="0" xfId="4191" applyNumberFormat="1" applyFont="1" applyFill="1" applyBorder="1" applyAlignment="1" applyProtection="1">
      <alignment horizontal="center" vertical="center"/>
      <protection locked="0"/>
    </xf>
    <xf numFmtId="0" fontId="10" fillId="47" borderId="0" xfId="4191" applyFont="1" applyFill="1" applyBorder="1" applyAlignment="1">
      <alignment horizontal="left" vertical="center" indent="1"/>
    </xf>
    <xf numFmtId="0" fontId="10" fillId="47" borderId="39" xfId="4191" applyNumberFormat="1" applyFont="1" applyFill="1" applyBorder="1" applyAlignment="1" applyProtection="1">
      <alignment vertical="center"/>
      <protection locked="0"/>
    </xf>
    <xf numFmtId="0" fontId="10" fillId="47" borderId="40" xfId="4191" applyNumberFormat="1" applyFont="1" applyFill="1" applyBorder="1" applyAlignment="1" applyProtection="1">
      <alignment vertical="center"/>
      <protection locked="0"/>
    </xf>
    <xf numFmtId="0" fontId="10" fillId="47" borderId="41" xfId="4191" applyFont="1" applyFill="1" applyBorder="1" applyAlignment="1">
      <alignment vertical="center"/>
    </xf>
    <xf numFmtId="0" fontId="10" fillId="47" borderId="9" xfId="4191" applyFont="1" applyFill="1" applyBorder="1" applyAlignment="1">
      <alignment vertical="center"/>
    </xf>
    <xf numFmtId="0" fontId="10" fillId="47" borderId="9" xfId="4191" applyNumberFormat="1" applyFont="1" applyFill="1" applyBorder="1" applyAlignment="1" applyProtection="1">
      <alignment vertical="center"/>
      <protection locked="0"/>
    </xf>
    <xf numFmtId="0" fontId="10" fillId="47" borderId="42" xfId="4191" applyFont="1" applyFill="1" applyBorder="1" applyAlignment="1">
      <alignment vertical="center"/>
    </xf>
    <xf numFmtId="0" fontId="12" fillId="47" borderId="0" xfId="4191" applyNumberFormat="1" applyFont="1" applyFill="1" applyBorder="1" applyAlignment="1" applyProtection="1">
      <alignment horizontal="right" vertical="center"/>
      <protection locked="0"/>
    </xf>
    <xf numFmtId="5" fontId="12" fillId="0" borderId="26" xfId="4190" quotePrefix="1" applyNumberFormat="1" applyFont="1" applyFill="1" applyBorder="1" applyAlignment="1" applyProtection="1">
      <alignment horizontal="left" vertical="center"/>
      <protection locked="0"/>
    </xf>
    <xf numFmtId="0" fontId="10" fillId="0" borderId="26" xfId="4190" applyFont="1" applyFill="1" applyBorder="1" applyAlignment="1" applyProtection="1">
      <alignment vertical="center"/>
      <protection locked="0"/>
    </xf>
    <xf numFmtId="0" fontId="166" fillId="0" borderId="0" xfId="4190" applyFont="1" applyFill="1" applyProtection="1">
      <protection locked="0"/>
    </xf>
    <xf numFmtId="5" fontId="166" fillId="0" borderId="0" xfId="4190" applyNumberFormat="1" applyFont="1" applyFill="1" applyProtection="1">
      <protection locked="0"/>
    </xf>
    <xf numFmtId="5" fontId="11" fillId="0" borderId="36" xfId="4190" applyNumberFormat="1" applyFont="1" applyBorder="1" applyAlignment="1" applyProtection="1">
      <alignment horizontal="centerContinuous"/>
      <protection locked="0"/>
    </xf>
    <xf numFmtId="5" fontId="10" fillId="0" borderId="37" xfId="4190" applyNumberFormat="1" applyFont="1" applyBorder="1" applyAlignment="1" applyProtection="1">
      <alignment horizontal="centerContinuous" vertical="center"/>
      <protection locked="0"/>
    </xf>
    <xf numFmtId="5" fontId="10" fillId="0" borderId="38" xfId="4190" applyNumberFormat="1" applyFont="1" applyBorder="1" applyAlignment="1" applyProtection="1">
      <alignment horizontal="centerContinuous" vertical="center"/>
      <protection locked="0"/>
    </xf>
    <xf numFmtId="0" fontId="166" fillId="0" borderId="0" xfId="4190" applyFont="1" applyProtection="1">
      <protection locked="0"/>
    </xf>
    <xf numFmtId="5" fontId="166" fillId="0" borderId="0" xfId="4190" applyNumberFormat="1" applyFont="1" applyProtection="1">
      <protection locked="0"/>
    </xf>
    <xf numFmtId="5" fontId="10" fillId="0" borderId="39" xfId="4190" applyNumberFormat="1" applyFont="1" applyBorder="1" applyAlignment="1" applyProtection="1">
      <alignment horizontal="centerContinuous" vertical="center"/>
      <protection locked="0"/>
    </xf>
    <xf numFmtId="5" fontId="10" fillId="0" borderId="0" xfId="4190" applyNumberFormat="1" applyFont="1" applyBorder="1" applyAlignment="1" applyProtection="1">
      <alignment horizontal="centerContinuous" vertical="center"/>
      <protection locked="0"/>
    </xf>
    <xf numFmtId="5" fontId="10" fillId="0" borderId="40" xfId="4190" applyNumberFormat="1" applyFont="1" applyBorder="1" applyAlignment="1" applyProtection="1">
      <alignment horizontal="centerContinuous" vertical="center"/>
      <protection locked="0"/>
    </xf>
    <xf numFmtId="5" fontId="10" fillId="0" borderId="39" xfId="4190" applyNumberFormat="1" applyFont="1" applyBorder="1" applyAlignment="1" applyProtection="1">
      <alignment vertical="center"/>
      <protection locked="0"/>
    </xf>
    <xf numFmtId="5" fontId="10" fillId="0" borderId="0" xfId="4190" applyNumberFormat="1" applyFont="1" applyBorder="1" applyAlignment="1" applyProtection="1">
      <alignment vertical="center"/>
      <protection locked="0"/>
    </xf>
    <xf numFmtId="5" fontId="10" fillId="0" borderId="40" xfId="4190" applyNumberFormat="1" applyFont="1" applyBorder="1" applyAlignment="1" applyProtection="1">
      <alignment vertical="center"/>
      <protection locked="0"/>
    </xf>
    <xf numFmtId="3" fontId="166" fillId="0" borderId="0" xfId="4190" applyNumberFormat="1" applyFont="1" applyProtection="1">
      <protection locked="0"/>
    </xf>
    <xf numFmtId="0" fontId="10" fillId="0" borderId="61" xfId="4190" applyFont="1" applyBorder="1" applyAlignment="1" applyProtection="1">
      <alignment vertical="center"/>
      <protection locked="0"/>
    </xf>
    <xf numFmtId="0" fontId="10" fillId="0" borderId="26" xfId="4190" applyFont="1" applyBorder="1" applyAlignment="1" applyProtection="1">
      <alignment vertical="center"/>
      <protection locked="0"/>
    </xf>
    <xf numFmtId="0" fontId="10" fillId="0" borderId="0" xfId="4190" applyFont="1" applyBorder="1" applyAlignment="1" applyProtection="1">
      <alignment vertical="center"/>
      <protection locked="0"/>
    </xf>
    <xf numFmtId="0" fontId="10" fillId="0" borderId="55" xfId="4190" applyFont="1" applyBorder="1" applyAlignment="1" applyProtection="1">
      <alignment vertical="center"/>
      <protection locked="0"/>
    </xf>
    <xf numFmtId="0" fontId="10" fillId="0" borderId="52" xfId="4190" applyFont="1" applyBorder="1" applyAlignment="1" applyProtection="1">
      <alignment horizontal="centerContinuous" vertical="center"/>
      <protection locked="0"/>
    </xf>
    <xf numFmtId="0" fontId="10" fillId="0" borderId="24" xfId="4190" applyFont="1" applyBorder="1" applyAlignment="1" applyProtection="1">
      <alignment horizontal="centerContinuous" vertical="center"/>
      <protection locked="0"/>
    </xf>
    <xf numFmtId="0" fontId="10" fillId="0" borderId="0" xfId="4190" applyFont="1" applyBorder="1" applyAlignment="1" applyProtection="1">
      <alignment horizontal="centerContinuous" vertical="center"/>
      <protection locked="0"/>
    </xf>
    <xf numFmtId="0" fontId="10" fillId="0" borderId="40" xfId="4190" applyFont="1" applyBorder="1" applyAlignment="1" applyProtection="1">
      <alignment horizontal="centerContinuous" vertical="center"/>
      <protection locked="0"/>
    </xf>
    <xf numFmtId="0" fontId="10" fillId="0" borderId="54" xfId="4190" applyFont="1" applyBorder="1" applyAlignment="1" applyProtection="1">
      <alignment horizontal="centerContinuous" vertical="center"/>
      <protection locked="0"/>
    </xf>
    <xf numFmtId="0" fontId="10" fillId="0" borderId="27" xfId="4190" applyFont="1" applyBorder="1" applyAlignment="1" applyProtection="1">
      <alignment horizontal="centerContinuous" vertical="center"/>
      <protection locked="0"/>
    </xf>
    <xf numFmtId="0" fontId="10" fillId="0" borderId="55" xfId="4190" applyFont="1" applyBorder="1" applyAlignment="1" applyProtection="1">
      <alignment horizontal="centerContinuous" vertical="center"/>
      <protection locked="0"/>
    </xf>
    <xf numFmtId="0" fontId="10" fillId="0" borderId="24" xfId="4190" applyFont="1" applyBorder="1" applyAlignment="1" applyProtection="1">
      <alignment vertical="center"/>
      <protection locked="0"/>
    </xf>
    <xf numFmtId="0" fontId="10" fillId="0" borderId="27" xfId="4190" applyFont="1" applyBorder="1" applyAlignment="1" applyProtection="1">
      <alignment vertical="center"/>
      <protection locked="0"/>
    </xf>
    <xf numFmtId="0" fontId="10" fillId="0" borderId="54" xfId="4190" applyFont="1" applyFill="1" applyBorder="1" applyAlignment="1" applyProtection="1">
      <alignment horizontal="centerContinuous" vertical="center"/>
      <protection locked="0"/>
    </xf>
    <xf numFmtId="0" fontId="10" fillId="0" borderId="27" xfId="4190" applyFont="1" applyFill="1" applyBorder="1" applyAlignment="1" applyProtection="1">
      <alignment vertical="center"/>
      <protection locked="0"/>
    </xf>
    <xf numFmtId="0" fontId="10" fillId="0" borderId="39" xfId="4190" applyFont="1" applyBorder="1" applyAlignment="1" applyProtection="1">
      <alignment vertical="center"/>
      <protection locked="0"/>
    </xf>
    <xf numFmtId="0" fontId="10" fillId="0" borderId="40" xfId="4190" applyFont="1" applyBorder="1" applyAlignment="1" applyProtection="1">
      <alignment vertical="center"/>
      <protection locked="0"/>
    </xf>
    <xf numFmtId="5" fontId="10" fillId="0" borderId="41" xfId="4190" applyNumberFormat="1" applyFont="1" applyBorder="1" applyAlignment="1" applyProtection="1">
      <alignment vertical="center"/>
      <protection locked="0"/>
    </xf>
    <xf numFmtId="5" fontId="10" fillId="0" borderId="9" xfId="4190" applyNumberFormat="1" applyFont="1" applyBorder="1" applyAlignment="1" applyProtection="1">
      <alignment vertical="center"/>
      <protection locked="0"/>
    </xf>
    <xf numFmtId="5" fontId="10" fillId="0" borderId="42" xfId="4190" applyNumberFormat="1" applyFont="1" applyBorder="1" applyAlignment="1" applyProtection="1">
      <alignment vertical="center"/>
      <protection locked="0"/>
    </xf>
    <xf numFmtId="5" fontId="12" fillId="0" borderId="0" xfId="4190" applyNumberFormat="1" applyFont="1" applyAlignment="1" applyProtection="1">
      <alignment vertical="center"/>
      <protection locked="0"/>
    </xf>
    <xf numFmtId="0" fontId="10" fillId="0" borderId="0" xfId="4190" applyFont="1" applyAlignment="1" applyProtection="1">
      <alignment vertical="center"/>
      <protection locked="0"/>
    </xf>
    <xf numFmtId="0" fontId="17" fillId="0" borderId="0" xfId="4190" applyFont="1" applyProtection="1">
      <protection locked="0"/>
    </xf>
    <xf numFmtId="0" fontId="167" fillId="0" borderId="0" xfId="4190" applyFont="1" applyProtection="1">
      <protection locked="0"/>
    </xf>
    <xf numFmtId="0" fontId="12" fillId="125" borderId="0" xfId="4177" quotePrefix="1" applyFont="1" applyFill="1" applyAlignment="1">
      <alignment horizontal="left"/>
    </xf>
    <xf numFmtId="168" fontId="4" fillId="125" borderId="0" xfId="4192" applyFill="1"/>
    <xf numFmtId="0" fontId="12" fillId="125" borderId="0" xfId="4177" quotePrefix="1" applyFont="1" applyFill="1" applyAlignment="1">
      <alignment horizontal="right"/>
    </xf>
    <xf numFmtId="0" fontId="10" fillId="125" borderId="0" xfId="4177" applyFont="1" applyFill="1"/>
    <xf numFmtId="0" fontId="10" fillId="0" borderId="0" xfId="4177" applyFont="1"/>
    <xf numFmtId="0" fontId="11" fillId="0" borderId="39" xfId="4177" applyFont="1" applyBorder="1" applyAlignment="1">
      <alignment horizontal="centerContinuous"/>
    </xf>
    <xf numFmtId="0" fontId="10" fillId="0" borderId="0" xfId="4177" applyFont="1" applyBorder="1" applyAlignment="1">
      <alignment horizontal="centerContinuous"/>
    </xf>
    <xf numFmtId="0" fontId="10" fillId="0" borderId="40" xfId="4177" quotePrefix="1" applyFont="1" applyBorder="1" applyAlignment="1">
      <alignment horizontal="center"/>
    </xf>
    <xf numFmtId="0" fontId="11" fillId="0" borderId="39" xfId="4177" applyFont="1" applyBorder="1" applyAlignment="1">
      <alignment horizontal="left"/>
    </xf>
    <xf numFmtId="0" fontId="10" fillId="0" borderId="39" xfId="4177" applyFont="1" applyBorder="1" applyAlignment="1">
      <alignment horizontal="left"/>
    </xf>
    <xf numFmtId="0" fontId="10" fillId="0" borderId="39" xfId="4177" applyFont="1" applyBorder="1" applyAlignment="1"/>
    <xf numFmtId="0" fontId="10" fillId="0" borderId="0" xfId="4177" applyFont="1" applyBorder="1" applyAlignment="1">
      <alignment horizontal="center"/>
    </xf>
    <xf numFmtId="0" fontId="10" fillId="0" borderId="40" xfId="4177" applyFont="1" applyBorder="1" applyAlignment="1">
      <alignment horizontal="center"/>
    </xf>
    <xf numFmtId="0" fontId="10" fillId="0" borderId="39" xfId="4177" applyFont="1" applyBorder="1"/>
    <xf numFmtId="167" fontId="10" fillId="0" borderId="0" xfId="4193" applyNumberFormat="1" applyFont="1" applyBorder="1" applyAlignment="1">
      <alignment horizontal="left"/>
    </xf>
    <xf numFmtId="167" fontId="10" fillId="0" borderId="40" xfId="4193" applyNumberFormat="1" applyFont="1" applyBorder="1" applyAlignment="1">
      <alignment horizontal="left"/>
    </xf>
    <xf numFmtId="167" fontId="10" fillId="0" borderId="0" xfId="4193" applyNumberFormat="1" applyFont="1" applyBorder="1" applyAlignment="1">
      <alignment horizontal="center"/>
    </xf>
    <xf numFmtId="0" fontId="10" fillId="0" borderId="39" xfId="4177" quotePrefix="1" applyFont="1" applyBorder="1" applyAlignment="1">
      <alignment horizontal="right"/>
    </xf>
    <xf numFmtId="0" fontId="10" fillId="0" borderId="39" xfId="4177" applyFont="1" applyBorder="1" applyAlignment="1">
      <alignment vertical="top"/>
    </xf>
    <xf numFmtId="167" fontId="10" fillId="0" borderId="0" xfId="4193" applyNumberFormat="1" applyFont="1" applyBorder="1" applyAlignment="1">
      <alignment horizontal="left" vertical="top"/>
    </xf>
    <xf numFmtId="0" fontId="10" fillId="0" borderId="0" xfId="4177" applyFont="1" applyAlignment="1">
      <alignment vertical="top"/>
    </xf>
    <xf numFmtId="0" fontId="10" fillId="0" borderId="39" xfId="4177" applyFont="1" applyBorder="1" applyAlignment="1">
      <alignment horizontal="centerContinuous" vertical="center"/>
    </xf>
    <xf numFmtId="0" fontId="10" fillId="0" borderId="0" xfId="4177" applyFont="1" applyBorder="1" applyAlignment="1">
      <alignment horizontal="left" vertical="center"/>
    </xf>
    <xf numFmtId="0" fontId="10" fillId="0" borderId="40" xfId="4177" applyFont="1" applyBorder="1" applyAlignment="1">
      <alignment horizontal="left" vertical="center"/>
    </xf>
    <xf numFmtId="0" fontId="10" fillId="0" borderId="41" xfId="4177" applyFont="1" applyBorder="1" applyAlignment="1">
      <alignment horizontal="centerContinuous"/>
    </xf>
    <xf numFmtId="0" fontId="10" fillId="0" borderId="9" xfId="4177" applyFont="1" applyBorder="1" applyAlignment="1">
      <alignment horizontal="centerContinuous"/>
    </xf>
    <xf numFmtId="0" fontId="10" fillId="0" borderId="42" xfId="4177" applyFont="1" applyBorder="1" applyAlignment="1">
      <alignment horizontal="centerContinuous"/>
    </xf>
    <xf numFmtId="0" fontId="10" fillId="0" borderId="0" xfId="4177" quotePrefix="1" applyFont="1" applyAlignment="1">
      <alignment horizontal="left"/>
    </xf>
    <xf numFmtId="168" fontId="12" fillId="0" borderId="0" xfId="4192" applyFont="1" applyAlignment="1">
      <alignment horizontal="right"/>
    </xf>
    <xf numFmtId="0" fontId="10" fillId="0" borderId="0" xfId="4177" applyFont="1" applyAlignment="1">
      <alignment horizontal="left"/>
    </xf>
    <xf numFmtId="0" fontId="10" fillId="125" borderId="0" xfId="4182" applyFont="1" applyFill="1" applyAlignment="1">
      <alignment vertical="center"/>
    </xf>
    <xf numFmtId="0" fontId="12" fillId="125" borderId="0" xfId="4182" quotePrefix="1" applyFont="1" applyFill="1" applyAlignment="1" applyProtection="1">
      <alignment horizontal="left" vertical="center"/>
    </xf>
    <xf numFmtId="0" fontId="12" fillId="125" borderId="0" xfId="4182" applyFont="1" applyFill="1" applyAlignment="1">
      <alignment vertical="center"/>
    </xf>
    <xf numFmtId="0" fontId="10" fillId="125" borderId="0" xfId="4182" applyFont="1" applyFill="1"/>
    <xf numFmtId="0" fontId="10" fillId="0" borderId="0" xfId="4182" applyFont="1" applyAlignment="1">
      <alignment vertical="center"/>
    </xf>
    <xf numFmtId="0" fontId="10" fillId="0" borderId="38" xfId="4182" applyFont="1" applyBorder="1" applyAlignment="1">
      <alignment horizontal="centerContinuous" vertical="center"/>
    </xf>
    <xf numFmtId="0" fontId="10" fillId="0" borderId="0" xfId="4182" applyFont="1"/>
    <xf numFmtId="0" fontId="10" fillId="0" borderId="39" xfId="4182" quotePrefix="1" applyFont="1" applyBorder="1" applyAlignment="1" applyProtection="1">
      <alignment horizontal="left" vertical="center"/>
    </xf>
    <xf numFmtId="0" fontId="10" fillId="0" borderId="0" xfId="4182" applyFont="1" applyBorder="1" applyAlignment="1" applyProtection="1">
      <alignment horizontal="center" vertical="center"/>
    </xf>
    <xf numFmtId="0" fontId="10" fillId="0" borderId="0" xfId="4182" quotePrefix="1" applyFont="1" applyBorder="1" applyAlignment="1" applyProtection="1">
      <alignment horizontal="left" vertical="center"/>
    </xf>
    <xf numFmtId="0" fontId="10" fillId="0" borderId="0" xfId="4182" applyFont="1" applyBorder="1" applyAlignment="1">
      <alignment horizontal="centerContinuous" vertical="center"/>
    </xf>
    <xf numFmtId="0" fontId="10" fillId="0" borderId="40" xfId="4182" applyFont="1" applyBorder="1" applyAlignment="1">
      <alignment vertical="center"/>
    </xf>
    <xf numFmtId="0" fontId="10" fillId="0" borderId="0" xfId="4182" applyFont="1" applyBorder="1" applyAlignment="1">
      <alignment vertical="center"/>
    </xf>
    <xf numFmtId="37" fontId="10" fillId="0" borderId="0" xfId="4182" applyNumberFormat="1" applyFont="1" applyAlignment="1" applyProtection="1">
      <alignment vertical="center"/>
    </xf>
    <xf numFmtId="0" fontId="10" fillId="0" borderId="39" xfId="4182" applyFont="1" applyBorder="1" applyAlignment="1" applyProtection="1">
      <alignment horizontal="left" vertical="center"/>
    </xf>
    <xf numFmtId="0" fontId="10" fillId="0" borderId="0" xfId="4182" applyFont="1" applyBorder="1" applyAlignment="1" applyProtection="1">
      <alignment horizontal="left" vertical="center"/>
    </xf>
    <xf numFmtId="0" fontId="10" fillId="0" borderId="39" xfId="4182" applyFont="1" applyBorder="1" applyAlignment="1">
      <alignment vertical="center"/>
    </xf>
    <xf numFmtId="0" fontId="10" fillId="0" borderId="0" xfId="4182" applyFont="1" applyBorder="1" applyAlignment="1">
      <alignment horizontal="center" vertical="center"/>
    </xf>
    <xf numFmtId="0" fontId="10" fillId="0" borderId="0" xfId="4182" quotePrefix="1" applyFont="1" applyBorder="1" applyAlignment="1" applyProtection="1">
      <alignment horizontal="center" vertical="center"/>
    </xf>
    <xf numFmtId="0" fontId="10" fillId="0" borderId="0" xfId="4182" quotePrefix="1" applyFont="1" applyBorder="1" applyAlignment="1">
      <alignment horizontal="left" vertical="center"/>
    </xf>
    <xf numFmtId="0" fontId="10" fillId="0" borderId="0" xfId="4182" applyFont="1" applyBorder="1" applyAlignment="1" applyProtection="1">
      <alignment horizontal="right" vertical="center"/>
    </xf>
    <xf numFmtId="0" fontId="10" fillId="0" borderId="41" xfId="4182" applyFont="1" applyBorder="1" applyAlignment="1">
      <alignment horizontal="left" vertical="center"/>
    </xf>
    <xf numFmtId="0" fontId="10" fillId="0" borderId="9" xfId="4182" applyFont="1" applyBorder="1" applyAlignment="1">
      <alignment vertical="center"/>
    </xf>
    <xf numFmtId="0" fontId="10" fillId="0" borderId="9" xfId="4182" applyFont="1" applyBorder="1" applyAlignment="1">
      <alignment horizontal="centerContinuous" vertical="center"/>
    </xf>
    <xf numFmtId="0" fontId="10" fillId="0" borderId="42" xfId="4182" applyFont="1" applyBorder="1" applyAlignment="1">
      <alignment vertical="center"/>
    </xf>
    <xf numFmtId="0" fontId="12" fillId="0" borderId="0" xfId="4182" applyFont="1" applyAlignment="1" applyProtection="1">
      <alignment horizontal="left" vertical="center"/>
    </xf>
    <xf numFmtId="0" fontId="10" fillId="0" borderId="0" xfId="4182" applyFont="1" applyAlignment="1">
      <alignment horizontal="centerContinuous" vertical="center"/>
    </xf>
    <xf numFmtId="0" fontId="149" fillId="0" borderId="0" xfId="4182" applyFont="1"/>
    <xf numFmtId="0" fontId="149" fillId="0" borderId="0" xfId="4182" applyFont="1" applyAlignment="1">
      <alignment horizontal="centerContinuous"/>
    </xf>
    <xf numFmtId="0" fontId="10" fillId="0" borderId="0" xfId="4182" applyFont="1" applyAlignment="1">
      <alignment horizontal="centerContinuous"/>
    </xf>
    <xf numFmtId="0" fontId="10" fillId="0" borderId="0" xfId="4182" applyFont="1" applyAlignment="1" applyProtection="1">
      <alignment horizontal="left"/>
    </xf>
    <xf numFmtId="0" fontId="168" fillId="0" borderId="0" xfId="4182" applyFont="1" applyProtection="1">
      <protection locked="0"/>
    </xf>
    <xf numFmtId="0" fontId="12" fillId="125" borderId="0" xfId="4182" quotePrefix="1" applyFont="1" applyFill="1" applyAlignment="1">
      <alignment horizontal="left"/>
    </xf>
    <xf numFmtId="0" fontId="10" fillId="125" borderId="0" xfId="4182" applyFont="1" applyFill="1" applyAlignment="1">
      <alignment horizontal="center"/>
    </xf>
    <xf numFmtId="0" fontId="12" fillId="125" borderId="0" xfId="4182" quotePrefix="1" applyFont="1" applyFill="1" applyAlignment="1">
      <alignment horizontal="right"/>
    </xf>
    <xf numFmtId="0" fontId="11" fillId="0" borderId="36" xfId="4182" quotePrefix="1" applyFont="1" applyBorder="1" applyAlignment="1">
      <alignment horizontal="centerContinuous"/>
    </xf>
    <xf numFmtId="0" fontId="10" fillId="0" borderId="37" xfId="4182" applyFont="1" applyBorder="1" applyAlignment="1">
      <alignment horizontal="centerContinuous"/>
    </xf>
    <xf numFmtId="0" fontId="10" fillId="0" borderId="38" xfId="4182" quotePrefix="1" applyFont="1" applyBorder="1" applyAlignment="1">
      <alignment horizontal="centerContinuous"/>
    </xf>
    <xf numFmtId="0" fontId="10" fillId="0" borderId="39" xfId="4182" quotePrefix="1" applyFont="1" applyBorder="1" applyAlignment="1">
      <alignment horizontal="centerContinuous"/>
    </xf>
    <xf numFmtId="0" fontId="10" fillId="0" borderId="0" xfId="4182" applyFont="1" applyBorder="1" applyAlignment="1">
      <alignment horizontal="centerContinuous"/>
    </xf>
    <xf numFmtId="0" fontId="10" fillId="0" borderId="40" xfId="4182" applyFont="1" applyBorder="1" applyAlignment="1">
      <alignment horizontal="centerContinuous"/>
    </xf>
    <xf numFmtId="0" fontId="11" fillId="0" borderId="39" xfId="4182" quotePrefix="1" applyFont="1" applyBorder="1" applyAlignment="1">
      <alignment horizontal="center"/>
    </xf>
    <xf numFmtId="0" fontId="10" fillId="0" borderId="39" xfId="4182" applyNumberFormat="1" applyFont="1" applyBorder="1" applyAlignment="1" applyProtection="1">
      <alignment horizontal="left" vertical="center"/>
      <protection locked="0"/>
    </xf>
    <xf numFmtId="0" fontId="10" fillId="0" borderId="0" xfId="4182" applyFont="1" applyBorder="1" applyAlignment="1">
      <alignment horizontal="center"/>
    </xf>
    <xf numFmtId="0" fontId="10" fillId="0" borderId="0" xfId="4182" applyFont="1" applyBorder="1"/>
    <xf numFmtId="0" fontId="10" fillId="0" borderId="40" xfId="4182" applyFont="1" applyBorder="1" applyAlignment="1">
      <alignment horizontal="center"/>
    </xf>
    <xf numFmtId="0" fontId="10" fillId="0" borderId="50" xfId="4182" applyFont="1" applyBorder="1" applyAlignment="1">
      <alignment horizontal="center"/>
    </xf>
    <xf numFmtId="0" fontId="10" fillId="0" borderId="22" xfId="4182" applyFont="1" applyBorder="1" applyAlignment="1">
      <alignment horizontal="center"/>
    </xf>
    <xf numFmtId="0" fontId="10" fillId="0" borderId="22" xfId="4182" applyFont="1" applyBorder="1"/>
    <xf numFmtId="0" fontId="10" fillId="0" borderId="51" xfId="4182" applyFont="1" applyBorder="1" applyAlignment="1">
      <alignment horizontal="center"/>
    </xf>
    <xf numFmtId="0" fontId="10" fillId="0" borderId="52" xfId="4182" applyFont="1" applyBorder="1" applyAlignment="1">
      <alignment horizontal="center"/>
    </xf>
    <xf numFmtId="0" fontId="10" fillId="0" borderId="24" xfId="4182" applyFont="1" applyBorder="1" applyAlignment="1">
      <alignment horizontal="center"/>
    </xf>
    <xf numFmtId="0" fontId="10" fillId="0" borderId="24" xfId="4182" quotePrefix="1" applyFont="1" applyBorder="1" applyAlignment="1">
      <alignment horizontal="center"/>
    </xf>
    <xf numFmtId="0" fontId="10" fillId="0" borderId="0" xfId="4182" applyFont="1" applyAlignment="1">
      <alignment horizontal="center"/>
    </xf>
    <xf numFmtId="0" fontId="10" fillId="0" borderId="27" xfId="4182" applyFont="1" applyBorder="1" applyAlignment="1">
      <alignment horizontal="center"/>
    </xf>
    <xf numFmtId="0" fontId="10" fillId="0" borderId="55" xfId="4182" applyFont="1" applyBorder="1" applyAlignment="1">
      <alignment horizontal="center"/>
    </xf>
    <xf numFmtId="0" fontId="10" fillId="0" borderId="54" xfId="4182" applyFont="1" applyBorder="1" applyAlignment="1">
      <alignment horizontal="center"/>
    </xf>
    <xf numFmtId="167" fontId="10" fillId="0" borderId="27" xfId="1930" applyNumberFormat="1" applyFont="1" applyBorder="1" applyAlignment="1">
      <alignment horizontal="center"/>
    </xf>
    <xf numFmtId="0" fontId="10" fillId="0" borderId="27" xfId="4182" applyFont="1" applyBorder="1" applyAlignment="1">
      <alignment horizontal="left"/>
    </xf>
    <xf numFmtId="167" fontId="10" fillId="0" borderId="27" xfId="1930" quotePrefix="1" applyNumberFormat="1" applyFont="1" applyBorder="1" applyAlignment="1">
      <alignment horizontal="center"/>
    </xf>
    <xf numFmtId="0" fontId="10" fillId="0" borderId="27" xfId="4182" quotePrefix="1" applyFont="1" applyBorder="1" applyAlignment="1">
      <alignment horizontal="center"/>
    </xf>
    <xf numFmtId="167" fontId="10" fillId="0" borderId="27" xfId="1930" applyNumberFormat="1" applyFont="1" applyBorder="1"/>
    <xf numFmtId="0" fontId="10" fillId="0" borderId="27" xfId="4182" applyFont="1" applyFill="1" applyBorder="1" applyAlignment="1">
      <alignment horizontal="left"/>
    </xf>
    <xf numFmtId="0" fontId="10" fillId="0" borderId="27" xfId="4182" applyFont="1" applyBorder="1"/>
    <xf numFmtId="167" fontId="10" fillId="0" borderId="27" xfId="1930" applyNumberFormat="1" applyFont="1" applyBorder="1" applyAlignment="1">
      <alignment horizontal="right"/>
    </xf>
    <xf numFmtId="167" fontId="10" fillId="0" borderId="27" xfId="1930" quotePrefix="1" applyNumberFormat="1" applyFont="1" applyBorder="1" applyAlignment="1">
      <alignment horizontal="left"/>
    </xf>
    <xf numFmtId="167" fontId="10" fillId="0" borderId="0" xfId="1930" applyNumberFormat="1" applyFont="1" applyAlignment="1">
      <alignment horizontal="center"/>
    </xf>
    <xf numFmtId="0" fontId="10" fillId="0" borderId="0" xfId="4182" applyFont="1" applyAlignment="1">
      <alignment horizontal="left"/>
    </xf>
    <xf numFmtId="0" fontId="12" fillId="0" borderId="0" xfId="4182" applyFont="1" applyAlignment="1">
      <alignment horizontal="right"/>
    </xf>
    <xf numFmtId="167" fontId="10" fillId="0" borderId="0" xfId="1930" applyNumberFormat="1" applyFont="1"/>
    <xf numFmtId="0" fontId="12" fillId="125" borderId="0" xfId="4182" applyFont="1" applyFill="1"/>
    <xf numFmtId="0" fontId="10" fillId="0" borderId="37" xfId="4182" quotePrefix="1" applyFont="1" applyBorder="1" applyAlignment="1">
      <alignment horizontal="centerContinuous"/>
    </xf>
    <xf numFmtId="0" fontId="10" fillId="0" borderId="40" xfId="4182" applyFont="1" applyBorder="1"/>
    <xf numFmtId="0" fontId="10" fillId="0" borderId="39" xfId="4182" applyNumberFormat="1" applyFont="1" applyBorder="1" applyAlignment="1" applyProtection="1">
      <alignment vertical="center"/>
      <protection locked="0"/>
    </xf>
    <xf numFmtId="0" fontId="10" fillId="0" borderId="61" xfId="4182" applyNumberFormat="1" applyFont="1" applyBorder="1" applyAlignment="1" applyProtection="1">
      <alignment vertical="center"/>
      <protection locked="0"/>
    </xf>
    <xf numFmtId="0" fontId="10" fillId="0" borderId="26" xfId="4182" applyFont="1" applyBorder="1" applyAlignment="1">
      <alignment horizontal="centerContinuous"/>
    </xf>
    <xf numFmtId="0" fontId="10" fillId="0" borderId="26" xfId="4182" applyFont="1" applyBorder="1"/>
    <xf numFmtId="0" fontId="10" fillId="0" borderId="55" xfId="4182" applyFont="1" applyBorder="1"/>
    <xf numFmtId="0" fontId="10" fillId="0" borderId="52" xfId="4182" applyNumberFormat="1" applyFont="1" applyBorder="1" applyAlignment="1" applyProtection="1">
      <alignment vertical="center"/>
      <protection locked="0"/>
    </xf>
    <xf numFmtId="0" fontId="10" fillId="0" borderId="66" xfId="4182" applyFont="1" applyBorder="1" applyAlignment="1">
      <alignment horizontal="centerContinuous"/>
    </xf>
    <xf numFmtId="0" fontId="10" fillId="0" borderId="24" xfId="4182" applyFont="1" applyBorder="1" applyAlignment="1"/>
    <xf numFmtId="0" fontId="10" fillId="0" borderId="24" xfId="4182" applyFont="1" applyBorder="1"/>
    <xf numFmtId="0" fontId="10" fillId="0" borderId="24" xfId="4182" applyFont="1" applyFill="1" applyBorder="1"/>
    <xf numFmtId="167" fontId="10" fillId="0" borderId="24" xfId="1930" applyNumberFormat="1" applyFont="1" applyBorder="1" applyAlignment="1">
      <alignment horizontal="center"/>
    </xf>
    <xf numFmtId="0" fontId="2" fillId="0" borderId="24" xfId="4182" applyBorder="1" applyAlignment="1"/>
    <xf numFmtId="167" fontId="10" fillId="0" borderId="24" xfId="1930" applyNumberFormat="1" applyFont="1" applyFill="1" applyBorder="1" applyAlignment="1">
      <alignment horizontal="center"/>
    </xf>
    <xf numFmtId="0" fontId="10" fillId="0" borderId="24" xfId="4182" applyFont="1" applyFill="1" applyBorder="1" applyAlignment="1">
      <alignment horizontal="center"/>
    </xf>
    <xf numFmtId="167" fontId="10" fillId="0" borderId="27" xfId="1930" applyNumberFormat="1" applyFont="1" applyFill="1" applyBorder="1" applyAlignment="1">
      <alignment horizontal="center"/>
    </xf>
    <xf numFmtId="167" fontId="165" fillId="0" borderId="27" xfId="1930" applyNumberFormat="1" applyFont="1" applyBorder="1" applyAlignment="1">
      <alignment horizontal="right"/>
    </xf>
    <xf numFmtId="167" fontId="10" fillId="0" borderId="0" xfId="4182" applyNumberFormat="1" applyFont="1"/>
    <xf numFmtId="167" fontId="11" fillId="0" borderId="27" xfId="1930" applyNumberFormat="1" applyFont="1" applyBorder="1" applyAlignment="1">
      <alignment horizontal="right"/>
    </xf>
    <xf numFmtId="167" fontId="10" fillId="0" borderId="27" xfId="1930" applyNumberFormat="1" applyFont="1" applyFill="1" applyBorder="1" applyAlignment="1">
      <alignment horizontal="right"/>
    </xf>
    <xf numFmtId="167" fontId="164" fillId="0" borderId="27" xfId="1930" applyNumberFormat="1" applyFont="1" applyBorder="1" applyAlignment="1">
      <alignment horizontal="right"/>
    </xf>
    <xf numFmtId="0" fontId="12" fillId="0" borderId="0" xfId="4182" applyFont="1" applyBorder="1"/>
    <xf numFmtId="167" fontId="10" fillId="0" borderId="0" xfId="1930" applyNumberFormat="1" applyFont="1" applyBorder="1" applyAlignment="1">
      <alignment horizontal="left"/>
    </xf>
    <xf numFmtId="167" fontId="10" fillId="0" borderId="0" xfId="1930" applyNumberFormat="1" applyFont="1" applyBorder="1"/>
    <xf numFmtId="0" fontId="12" fillId="125" borderId="0" xfId="4182" applyFont="1" applyFill="1" applyAlignment="1">
      <alignment horizontal="right"/>
    </xf>
    <xf numFmtId="0" fontId="10" fillId="0" borderId="2" xfId="4187" applyFont="1" applyBorder="1" applyAlignment="1">
      <alignment horizontal="left"/>
    </xf>
    <xf numFmtId="0" fontId="10" fillId="0" borderId="54" xfId="4182" applyFont="1" applyBorder="1" applyAlignment="1">
      <alignment horizontal="center" vertical="top"/>
    </xf>
    <xf numFmtId="0" fontId="10" fillId="0" borderId="55" xfId="4182" applyFont="1" applyBorder="1" applyAlignment="1">
      <alignment horizontal="center" vertical="top"/>
    </xf>
    <xf numFmtId="0" fontId="10" fillId="0" borderId="27" xfId="4182" quotePrefix="1" applyFont="1" applyBorder="1" applyAlignment="1">
      <alignment horizontal="left"/>
    </xf>
    <xf numFmtId="167" fontId="10" fillId="0" borderId="66" xfId="1930" applyNumberFormat="1" applyFont="1" applyBorder="1"/>
    <xf numFmtId="0" fontId="10" fillId="0" borderId="39" xfId="4182" applyFont="1" applyBorder="1" applyAlignment="1">
      <alignment horizontal="center"/>
    </xf>
    <xf numFmtId="167" fontId="10" fillId="0" borderId="0" xfId="1930" applyNumberFormat="1" applyFont="1" applyBorder="1" applyAlignment="1">
      <alignment horizontal="center"/>
    </xf>
    <xf numFmtId="0" fontId="10" fillId="0" borderId="0" xfId="4182" applyFont="1" applyBorder="1" applyAlignment="1">
      <alignment horizontal="left"/>
    </xf>
    <xf numFmtId="0" fontId="10" fillId="0" borderId="38" xfId="4182" applyFont="1" applyBorder="1" applyAlignment="1">
      <alignment horizontal="centerContinuous"/>
    </xf>
    <xf numFmtId="167" fontId="10" fillId="0" borderId="27" xfId="1930" quotePrefix="1" applyNumberFormat="1" applyFont="1" applyBorder="1" applyAlignment="1">
      <alignment horizontal="right"/>
    </xf>
    <xf numFmtId="167" fontId="10" fillId="0" borderId="27" xfId="1930" applyNumberFormat="1" applyFont="1" applyBorder="1" applyAlignment="1">
      <alignment horizontal="right" vertical="top"/>
    </xf>
    <xf numFmtId="167" fontId="10" fillId="0" borderId="0" xfId="1930" applyNumberFormat="1" applyFont="1" applyBorder="1" applyAlignment="1">
      <alignment horizontal="right"/>
    </xf>
    <xf numFmtId="0" fontId="11" fillId="125" borderId="36" xfId="4182" quotePrefix="1" applyFont="1" applyFill="1" applyBorder="1" applyAlignment="1">
      <alignment horizontal="centerContinuous"/>
    </xf>
    <xf numFmtId="0" fontId="10" fillId="125" borderId="37" xfId="4182" applyFont="1" applyFill="1" applyBorder="1" applyAlignment="1">
      <alignment horizontal="centerContinuous"/>
    </xf>
    <xf numFmtId="0" fontId="10" fillId="125" borderId="37" xfId="4182" quotePrefix="1" applyFont="1" applyFill="1" applyBorder="1" applyAlignment="1">
      <alignment horizontal="centerContinuous"/>
    </xf>
    <xf numFmtId="0" fontId="10" fillId="125" borderId="38" xfId="4182" applyFont="1" applyFill="1" applyBorder="1" applyAlignment="1">
      <alignment horizontal="centerContinuous"/>
    </xf>
    <xf numFmtId="0" fontId="10" fillId="125" borderId="0" xfId="4182" applyFont="1" applyFill="1" applyBorder="1"/>
    <xf numFmtId="0" fontId="10" fillId="0" borderId="0" xfId="4182" applyFont="1" applyFill="1" applyBorder="1" applyAlignment="1">
      <alignment horizontal="centerContinuous"/>
    </xf>
    <xf numFmtId="0" fontId="10" fillId="0" borderId="39" xfId="4182" applyFont="1" applyBorder="1" applyAlignment="1">
      <alignment horizontal="centerContinuous"/>
    </xf>
    <xf numFmtId="0" fontId="10" fillId="0" borderId="39" xfId="4182" quotePrefix="1" applyFont="1" applyBorder="1" applyAlignment="1">
      <alignment horizontal="left"/>
    </xf>
    <xf numFmtId="0" fontId="10" fillId="0" borderId="0" xfId="4182" applyFont="1" applyBorder="1" applyAlignment="1">
      <alignment horizontal="right"/>
    </xf>
    <xf numFmtId="0" fontId="10" fillId="0" borderId="0" xfId="4182" applyFont="1" applyFill="1" applyBorder="1"/>
    <xf numFmtId="0" fontId="10" fillId="0" borderId="39" xfId="4182" quotePrefix="1" applyFont="1" applyBorder="1" applyAlignment="1">
      <alignment horizontal="center"/>
    </xf>
    <xf numFmtId="0" fontId="10" fillId="0" borderId="0" xfId="4182" applyNumberFormat="1" applyFont="1" applyBorder="1" applyProtection="1">
      <protection locked="0"/>
    </xf>
    <xf numFmtId="0" fontId="10" fillId="0" borderId="61" xfId="4182" quotePrefix="1" applyFont="1" applyBorder="1" applyAlignment="1">
      <alignment horizontal="center"/>
    </xf>
    <xf numFmtId="0" fontId="10" fillId="0" borderId="26" xfId="4182" applyNumberFormat="1" applyFont="1" applyBorder="1" applyProtection="1">
      <protection locked="0"/>
    </xf>
    <xf numFmtId="0" fontId="10" fillId="0" borderId="26" xfId="4182" applyFont="1" applyFill="1" applyBorder="1"/>
    <xf numFmtId="0" fontId="10" fillId="0" borderId="24" xfId="4182" applyFont="1" applyBorder="1" applyAlignment="1">
      <alignment horizontal="right"/>
    </xf>
    <xf numFmtId="0" fontId="10" fillId="0" borderId="27" xfId="4182" applyFont="1" applyFill="1" applyBorder="1" applyAlignment="1">
      <alignment horizontal="center"/>
    </xf>
    <xf numFmtId="0" fontId="10" fillId="0" borderId="24" xfId="4182" applyFont="1" applyBorder="1" applyAlignment="1">
      <alignment horizontal="left"/>
    </xf>
    <xf numFmtId="167" fontId="10" fillId="0" borderId="27" xfId="1930" applyNumberFormat="1" applyFont="1" applyFill="1" applyBorder="1"/>
    <xf numFmtId="0" fontId="10" fillId="0" borderId="54" xfId="4182" applyFont="1" applyFill="1" applyBorder="1" applyAlignment="1">
      <alignment horizontal="center"/>
    </xf>
    <xf numFmtId="0" fontId="10" fillId="0" borderId="55" xfId="4182" applyFont="1" applyFill="1" applyBorder="1" applyAlignment="1">
      <alignment horizontal="center"/>
    </xf>
    <xf numFmtId="0" fontId="10" fillId="0" borderId="56" xfId="4182" applyFont="1" applyBorder="1" applyAlignment="1">
      <alignment horizontal="center" vertical="top"/>
    </xf>
    <xf numFmtId="0" fontId="10" fillId="0" borderId="58" xfId="4182" applyFont="1" applyBorder="1" applyAlignment="1">
      <alignment horizontal="left"/>
    </xf>
    <xf numFmtId="167" fontId="10" fillId="0" borderId="58" xfId="1930" applyNumberFormat="1" applyFont="1" applyBorder="1"/>
    <xf numFmtId="0" fontId="10" fillId="0" borderId="42" xfId="4182" applyFont="1" applyBorder="1" applyAlignment="1">
      <alignment horizontal="center" vertical="top"/>
    </xf>
    <xf numFmtId="167" fontId="10" fillId="0" borderId="0" xfId="1930" applyNumberFormat="1" applyFont="1" applyFill="1" applyBorder="1"/>
    <xf numFmtId="0" fontId="12" fillId="125" borderId="0" xfId="4182" applyFont="1" applyFill="1" applyAlignment="1">
      <alignment horizontal="center" vertical="center"/>
    </xf>
    <xf numFmtId="0" fontId="12" fillId="125" borderId="0" xfId="4182" quotePrefix="1" applyFont="1" applyFill="1" applyAlignment="1">
      <alignment horizontal="right" vertical="center"/>
    </xf>
    <xf numFmtId="0" fontId="10" fillId="0" borderId="36" xfId="4182" applyFont="1" applyBorder="1" applyAlignment="1">
      <alignment vertical="center"/>
    </xf>
    <xf numFmtId="0" fontId="10" fillId="0" borderId="37" xfId="4182" applyFont="1" applyBorder="1" applyAlignment="1">
      <alignment vertical="center"/>
    </xf>
    <xf numFmtId="0" fontId="10" fillId="0" borderId="38" xfId="4182" applyFont="1" applyBorder="1" applyAlignment="1">
      <alignment vertical="center"/>
    </xf>
    <xf numFmtId="0" fontId="170" fillId="0" borderId="39" xfId="4182" applyFont="1" applyBorder="1" applyAlignment="1" applyProtection="1">
      <alignment horizontal="centerContinuous" vertical="center"/>
    </xf>
    <xf numFmtId="0" fontId="171" fillId="0" borderId="0" xfId="4182" applyFont="1" applyBorder="1" applyAlignment="1">
      <alignment horizontal="centerContinuous" vertical="center"/>
    </xf>
    <xf numFmtId="0" fontId="10" fillId="0" borderId="40" xfId="4182" applyFont="1" applyBorder="1" applyAlignment="1">
      <alignment horizontal="centerContinuous" vertical="center"/>
    </xf>
    <xf numFmtId="0" fontId="171" fillId="0" borderId="39" xfId="4182" quotePrefix="1" applyFont="1" applyBorder="1" applyAlignment="1">
      <alignment horizontal="center" vertical="center"/>
    </xf>
    <xf numFmtId="0" fontId="171" fillId="0" borderId="0" xfId="4182" applyFont="1" applyBorder="1" applyAlignment="1" applyProtection="1">
      <alignment horizontal="left" vertical="center"/>
    </xf>
    <xf numFmtId="0" fontId="171" fillId="0" borderId="39" xfId="4182" applyFont="1" applyBorder="1" applyAlignment="1">
      <alignment horizontal="center" vertical="center"/>
    </xf>
    <xf numFmtId="0" fontId="171" fillId="0" borderId="0" xfId="4182" quotePrefix="1" applyFont="1" applyBorder="1" applyAlignment="1" applyProtection="1">
      <alignment horizontal="left" vertical="center"/>
    </xf>
    <xf numFmtId="0" fontId="171" fillId="0" borderId="39" xfId="4182" applyFont="1" applyBorder="1" applyAlignment="1">
      <alignment vertical="center"/>
    </xf>
    <xf numFmtId="0" fontId="171" fillId="0" borderId="61" xfId="4182" applyFont="1" applyBorder="1" applyAlignment="1">
      <alignment vertical="center"/>
    </xf>
    <xf numFmtId="0" fontId="171" fillId="0" borderId="26" xfId="4182" quotePrefix="1" applyFont="1" applyBorder="1" applyAlignment="1" applyProtection="1">
      <alignment horizontal="left" vertical="center"/>
    </xf>
    <xf numFmtId="0" fontId="10" fillId="0" borderId="26" xfId="4182" quotePrefix="1" applyFont="1" applyBorder="1" applyAlignment="1" applyProtection="1">
      <alignment horizontal="left" vertical="center"/>
    </xf>
    <xf numFmtId="0" fontId="10" fillId="0" borderId="55" xfId="4182" applyFont="1" applyBorder="1" applyAlignment="1">
      <alignment vertical="center"/>
    </xf>
    <xf numFmtId="0" fontId="171" fillId="0" borderId="0" xfId="4182" applyFont="1" applyBorder="1" applyAlignment="1">
      <alignment vertical="center"/>
    </xf>
    <xf numFmtId="0" fontId="10" fillId="0" borderId="40" xfId="4182" quotePrefix="1" applyFont="1" applyBorder="1" applyAlignment="1" applyProtection="1">
      <alignment horizontal="center" vertical="top" wrapText="1"/>
    </xf>
    <xf numFmtId="0" fontId="10" fillId="0" borderId="0" xfId="4182" quotePrefix="1" applyFont="1" applyBorder="1" applyAlignment="1" applyProtection="1">
      <alignment horizontal="center" vertical="top" wrapText="1"/>
    </xf>
    <xf numFmtId="0" fontId="10" fillId="0" borderId="0" xfId="4182" applyFont="1" applyBorder="1" applyAlignment="1" applyProtection="1">
      <alignment horizontal="center" vertical="top" wrapText="1"/>
    </xf>
    <xf numFmtId="0" fontId="10" fillId="0" borderId="0" xfId="4182" quotePrefix="1" applyFont="1" applyBorder="1" applyAlignment="1" applyProtection="1">
      <alignment horizontal="left" vertical="top" wrapText="1"/>
    </xf>
    <xf numFmtId="0" fontId="172" fillId="0" borderId="0" xfId="4194" applyBorder="1" applyAlignment="1" applyProtection="1">
      <alignment horizontal="center" vertical="top" wrapText="1"/>
    </xf>
    <xf numFmtId="0" fontId="10" fillId="0" borderId="0" xfId="4182" applyFont="1" applyBorder="1" applyAlignment="1" applyProtection="1">
      <alignment horizontal="left" vertical="top"/>
    </xf>
    <xf numFmtId="3" fontId="10" fillId="0" borderId="40" xfId="4182" applyNumberFormat="1" applyFont="1" applyBorder="1" applyAlignment="1">
      <alignment vertical="center"/>
    </xf>
    <xf numFmtId="3" fontId="10" fillId="0" borderId="0" xfId="4182" applyNumberFormat="1" applyFont="1"/>
    <xf numFmtId="0" fontId="10" fillId="0" borderId="0" xfId="4182" applyFont="1" applyBorder="1" applyAlignment="1">
      <alignment horizontal="left" vertical="center"/>
    </xf>
    <xf numFmtId="0" fontId="10" fillId="0" borderId="41" xfId="4182" applyFont="1" applyBorder="1" applyAlignment="1">
      <alignment vertical="center"/>
    </xf>
    <xf numFmtId="0" fontId="12" fillId="0" borderId="0" xfId="4182" applyFont="1" applyAlignment="1">
      <alignment vertical="center"/>
    </xf>
    <xf numFmtId="0" fontId="12" fillId="0" borderId="0" xfId="4182" applyFont="1"/>
    <xf numFmtId="0" fontId="12" fillId="125" borderId="0" xfId="4195" applyFont="1" applyFill="1" applyProtection="1">
      <protection locked="0"/>
    </xf>
    <xf numFmtId="0" fontId="10" fillId="125" borderId="0" xfId="4195" applyFont="1" applyFill="1" applyProtection="1">
      <protection locked="0"/>
    </xf>
    <xf numFmtId="38" fontId="10" fillId="125" borderId="0" xfId="4196" applyNumberFormat="1" applyFont="1" applyFill="1" applyProtection="1">
      <protection locked="0"/>
    </xf>
    <xf numFmtId="38" fontId="12" fillId="125" borderId="0" xfId="4196" quotePrefix="1" applyNumberFormat="1" applyFont="1" applyFill="1" applyAlignment="1" applyProtection="1">
      <alignment horizontal="right"/>
      <protection locked="0"/>
    </xf>
    <xf numFmtId="0" fontId="3" fillId="125" borderId="0" xfId="4195" applyFill="1" applyProtection="1">
      <protection locked="0"/>
    </xf>
    <xf numFmtId="174" fontId="173" fillId="0" borderId="21" xfId="4195" applyNumberFormat="1" applyFont="1" applyBorder="1" applyAlignment="1" applyProtection="1">
      <alignment horizontal="centerContinuous"/>
      <protection locked="0"/>
    </xf>
    <xf numFmtId="174" fontId="173" fillId="0" borderId="21" xfId="4195" applyNumberFormat="1" applyFont="1" applyBorder="1" applyAlignment="1" applyProtection="1">
      <alignment horizontal="centerContinuous" vertical="center"/>
      <protection locked="0"/>
    </xf>
    <xf numFmtId="38" fontId="173" fillId="0" borderId="21" xfId="4196" applyNumberFormat="1" applyFont="1" applyBorder="1" applyAlignment="1" applyProtection="1">
      <alignment horizontal="centerContinuous" vertical="center"/>
      <protection locked="0"/>
    </xf>
    <xf numFmtId="0" fontId="10" fillId="0" borderId="22" xfId="4195" applyFont="1" applyBorder="1" applyAlignment="1" applyProtection="1">
      <alignment horizontal="centerContinuous" vertical="center"/>
      <protection locked="0"/>
    </xf>
    <xf numFmtId="0" fontId="3" fillId="0" borderId="0" xfId="4195" applyProtection="1">
      <protection locked="0"/>
    </xf>
    <xf numFmtId="174" fontId="10" fillId="0" borderId="23" xfId="4195" applyNumberFormat="1" applyFont="1" applyBorder="1" applyAlignment="1" applyProtection="1">
      <alignment horizontal="centerContinuous"/>
      <protection locked="0"/>
    </xf>
    <xf numFmtId="0" fontId="10" fillId="0" borderId="0" xfId="4195" applyFont="1" applyBorder="1" applyAlignment="1" applyProtection="1">
      <alignment horizontal="centerContinuous"/>
      <protection locked="0"/>
    </xf>
    <xf numFmtId="174" fontId="10" fillId="0" borderId="0" xfId="4195" applyNumberFormat="1" applyFont="1" applyBorder="1" applyAlignment="1" applyProtection="1">
      <alignment horizontal="centerContinuous" vertical="center"/>
      <protection locked="0"/>
    </xf>
    <xf numFmtId="38" fontId="10" fillId="0" borderId="0" xfId="4196" applyNumberFormat="1" applyFont="1" applyBorder="1" applyAlignment="1" applyProtection="1">
      <alignment horizontal="centerContinuous" vertical="center"/>
      <protection locked="0"/>
    </xf>
    <xf numFmtId="0" fontId="147" fillId="0" borderId="24" xfId="4195" applyFont="1" applyBorder="1" applyAlignment="1" applyProtection="1">
      <alignment horizontal="right" vertical="center"/>
      <protection locked="0"/>
    </xf>
    <xf numFmtId="0" fontId="10" fillId="0" borderId="25" xfId="4195" applyFont="1" applyBorder="1" applyProtection="1">
      <protection locked="0"/>
    </xf>
    <xf numFmtId="0" fontId="10" fillId="0" borderId="26" xfId="4195" applyFont="1" applyBorder="1" applyProtection="1">
      <protection locked="0"/>
    </xf>
    <xf numFmtId="0" fontId="10" fillId="0" borderId="26" xfId="4195" applyFont="1" applyBorder="1" applyAlignment="1" applyProtection="1">
      <alignment vertical="center"/>
      <protection locked="0"/>
    </xf>
    <xf numFmtId="38" fontId="10" fillId="0" borderId="26" xfId="4196" applyNumberFormat="1" applyFont="1" applyBorder="1" applyAlignment="1" applyProtection="1">
      <alignment vertical="center"/>
      <protection locked="0"/>
    </xf>
    <xf numFmtId="0" fontId="10" fillId="0" borderId="27" xfId="4195" applyFont="1" applyBorder="1" applyAlignment="1" applyProtection="1">
      <alignment vertical="center"/>
      <protection locked="0"/>
    </xf>
    <xf numFmtId="0" fontId="10" fillId="0" borderId="68" xfId="4195" applyFont="1" applyBorder="1" applyProtection="1">
      <protection locked="0"/>
    </xf>
    <xf numFmtId="0" fontId="10" fillId="0" borderId="24" xfId="4195" applyFont="1" applyBorder="1" applyProtection="1">
      <protection locked="0"/>
    </xf>
    <xf numFmtId="0" fontId="10" fillId="0" borderId="24" xfId="4195" applyFont="1" applyBorder="1" applyAlignment="1" applyProtection="1">
      <alignment vertical="center"/>
      <protection locked="0"/>
    </xf>
    <xf numFmtId="38" fontId="10" fillId="0" borderId="24" xfId="4196" applyNumberFormat="1" applyFont="1" applyBorder="1" applyAlignment="1" applyProtection="1">
      <alignment vertical="center"/>
      <protection locked="0"/>
    </xf>
    <xf numFmtId="38" fontId="10" fillId="0" borderId="24" xfId="4196" applyNumberFormat="1" applyFont="1" applyBorder="1" applyAlignment="1" applyProtection="1">
      <alignment horizontal="center" vertical="center"/>
      <protection locked="0"/>
    </xf>
    <xf numFmtId="38" fontId="10" fillId="0" borderId="0" xfId="4196" applyNumberFormat="1" applyFont="1" applyBorder="1" applyAlignment="1" applyProtection="1">
      <alignment horizontal="center" vertical="center"/>
      <protection locked="0"/>
    </xf>
    <xf numFmtId="0" fontId="10" fillId="0" borderId="68" xfId="4195" applyFont="1" applyBorder="1" applyAlignment="1" applyProtection="1">
      <alignment vertical="center"/>
      <protection locked="0"/>
    </xf>
    <xf numFmtId="0" fontId="10" fillId="0" borderId="68" xfId="4195" applyFont="1" applyBorder="1" applyAlignment="1" applyProtection="1">
      <alignment horizontal="centerContinuous"/>
      <protection locked="0"/>
    </xf>
    <xf numFmtId="0" fontId="10" fillId="0" borderId="24" xfId="4195" applyFont="1" applyBorder="1" applyAlignment="1" applyProtection="1">
      <alignment horizontal="centerContinuous"/>
      <protection locked="0"/>
    </xf>
    <xf numFmtId="0" fontId="10" fillId="0" borderId="68" xfId="4195" applyFont="1" applyBorder="1" applyAlignment="1" applyProtection="1">
      <alignment horizontal="centerContinuous" vertical="center"/>
      <protection locked="0"/>
    </xf>
    <xf numFmtId="0" fontId="10" fillId="0" borderId="24" xfId="4195" applyFont="1" applyBorder="1" applyAlignment="1" applyProtection="1">
      <alignment horizontal="centerContinuous" vertical="center"/>
      <protection locked="0"/>
    </xf>
    <xf numFmtId="0" fontId="10" fillId="0" borderId="71" xfId="4195" applyFont="1" applyBorder="1" applyProtection="1">
      <protection locked="0"/>
    </xf>
    <xf numFmtId="0" fontId="10" fillId="0" borderId="27" xfId="4195" applyFont="1" applyBorder="1" applyProtection="1">
      <protection locked="0"/>
    </xf>
    <xf numFmtId="0" fontId="10" fillId="0" borderId="27" xfId="4195" applyFont="1" applyBorder="1" applyAlignment="1" applyProtection="1">
      <alignment horizontal="centerContinuous" vertical="center"/>
      <protection locked="0"/>
    </xf>
    <xf numFmtId="0" fontId="10" fillId="0" borderId="71" xfId="4195" applyFont="1" applyBorder="1" applyAlignment="1" applyProtection="1">
      <alignment vertical="center"/>
      <protection locked="0"/>
    </xf>
    <xf numFmtId="0" fontId="10" fillId="0" borderId="71" xfId="4195" applyFont="1" applyBorder="1" applyAlignment="1" applyProtection="1">
      <alignment horizontal="centerContinuous"/>
      <protection locked="0"/>
    </xf>
    <xf numFmtId="0" fontId="10" fillId="0" borderId="71" xfId="4195" applyFont="1" applyBorder="1" applyAlignment="1" applyProtection="1">
      <alignment horizontal="centerContinuous" vertical="center"/>
      <protection locked="0"/>
    </xf>
    <xf numFmtId="41" fontId="141" fillId="0" borderId="54" xfId="4196" applyNumberFormat="1" applyFont="1" applyFill="1" applyBorder="1" applyAlignment="1" applyProtection="1">
      <alignment vertical="center"/>
      <protection locked="0"/>
    </xf>
    <xf numFmtId="41" fontId="3" fillId="0" borderId="0" xfId="4195" applyNumberFormat="1" applyProtection="1">
      <protection locked="0"/>
    </xf>
    <xf numFmtId="3" fontId="3" fillId="0" borderId="0" xfId="4195" applyNumberFormat="1" applyProtection="1">
      <protection locked="0"/>
    </xf>
    <xf numFmtId="0" fontId="10" fillId="0" borderId="23" xfId="4195" applyFont="1" applyBorder="1" applyAlignment="1" applyProtection="1">
      <alignment horizontal="right"/>
      <protection locked="0"/>
    </xf>
    <xf numFmtId="174" fontId="10" fillId="0" borderId="25" xfId="4195" applyNumberFormat="1" applyFont="1" applyBorder="1" applyProtection="1">
      <protection locked="0"/>
    </xf>
    <xf numFmtId="174" fontId="10" fillId="0" borderId="27" xfId="4195" applyNumberFormat="1" applyFont="1" applyBorder="1" applyAlignment="1" applyProtection="1">
      <alignment vertical="center"/>
      <protection locked="0"/>
    </xf>
    <xf numFmtId="0" fontId="10" fillId="0" borderId="0" xfId="4195" applyFont="1" applyProtection="1">
      <protection locked="0"/>
    </xf>
    <xf numFmtId="0" fontId="10" fillId="0" borderId="0" xfId="4195" applyFont="1" applyAlignment="1" applyProtection="1">
      <alignment vertical="center"/>
      <protection locked="0"/>
    </xf>
    <xf numFmtId="38" fontId="10" fillId="0" borderId="0" xfId="4196" applyNumberFormat="1" applyFont="1" applyAlignment="1" applyProtection="1">
      <alignment vertical="center"/>
      <protection locked="0"/>
    </xf>
    <xf numFmtId="38" fontId="10" fillId="0" borderId="0" xfId="4196" applyNumberFormat="1" applyFont="1" applyAlignment="1" applyProtection="1">
      <alignment horizontal="centerContinuous" vertical="center"/>
      <protection locked="0"/>
    </xf>
    <xf numFmtId="174" fontId="12" fillId="0" borderId="0" xfId="4195" applyNumberFormat="1" applyFont="1" applyAlignment="1" applyProtection="1">
      <alignment horizontal="right" vertical="center"/>
      <protection locked="0"/>
    </xf>
    <xf numFmtId="38" fontId="3" fillId="0" borderId="0" xfId="4196" applyNumberFormat="1" applyProtection="1">
      <protection locked="0"/>
    </xf>
    <xf numFmtId="174" fontId="12" fillId="125" borderId="0" xfId="4195" quotePrefix="1" applyNumberFormat="1" applyFont="1" applyFill="1" applyAlignment="1" applyProtection="1">
      <alignment horizontal="left" vertical="center"/>
      <protection locked="0"/>
    </xf>
    <xf numFmtId="174" fontId="10" fillId="125" borderId="0" xfId="4195" applyNumberFormat="1" applyFont="1" applyFill="1" applyAlignment="1" applyProtection="1">
      <alignment vertical="center"/>
      <protection locked="0"/>
    </xf>
    <xf numFmtId="0" fontId="12" fillId="125" borderId="0" xfId="4195" applyFont="1" applyFill="1" applyAlignment="1" applyProtection="1">
      <alignment horizontal="right" vertical="center"/>
      <protection locked="0"/>
    </xf>
    <xf numFmtId="174" fontId="11" fillId="0" borderId="21" xfId="4195" applyNumberFormat="1" applyFont="1" applyBorder="1" applyAlignment="1" applyProtection="1">
      <alignment horizontal="centerContinuous" vertical="center"/>
      <protection locked="0"/>
    </xf>
    <xf numFmtId="174" fontId="11" fillId="0" borderId="22" xfId="4195" applyNumberFormat="1" applyFont="1" applyBorder="1" applyAlignment="1" applyProtection="1">
      <alignment horizontal="centerContinuous" vertical="center"/>
      <protection locked="0"/>
    </xf>
    <xf numFmtId="174" fontId="10" fillId="0" borderId="23" xfId="4195" applyNumberFormat="1" applyFont="1" applyBorder="1" applyAlignment="1" applyProtection="1">
      <alignment horizontal="centerContinuous" vertical="center"/>
      <protection locked="0"/>
    </xf>
    <xf numFmtId="0" fontId="11" fillId="0" borderId="0" xfId="4195" applyFont="1" applyBorder="1" applyAlignment="1" applyProtection="1">
      <alignment horizontal="centerContinuous" vertical="center"/>
      <protection locked="0"/>
    </xf>
    <xf numFmtId="0" fontId="10" fillId="0" borderId="25" xfId="4195" applyFont="1" applyBorder="1" applyAlignment="1" applyProtection="1">
      <alignment vertical="center"/>
      <protection locked="0"/>
    </xf>
    <xf numFmtId="0" fontId="10" fillId="0" borderId="24" xfId="4195" applyFont="1" applyBorder="1" applyAlignment="1" applyProtection="1">
      <alignment horizontal="center" vertical="center"/>
      <protection locked="0"/>
    </xf>
    <xf numFmtId="0" fontId="10" fillId="0" borderId="26" xfId="4195" applyFont="1" applyBorder="1" applyAlignment="1" applyProtection="1">
      <alignment horizontal="center" vertical="center"/>
      <protection locked="0"/>
    </xf>
    <xf numFmtId="0" fontId="10" fillId="0" borderId="23" xfId="4195" applyFont="1" applyBorder="1" applyAlignment="1" applyProtection="1">
      <alignment vertical="center"/>
      <protection locked="0"/>
    </xf>
    <xf numFmtId="0" fontId="10" fillId="0" borderId="0" xfId="4195" applyFont="1" applyBorder="1" applyAlignment="1" applyProtection="1">
      <alignment vertical="center"/>
      <protection locked="0"/>
    </xf>
    <xf numFmtId="174" fontId="12" fillId="0" borderId="0" xfId="4195" applyNumberFormat="1" applyFont="1" applyAlignment="1" applyProtection="1">
      <alignment vertical="center"/>
      <protection locked="0"/>
    </xf>
    <xf numFmtId="174" fontId="10" fillId="0" borderId="0" xfId="4195" applyNumberFormat="1" applyFont="1" applyAlignment="1" applyProtection="1">
      <alignment vertical="center"/>
      <protection locked="0"/>
    </xf>
    <xf numFmtId="174" fontId="12" fillId="125" borderId="0" xfId="4197" applyNumberFormat="1" applyFont="1" applyFill="1" applyAlignment="1" applyProtection="1">
      <alignment vertical="center"/>
      <protection locked="0"/>
    </xf>
    <xf numFmtId="174" fontId="12" fillId="125" borderId="0" xfId="4197" quotePrefix="1" applyNumberFormat="1" applyFont="1" applyFill="1" applyAlignment="1" applyProtection="1">
      <alignment horizontal="left" vertical="center"/>
      <protection locked="0"/>
    </xf>
    <xf numFmtId="174" fontId="12" fillId="125" borderId="0" xfId="4197" quotePrefix="1" applyNumberFormat="1" applyFont="1" applyFill="1" applyAlignment="1" applyProtection="1">
      <alignment horizontal="right" vertical="center"/>
      <protection locked="0"/>
    </xf>
    <xf numFmtId="0" fontId="3" fillId="125" borderId="0" xfId="4197" applyFill="1" applyProtection="1">
      <protection locked="0"/>
    </xf>
    <xf numFmtId="174" fontId="14" fillId="0" borderId="20" xfId="4197" applyNumberFormat="1" applyFont="1" applyBorder="1" applyAlignment="1" applyProtection="1">
      <alignment horizontal="centerContinuous" vertical="center"/>
      <protection locked="0"/>
    </xf>
    <xf numFmtId="174" fontId="12" fillId="0" borderId="21" xfId="4197" applyNumberFormat="1" applyFont="1" applyBorder="1" applyAlignment="1" applyProtection="1">
      <alignment horizontal="centerContinuous" vertical="center"/>
      <protection locked="0"/>
    </xf>
    <xf numFmtId="174" fontId="12" fillId="0" borderId="22" xfId="4197" applyNumberFormat="1" applyFont="1" applyBorder="1" applyAlignment="1" applyProtection="1">
      <alignment horizontal="centerContinuous" vertical="center"/>
      <protection locked="0"/>
    </xf>
    <xf numFmtId="167" fontId="3" fillId="0" borderId="0" xfId="1930" applyNumberFormat="1" applyFont="1" applyProtection="1">
      <protection locked="0"/>
    </xf>
    <xf numFmtId="0" fontId="3" fillId="0" borderId="0" xfId="4197" applyProtection="1">
      <protection locked="0"/>
    </xf>
    <xf numFmtId="174" fontId="10" fillId="0" borderId="25" xfId="4197" applyNumberFormat="1" applyFont="1" applyBorder="1" applyAlignment="1" applyProtection="1">
      <alignment horizontal="centerContinuous" vertical="center"/>
      <protection locked="0"/>
    </xf>
    <xf numFmtId="174" fontId="12" fillId="0" borderId="26" xfId="4197" applyNumberFormat="1" applyFont="1" applyBorder="1" applyAlignment="1" applyProtection="1">
      <alignment horizontal="centerContinuous" vertical="center"/>
      <protection locked="0"/>
    </xf>
    <xf numFmtId="174" fontId="12" fillId="0" borderId="27" xfId="4197" applyNumberFormat="1" applyFont="1" applyBorder="1" applyAlignment="1" applyProtection="1">
      <alignment horizontal="centerContinuous" vertical="center"/>
      <protection locked="0"/>
    </xf>
    <xf numFmtId="174" fontId="152" fillId="0" borderId="21" xfId="4197" applyNumberFormat="1" applyFont="1" applyBorder="1" applyAlignment="1" applyProtection="1">
      <alignment vertical="center"/>
      <protection locked="0"/>
    </xf>
    <xf numFmtId="174" fontId="152" fillId="0" borderId="22" xfId="4197" applyNumberFormat="1" applyFont="1" applyBorder="1" applyAlignment="1" applyProtection="1">
      <alignment vertical="center"/>
      <protection locked="0"/>
    </xf>
    <xf numFmtId="174" fontId="152" fillId="0" borderId="23" xfId="4197" applyNumberFormat="1" applyFont="1" applyBorder="1" applyAlignment="1" applyProtection="1">
      <alignment vertical="center"/>
      <protection locked="0"/>
    </xf>
    <xf numFmtId="174" fontId="152" fillId="0" borderId="0" xfId="4197" applyNumberFormat="1" applyFont="1" applyBorder="1" applyAlignment="1" applyProtection="1">
      <alignment vertical="center"/>
      <protection locked="0"/>
    </xf>
    <xf numFmtId="174" fontId="152" fillId="0" borderId="24" xfId="4197" applyNumberFormat="1" applyFont="1" applyBorder="1" applyAlignment="1" applyProtection="1">
      <alignment vertical="center"/>
      <protection locked="0"/>
    </xf>
    <xf numFmtId="0" fontId="10" fillId="0" borderId="70" xfId="4197" applyFont="1" applyBorder="1" applyAlignment="1" applyProtection="1">
      <alignment vertical="center"/>
      <protection locked="0"/>
    </xf>
    <xf numFmtId="0" fontId="10" fillId="0" borderId="22" xfId="4197" applyFont="1" applyBorder="1" applyAlignment="1" applyProtection="1">
      <alignment vertical="center"/>
      <protection locked="0"/>
    </xf>
    <xf numFmtId="174" fontId="10" fillId="0" borderId="74" xfId="4197" applyNumberFormat="1" applyFont="1" applyBorder="1" applyAlignment="1" applyProtection="1">
      <alignment horizontal="centerContinuous" vertical="center"/>
      <protection locked="0"/>
    </xf>
    <xf numFmtId="174" fontId="10" fillId="0" borderId="67" xfId="4197" applyNumberFormat="1" applyFont="1" applyBorder="1" applyAlignment="1" applyProtection="1">
      <alignment horizontal="centerContinuous" vertical="center"/>
      <protection locked="0"/>
    </xf>
    <xf numFmtId="174" fontId="10" fillId="0" borderId="66" xfId="4197" applyNumberFormat="1" applyFont="1" applyBorder="1" applyAlignment="1" applyProtection="1">
      <alignment horizontal="centerContinuous" vertical="center"/>
      <protection locked="0"/>
    </xf>
    <xf numFmtId="0" fontId="10" fillId="0" borderId="68" xfId="4197" applyFont="1" applyBorder="1" applyAlignment="1" applyProtection="1">
      <alignment horizontal="centerContinuous" vertical="center"/>
      <protection locked="0"/>
    </xf>
    <xf numFmtId="0" fontId="10" fillId="0" borderId="0" xfId="4197" applyFont="1" applyBorder="1" applyAlignment="1" applyProtection="1">
      <alignment horizontal="centerContinuous" vertical="center"/>
      <protection locked="0"/>
    </xf>
    <xf numFmtId="174" fontId="10" fillId="0" borderId="68" xfId="4197" applyNumberFormat="1" applyFont="1" applyBorder="1" applyAlignment="1" applyProtection="1">
      <alignment horizontal="centerContinuous" vertical="center"/>
      <protection locked="0"/>
    </xf>
    <xf numFmtId="0" fontId="10" fillId="0" borderId="68" xfId="4197" applyFont="1" applyBorder="1" applyAlignment="1" applyProtection="1">
      <alignment vertical="center"/>
      <protection locked="0"/>
    </xf>
    <xf numFmtId="0" fontId="10" fillId="0" borderId="0" xfId="4197" applyFont="1" applyBorder="1" applyAlignment="1" applyProtection="1">
      <alignment vertical="center"/>
      <protection locked="0"/>
    </xf>
    <xf numFmtId="0" fontId="10" fillId="0" borderId="71" xfId="4197" applyFont="1" applyBorder="1" applyAlignment="1" applyProtection="1">
      <alignment vertical="center"/>
      <protection locked="0"/>
    </xf>
    <xf numFmtId="0" fontId="10" fillId="0" borderId="26" xfId="4197" applyFont="1" applyBorder="1" applyAlignment="1" applyProtection="1">
      <alignment horizontal="centerContinuous" vertical="center"/>
      <protection locked="0"/>
    </xf>
    <xf numFmtId="0" fontId="10" fillId="0" borderId="71" xfId="4197" applyFont="1" applyBorder="1" applyAlignment="1" applyProtection="1">
      <alignment horizontal="centerContinuous" vertical="center"/>
      <protection locked="0"/>
    </xf>
    <xf numFmtId="0" fontId="10" fillId="0" borderId="0" xfId="4197" applyFont="1" applyBorder="1" applyAlignment="1" applyProtection="1">
      <alignment horizontal="center" vertical="center"/>
      <protection locked="0"/>
    </xf>
    <xf numFmtId="0" fontId="10" fillId="0" borderId="24" xfId="4197" applyFont="1" applyBorder="1" applyAlignment="1" applyProtection="1">
      <alignment vertical="center"/>
      <protection locked="0"/>
    </xf>
    <xf numFmtId="0" fontId="10" fillId="0" borderId="26" xfId="4197" applyFont="1" applyBorder="1" applyAlignment="1" applyProtection="1">
      <alignment vertical="center"/>
      <protection locked="0"/>
    </xf>
    <xf numFmtId="0" fontId="10" fillId="0" borderId="27" xfId="4197" applyFont="1" applyBorder="1" applyAlignment="1" applyProtection="1">
      <alignment horizontal="centerContinuous" vertical="center"/>
      <protection locked="0"/>
    </xf>
    <xf numFmtId="41" fontId="3" fillId="0" borderId="0" xfId="4197" applyNumberFormat="1" applyProtection="1">
      <protection locked="0"/>
    </xf>
    <xf numFmtId="43" fontId="3" fillId="0" borderId="0" xfId="4197" applyNumberFormat="1" applyProtection="1">
      <protection locked="0"/>
    </xf>
    <xf numFmtId="0" fontId="10" fillId="0" borderId="2" xfId="4197" applyFont="1" applyBorder="1" applyAlignment="1" applyProtection="1">
      <alignment horizontal="centerContinuous" vertical="center"/>
      <protection locked="0"/>
    </xf>
    <xf numFmtId="0" fontId="10" fillId="0" borderId="83" xfId="4197" applyFont="1" applyBorder="1" applyAlignment="1" applyProtection="1">
      <alignment horizontal="centerContinuous" vertical="center"/>
      <protection locked="0"/>
    </xf>
    <xf numFmtId="0" fontId="10" fillId="0" borderId="72" xfId="4197" applyFont="1" applyBorder="1" applyAlignment="1" applyProtection="1">
      <alignment horizontal="center" vertical="center"/>
      <protection locked="0"/>
    </xf>
    <xf numFmtId="0" fontId="10" fillId="0" borderId="87" xfId="4197" applyFont="1" applyBorder="1" applyAlignment="1" applyProtection="1">
      <alignment horizontal="centerContinuous" vertical="center"/>
      <protection locked="0"/>
    </xf>
    <xf numFmtId="43" fontId="3" fillId="0" borderId="0" xfId="1930" applyFont="1" applyProtection="1">
      <protection locked="0"/>
    </xf>
    <xf numFmtId="0" fontId="10" fillId="0" borderId="24" xfId="4197" applyFont="1" applyBorder="1" applyAlignment="1" applyProtection="1">
      <alignment horizontal="centerContinuous" vertical="center"/>
      <protection locked="0"/>
    </xf>
    <xf numFmtId="0" fontId="10" fillId="0" borderId="26" xfId="4197" applyFont="1" applyBorder="1" applyAlignment="1" applyProtection="1">
      <alignment horizontal="center" vertical="center"/>
      <protection locked="0"/>
    </xf>
    <xf numFmtId="174" fontId="10" fillId="0" borderId="0" xfId="4197" applyNumberFormat="1" applyFont="1" applyBorder="1" applyAlignment="1" applyProtection="1">
      <alignment vertical="center"/>
      <protection locked="0"/>
    </xf>
    <xf numFmtId="174" fontId="12" fillId="0" borderId="0" xfId="4197" applyNumberFormat="1" applyFont="1" applyBorder="1" applyAlignment="1" applyProtection="1">
      <alignment horizontal="right" vertical="center"/>
      <protection locked="0"/>
    </xf>
    <xf numFmtId="174" fontId="3" fillId="0" borderId="0" xfId="4197" applyNumberFormat="1" applyProtection="1">
      <protection locked="0"/>
    </xf>
    <xf numFmtId="174" fontId="3" fillId="0" borderId="0" xfId="4197" applyNumberFormat="1" applyFont="1" applyProtection="1">
      <protection locked="0"/>
    </xf>
    <xf numFmtId="174" fontId="12" fillId="125" borderId="26" xfId="4198" quotePrefix="1" applyNumberFormat="1" applyFont="1" applyFill="1" applyBorder="1" applyAlignment="1" applyProtection="1">
      <alignment horizontal="left" vertical="center"/>
      <protection locked="0"/>
    </xf>
    <xf numFmtId="174" fontId="10" fillId="125" borderId="26" xfId="4198" applyNumberFormat="1" applyFont="1" applyFill="1" applyBorder="1" applyAlignment="1" applyProtection="1">
      <alignment vertical="center"/>
      <protection locked="0"/>
    </xf>
    <xf numFmtId="0" fontId="10" fillId="125" borderId="26" xfId="4198" applyFont="1" applyFill="1" applyBorder="1" applyAlignment="1" applyProtection="1">
      <alignment vertical="center"/>
      <protection locked="0"/>
    </xf>
    <xf numFmtId="0" fontId="12" fillId="125" borderId="26" xfId="4198" applyFont="1" applyFill="1" applyBorder="1" applyAlignment="1" applyProtection="1">
      <alignment horizontal="right" vertical="center"/>
      <protection locked="0"/>
    </xf>
    <xf numFmtId="0" fontId="3" fillId="125" borderId="0" xfId="4198" applyFill="1" applyProtection="1">
      <protection locked="0"/>
    </xf>
    <xf numFmtId="174" fontId="10" fillId="0" borderId="23" xfId="4198" applyNumberFormat="1" applyFont="1" applyBorder="1" applyAlignment="1" applyProtection="1">
      <alignment vertical="center"/>
      <protection locked="0"/>
    </xf>
    <xf numFmtId="174" fontId="10" fillId="0" borderId="0" xfId="4198" applyNumberFormat="1" applyFont="1" applyBorder="1" applyAlignment="1" applyProtection="1">
      <alignment vertical="center"/>
      <protection locked="0"/>
    </xf>
    <xf numFmtId="174" fontId="10" fillId="0" borderId="0" xfId="4198" applyNumberFormat="1" applyFont="1" applyFill="1" applyBorder="1" applyAlignment="1" applyProtection="1">
      <alignment vertical="center"/>
      <protection locked="0"/>
    </xf>
    <xf numFmtId="174" fontId="10" fillId="0" borderId="0" xfId="4198" applyNumberFormat="1" applyFont="1" applyFill="1" applyBorder="1" applyAlignment="1" applyProtection="1">
      <alignment horizontal="center" vertical="center"/>
      <protection locked="0"/>
    </xf>
    <xf numFmtId="174" fontId="10" fillId="0" borderId="24" xfId="4198" applyNumberFormat="1" applyFont="1" applyBorder="1" applyAlignment="1" applyProtection="1">
      <alignment vertical="center"/>
      <protection locked="0"/>
    </xf>
    <xf numFmtId="0" fontId="3" fillId="0" borderId="0" xfId="4198" applyProtection="1">
      <protection locked="0"/>
    </xf>
    <xf numFmtId="174" fontId="11" fillId="0" borderId="23" xfId="4198" applyNumberFormat="1" applyFont="1" applyBorder="1" applyAlignment="1" applyProtection="1">
      <alignment horizontal="centerContinuous" vertical="center"/>
      <protection locked="0"/>
    </xf>
    <xf numFmtId="174" fontId="10" fillId="0" borderId="0" xfId="4198" applyNumberFormat="1" applyFont="1" applyBorder="1" applyAlignment="1" applyProtection="1">
      <alignment horizontal="centerContinuous" vertical="center"/>
      <protection locked="0"/>
    </xf>
    <xf numFmtId="174" fontId="10" fillId="0" borderId="0" xfId="4198" applyNumberFormat="1" applyFont="1" applyFill="1" applyBorder="1" applyAlignment="1" applyProtection="1">
      <alignment horizontal="centerContinuous" vertical="center"/>
      <protection locked="0"/>
    </xf>
    <xf numFmtId="174" fontId="10" fillId="0" borderId="24" xfId="4198" applyNumberFormat="1" applyFont="1" applyBorder="1" applyAlignment="1" applyProtection="1">
      <alignment horizontal="centerContinuous" vertical="center"/>
      <protection locked="0"/>
    </xf>
    <xf numFmtId="174" fontId="10" fillId="0" borderId="23" xfId="4198" applyNumberFormat="1" applyFont="1" applyBorder="1" applyAlignment="1" applyProtection="1">
      <alignment horizontal="centerContinuous" vertical="center"/>
      <protection locked="0"/>
    </xf>
    <xf numFmtId="0" fontId="10" fillId="0" borderId="20" xfId="4198" applyFont="1" applyBorder="1" applyAlignment="1" applyProtection="1">
      <alignment vertical="center"/>
      <protection locked="0"/>
    </xf>
    <xf numFmtId="0" fontId="10" fillId="0" borderId="21" xfId="4198" applyFont="1" applyBorder="1" applyAlignment="1" applyProtection="1">
      <alignment vertical="center"/>
      <protection locked="0"/>
    </xf>
    <xf numFmtId="0" fontId="10" fillId="0" borderId="21" xfId="4198" applyFont="1" applyFill="1" applyBorder="1" applyAlignment="1" applyProtection="1">
      <alignment vertical="center"/>
      <protection locked="0"/>
    </xf>
    <xf numFmtId="0" fontId="10" fillId="0" borderId="21" xfId="4198" applyFont="1" applyFill="1" applyBorder="1" applyAlignment="1" applyProtection="1">
      <alignment horizontal="center" vertical="center"/>
      <protection locked="0"/>
    </xf>
    <xf numFmtId="174" fontId="10" fillId="0" borderId="21" xfId="4198" applyNumberFormat="1" applyFont="1" applyFill="1" applyBorder="1" applyAlignment="1" applyProtection="1">
      <alignment vertical="center"/>
      <protection locked="0"/>
    </xf>
    <xf numFmtId="174" fontId="10" fillId="0" borderId="21" xfId="4198" applyNumberFormat="1" applyFont="1" applyBorder="1" applyAlignment="1" applyProtection="1">
      <alignment vertical="center"/>
      <protection locked="0"/>
    </xf>
    <xf numFmtId="174" fontId="10" fillId="0" borderId="22" xfId="4198" applyNumberFormat="1" applyFont="1" applyBorder="1" applyAlignment="1" applyProtection="1">
      <alignment vertical="center"/>
      <protection locked="0"/>
    </xf>
    <xf numFmtId="174" fontId="10" fillId="0" borderId="23" xfId="4198" quotePrefix="1" applyNumberFormat="1" applyFont="1" applyBorder="1" applyAlignment="1" applyProtection="1">
      <alignment horizontal="left" vertical="center"/>
      <protection locked="0"/>
    </xf>
    <xf numFmtId="174" fontId="10" fillId="0" borderId="23" xfId="4198" applyNumberFormat="1" applyFont="1" applyBorder="1" applyAlignment="1" applyProtection="1">
      <alignment horizontal="left" vertical="center"/>
      <protection locked="0"/>
    </xf>
    <xf numFmtId="174" fontId="152" fillId="0" borderId="0" xfId="4198" applyNumberFormat="1" applyFont="1" applyBorder="1" applyAlignment="1" applyProtection="1">
      <alignment vertical="center"/>
      <protection locked="0"/>
    </xf>
    <xf numFmtId="0" fontId="10" fillId="0" borderId="91" xfId="4198" applyFont="1" applyBorder="1" applyAlignment="1" applyProtection="1">
      <alignment vertical="center"/>
      <protection locked="0"/>
    </xf>
    <xf numFmtId="0" fontId="10" fillId="0" borderId="11" xfId="4198" applyFont="1" applyBorder="1" applyAlignment="1" applyProtection="1">
      <alignment vertical="center"/>
      <protection locked="0"/>
    </xf>
    <xf numFmtId="0" fontId="152" fillId="0" borderId="11" xfId="4198" applyFont="1" applyBorder="1" applyAlignment="1" applyProtection="1">
      <alignment vertical="center"/>
      <protection locked="0"/>
    </xf>
    <xf numFmtId="0" fontId="10" fillId="0" borderId="11" xfId="4198" applyFont="1" applyFill="1" applyBorder="1" applyAlignment="1" applyProtection="1">
      <alignment vertical="center"/>
      <protection locked="0"/>
    </xf>
    <xf numFmtId="0" fontId="152" fillId="0" borderId="11" xfId="4198" applyFont="1" applyFill="1" applyBorder="1" applyAlignment="1" applyProtection="1">
      <alignment vertical="center"/>
      <protection locked="0"/>
    </xf>
    <xf numFmtId="0" fontId="10" fillId="0" borderId="11" xfId="4198" applyFont="1" applyFill="1" applyBorder="1" applyAlignment="1" applyProtection="1">
      <alignment horizontal="center" vertical="center"/>
      <protection locked="0"/>
    </xf>
    <xf numFmtId="0" fontId="10" fillId="0" borderId="92" xfId="4198" applyFont="1" applyBorder="1" applyAlignment="1" applyProtection="1">
      <alignment vertical="center"/>
      <protection locked="0"/>
    </xf>
    <xf numFmtId="0" fontId="10" fillId="0" borderId="23" xfId="4198" applyFont="1" applyBorder="1" applyAlignment="1" applyProtection="1">
      <alignment vertical="center"/>
      <protection locked="0"/>
    </xf>
    <xf numFmtId="0" fontId="10" fillId="0" borderId="68" xfId="4198" applyFont="1" applyBorder="1" applyAlignment="1" applyProtection="1">
      <alignment vertical="center"/>
      <protection locked="0"/>
    </xf>
    <xf numFmtId="0" fontId="10" fillId="0" borderId="0" xfId="4198" applyFont="1" applyBorder="1" applyAlignment="1" applyProtection="1">
      <alignment vertical="center"/>
      <protection locked="0"/>
    </xf>
    <xf numFmtId="0" fontId="10" fillId="0" borderId="24" xfId="4198" applyFont="1" applyBorder="1" applyAlignment="1" applyProtection="1">
      <alignment vertical="center"/>
      <protection locked="0"/>
    </xf>
    <xf numFmtId="174" fontId="10" fillId="0" borderId="24" xfId="4198" applyNumberFormat="1" applyFont="1" applyFill="1" applyBorder="1" applyAlignment="1" applyProtection="1">
      <alignment horizontal="centerContinuous" vertical="center"/>
      <protection locked="0"/>
    </xf>
    <xf numFmtId="174" fontId="10" fillId="0" borderId="26" xfId="4198" applyNumberFormat="1" applyFont="1" applyFill="1" applyBorder="1" applyAlignment="1" applyProtection="1">
      <alignment horizontal="centerContinuous" vertical="center"/>
      <protection locked="0"/>
    </xf>
    <xf numFmtId="174" fontId="10" fillId="0" borderId="27" xfId="4198" applyNumberFormat="1" applyFont="1" applyFill="1" applyBorder="1" applyAlignment="1" applyProtection="1">
      <alignment horizontal="centerContinuous" vertical="center"/>
      <protection locked="0"/>
    </xf>
    <xf numFmtId="0" fontId="10" fillId="0" borderId="23" xfId="4198" applyFont="1" applyBorder="1" applyAlignment="1" applyProtection="1">
      <alignment horizontal="centerContinuous" vertical="center"/>
      <protection locked="0"/>
    </xf>
    <xf numFmtId="0" fontId="10" fillId="0" borderId="68" xfId="4198" applyFont="1" applyBorder="1" applyAlignment="1" applyProtection="1">
      <alignment horizontal="centerContinuous" vertical="center"/>
      <protection locked="0"/>
    </xf>
    <xf numFmtId="0" fontId="10" fillId="0" borderId="0" xfId="4198" applyFont="1" applyBorder="1" applyAlignment="1" applyProtection="1">
      <alignment horizontal="centerContinuous" vertical="center"/>
      <protection locked="0"/>
    </xf>
    <xf numFmtId="0" fontId="10" fillId="0" borderId="24" xfId="4198" applyFont="1" applyFill="1" applyBorder="1" applyAlignment="1" applyProtection="1">
      <alignment horizontal="center" vertical="center"/>
      <protection locked="0"/>
    </xf>
    <xf numFmtId="174" fontId="10" fillId="0" borderId="24" xfId="4198" applyNumberFormat="1" applyFont="1" applyFill="1" applyBorder="1" applyAlignment="1" applyProtection="1">
      <alignment horizontal="left" vertical="center"/>
      <protection locked="0"/>
    </xf>
    <xf numFmtId="0" fontId="10" fillId="0" borderId="0" xfId="4198" applyFont="1" applyFill="1" applyBorder="1" applyAlignment="1" applyProtection="1">
      <alignment horizontal="centerContinuous" vertical="center"/>
      <protection locked="0"/>
    </xf>
    <xf numFmtId="0" fontId="10" fillId="0" borderId="24" xfId="4198" applyFont="1" applyFill="1" applyBorder="1" applyAlignment="1" applyProtection="1">
      <alignment horizontal="centerContinuous" vertical="center"/>
      <protection locked="0"/>
    </xf>
    <xf numFmtId="174" fontId="10" fillId="0" borderId="24" xfId="4198" applyNumberFormat="1" applyFont="1" applyFill="1" applyBorder="1" applyAlignment="1" applyProtection="1">
      <alignment vertical="center"/>
      <protection locked="0"/>
    </xf>
    <xf numFmtId="174" fontId="10" fillId="0" borderId="23" xfId="4198" applyNumberFormat="1" applyFont="1" applyFill="1" applyBorder="1" applyAlignment="1" applyProtection="1">
      <alignment horizontal="centerContinuous" vertical="center"/>
      <protection locked="0"/>
    </xf>
    <xf numFmtId="174" fontId="10" fillId="0" borderId="23" xfId="4198" applyNumberFormat="1" applyFont="1" applyFill="1" applyBorder="1" applyAlignment="1" applyProtection="1">
      <alignment horizontal="center" vertical="center"/>
      <protection locked="0"/>
    </xf>
    <xf numFmtId="0" fontId="10" fillId="0" borderId="25" xfId="4198" applyFont="1" applyBorder="1" applyAlignment="1" applyProtection="1">
      <alignment vertical="center"/>
      <protection locked="0"/>
    </xf>
    <xf numFmtId="0" fontId="10" fillId="0" borderId="71" xfId="4198" applyFont="1" applyBorder="1" applyAlignment="1" applyProtection="1">
      <alignment vertical="center"/>
      <protection locked="0"/>
    </xf>
    <xf numFmtId="0" fontId="10" fillId="0" borderId="26" xfId="4198" applyFont="1" applyBorder="1" applyAlignment="1" applyProtection="1">
      <alignment horizontal="centerContinuous" vertical="center"/>
      <protection locked="0"/>
    </xf>
    <xf numFmtId="0" fontId="152" fillId="0" borderId="0" xfId="4198" applyFont="1" applyBorder="1" applyAlignment="1" applyProtection="1">
      <alignment horizontal="centerContinuous" vertical="center"/>
      <protection locked="0"/>
    </xf>
    <xf numFmtId="0" fontId="10" fillId="0" borderId="25" xfId="4198" applyFont="1" applyBorder="1" applyAlignment="1" applyProtection="1">
      <alignment horizontal="centerContinuous" vertical="center"/>
      <protection locked="0"/>
    </xf>
    <xf numFmtId="0" fontId="152" fillId="0" borderId="61" xfId="4198" applyFont="1" applyBorder="1" applyAlignment="1" applyProtection="1">
      <alignment horizontal="center" vertical="center"/>
      <protection locked="0"/>
    </xf>
    <xf numFmtId="41" fontId="10" fillId="0" borderId="27" xfId="4198" applyNumberFormat="1" applyFont="1" applyFill="1" applyBorder="1" applyAlignment="1" applyProtection="1">
      <alignment vertical="center"/>
      <protection locked="0"/>
    </xf>
    <xf numFmtId="0" fontId="3" fillId="0" borderId="23" xfId="4198" applyBorder="1" applyProtection="1">
      <protection locked="0"/>
    </xf>
    <xf numFmtId="0" fontId="3" fillId="0" borderId="0" xfId="4198" applyBorder="1" applyProtection="1">
      <protection locked="0"/>
    </xf>
    <xf numFmtId="37" fontId="10" fillId="0" borderId="0" xfId="4198" applyNumberFormat="1" applyFont="1" applyBorder="1" applyAlignment="1" applyProtection="1">
      <alignment vertical="center"/>
      <protection locked="0"/>
    </xf>
    <xf numFmtId="37" fontId="10" fillId="0" borderId="0" xfId="4198" applyNumberFormat="1" applyFont="1" applyBorder="1" applyAlignment="1" applyProtection="1">
      <alignment horizontal="center" vertical="center"/>
      <protection locked="0"/>
    </xf>
    <xf numFmtId="0" fontId="152" fillId="0" borderId="61" xfId="4198" applyFont="1" applyFill="1" applyBorder="1" applyAlignment="1" applyProtection="1">
      <alignment horizontal="center" vertical="center"/>
      <protection locked="0"/>
    </xf>
    <xf numFmtId="0" fontId="10" fillId="0" borderId="91" xfId="4198" applyFont="1" applyBorder="1" applyAlignment="1" applyProtection="1">
      <alignment horizontal="centerContinuous" vertical="center"/>
      <protection locked="0"/>
    </xf>
    <xf numFmtId="0" fontId="10" fillId="0" borderId="93" xfId="4198" applyFont="1" applyBorder="1" applyAlignment="1" applyProtection="1">
      <alignment vertical="center"/>
      <protection locked="0"/>
    </xf>
    <xf numFmtId="0" fontId="173" fillId="0" borderId="94" xfId="4198" applyFont="1" applyBorder="1" applyAlignment="1" applyProtection="1">
      <alignment horizontal="center" vertical="center"/>
      <protection locked="0"/>
    </xf>
    <xf numFmtId="41" fontId="10" fillId="0" borderId="92" xfId="4198" applyNumberFormat="1" applyFont="1" applyFill="1" applyBorder="1" applyAlignment="1" applyProtection="1">
      <alignment vertical="center"/>
      <protection locked="0"/>
    </xf>
    <xf numFmtId="0" fontId="152" fillId="0" borderId="0" xfId="4198" applyFont="1" applyBorder="1" applyAlignment="1" applyProtection="1">
      <alignment vertical="center"/>
      <protection locked="0"/>
    </xf>
    <xf numFmtId="0" fontId="152" fillId="0" borderId="39" xfId="4198" applyFont="1" applyBorder="1" applyAlignment="1" applyProtection="1">
      <alignment horizontal="center" vertical="center"/>
      <protection locked="0"/>
    </xf>
    <xf numFmtId="41" fontId="10" fillId="0" borderId="24" xfId="4198" applyNumberFormat="1" applyFont="1" applyFill="1" applyBorder="1" applyAlignment="1" applyProtection="1">
      <alignment vertical="center"/>
      <protection locked="0"/>
    </xf>
    <xf numFmtId="0" fontId="10" fillId="0" borderId="96" xfId="4198" applyFont="1" applyBorder="1" applyAlignment="1" applyProtection="1">
      <alignment horizontal="centerContinuous" vertical="center"/>
      <protection locked="0"/>
    </xf>
    <xf numFmtId="0" fontId="173" fillId="0" borderId="41" xfId="4198" applyFont="1" applyBorder="1" applyAlignment="1" applyProtection="1">
      <alignment horizontal="center" vertical="center"/>
      <protection locked="0"/>
    </xf>
    <xf numFmtId="41" fontId="10" fillId="0" borderId="58" xfId="4198" applyNumberFormat="1" applyFont="1" applyBorder="1" applyAlignment="1" applyProtection="1">
      <alignment vertical="center"/>
      <protection locked="0"/>
    </xf>
    <xf numFmtId="0" fontId="3" fillId="0" borderId="20" xfId="4198" applyBorder="1" applyProtection="1">
      <protection locked="0"/>
    </xf>
    <xf numFmtId="175" fontId="10" fillId="0" borderId="21" xfId="4199" quotePrefix="1" applyNumberFormat="1" applyFont="1" applyBorder="1" applyAlignment="1" applyProtection="1">
      <alignment horizontal="right" vertical="center"/>
      <protection locked="0"/>
    </xf>
    <xf numFmtId="0" fontId="10" fillId="0" borderId="22" xfId="4198" applyFont="1" applyBorder="1" applyAlignment="1" applyProtection="1">
      <alignment vertical="center"/>
      <protection locked="0"/>
    </xf>
    <xf numFmtId="0" fontId="10" fillId="0" borderId="0" xfId="4198" applyFont="1" applyFill="1" applyBorder="1" applyAlignment="1" applyProtection="1">
      <alignment vertical="center"/>
      <protection locked="0"/>
    </xf>
    <xf numFmtId="174" fontId="10" fillId="0" borderId="0" xfId="4198" applyNumberFormat="1" applyFont="1" applyBorder="1" applyAlignment="1" applyProtection="1">
      <alignment horizontal="right" vertical="center"/>
      <protection locked="0"/>
    </xf>
    <xf numFmtId="174" fontId="10" fillId="0" borderId="25" xfId="4198" applyNumberFormat="1" applyFont="1" applyBorder="1" applyAlignment="1" applyProtection="1">
      <alignment vertical="center"/>
      <protection locked="0"/>
    </xf>
    <xf numFmtId="174" fontId="10" fillId="0" borderId="26" xfId="4198" applyNumberFormat="1" applyFont="1" applyBorder="1" applyAlignment="1" applyProtection="1">
      <alignment vertical="center"/>
      <protection locked="0"/>
    </xf>
    <xf numFmtId="174" fontId="10" fillId="0" borderId="26" xfId="4198" applyNumberFormat="1" applyFont="1" applyFill="1" applyBorder="1" applyAlignment="1" applyProtection="1">
      <alignment vertical="center"/>
      <protection locked="0"/>
    </xf>
    <xf numFmtId="174" fontId="10" fillId="0" borderId="27" xfId="4198" applyNumberFormat="1" applyFont="1" applyBorder="1" applyAlignment="1" applyProtection="1">
      <alignment vertical="center"/>
      <protection locked="0"/>
    </xf>
    <xf numFmtId="174" fontId="12" fillId="0" borderId="0" xfId="4198" applyNumberFormat="1" applyFont="1" applyBorder="1" applyAlignment="1" applyProtection="1">
      <alignment vertical="center"/>
      <protection locked="0"/>
    </xf>
    <xf numFmtId="174" fontId="3" fillId="0" borderId="0" xfId="4198" applyNumberFormat="1" applyProtection="1">
      <protection locked="0"/>
    </xf>
    <xf numFmtId="174" fontId="3" fillId="0" borderId="0" xfId="4198" applyNumberFormat="1" applyFill="1" applyProtection="1">
      <protection locked="0"/>
    </xf>
    <xf numFmtId="0" fontId="3" fillId="0" borderId="0" xfId="4198" applyFill="1" applyProtection="1">
      <protection locked="0"/>
    </xf>
    <xf numFmtId="37" fontId="3" fillId="0" borderId="0" xfId="4198" applyNumberFormat="1" applyFill="1" applyProtection="1">
      <protection locked="0"/>
    </xf>
    <xf numFmtId="168" fontId="10" fillId="125" borderId="0" xfId="4201" applyFont="1" applyFill="1" applyAlignment="1">
      <alignment vertical="center"/>
    </xf>
    <xf numFmtId="168" fontId="10" fillId="125" borderId="0" xfId="4201" applyFont="1" applyFill="1" applyBorder="1" applyAlignment="1">
      <alignment vertical="center"/>
    </xf>
    <xf numFmtId="168" fontId="12" fillId="125" borderId="0" xfId="4201" applyFont="1" applyFill="1" applyAlignment="1" applyProtection="1">
      <alignment horizontal="right" vertical="center"/>
    </xf>
    <xf numFmtId="168" fontId="4" fillId="125" borderId="0" xfId="4201" applyFill="1" applyAlignment="1">
      <alignment vertical="center"/>
    </xf>
    <xf numFmtId="168" fontId="4" fillId="125" borderId="0" xfId="4201" applyFill="1"/>
    <xf numFmtId="168" fontId="11" fillId="0" borderId="36" xfId="4201" applyFont="1" applyBorder="1" applyAlignment="1" applyProtection="1">
      <alignment horizontal="centerContinuous" vertical="center"/>
    </xf>
    <xf numFmtId="168" fontId="10" fillId="0" borderId="37" xfId="4201" applyFont="1" applyBorder="1" applyAlignment="1">
      <alignment horizontal="centerContinuous" vertical="center"/>
    </xf>
    <xf numFmtId="168" fontId="10" fillId="0" borderId="38" xfId="4201" applyFont="1" applyBorder="1" applyAlignment="1">
      <alignment horizontal="centerContinuous" vertical="center"/>
    </xf>
    <xf numFmtId="168" fontId="4" fillId="0" borderId="0" xfId="4201" applyAlignment="1">
      <alignment vertical="center"/>
    </xf>
    <xf numFmtId="168" fontId="4" fillId="0" borderId="0" xfId="4201"/>
    <xf numFmtId="168" fontId="10" fillId="0" borderId="39" xfId="4201" applyFont="1" applyBorder="1" applyAlignment="1" applyProtection="1">
      <alignment horizontal="centerContinuous" vertical="center"/>
    </xf>
    <xf numFmtId="168" fontId="10" fillId="0" borderId="0" xfId="4201" applyFont="1" applyBorder="1" applyAlignment="1">
      <alignment horizontal="centerContinuous" vertical="center"/>
    </xf>
    <xf numFmtId="168" fontId="10" fillId="0" borderId="40" xfId="4201" applyFont="1" applyBorder="1" applyAlignment="1">
      <alignment horizontal="centerContinuous" vertical="center"/>
    </xf>
    <xf numFmtId="168" fontId="10" fillId="0" borderId="69" xfId="4201" applyFont="1" applyBorder="1" applyAlignment="1">
      <alignment vertical="center"/>
    </xf>
    <xf numFmtId="168" fontId="10" fillId="0" borderId="21" xfId="4201" applyFont="1" applyBorder="1" applyAlignment="1">
      <alignment vertical="center"/>
    </xf>
    <xf numFmtId="168" fontId="10" fillId="0" borderId="21" xfId="4201" applyFont="1" applyBorder="1" applyAlignment="1">
      <alignment horizontal="centerContinuous" vertical="center"/>
    </xf>
    <xf numFmtId="168" fontId="10" fillId="0" borderId="51" xfId="4201" applyFont="1" applyBorder="1" applyAlignment="1">
      <alignment vertical="center"/>
    </xf>
    <xf numFmtId="168" fontId="10" fillId="0" borderId="39" xfId="4201" quotePrefix="1" applyFont="1" applyBorder="1" applyAlignment="1" applyProtection="1">
      <alignment horizontal="left" vertical="center"/>
    </xf>
    <xf numFmtId="168" fontId="4" fillId="0" borderId="0" xfId="4201" applyBorder="1"/>
    <xf numFmtId="168" fontId="10" fillId="0" borderId="0" xfId="4201" applyFont="1" applyBorder="1" applyAlignment="1">
      <alignment horizontal="left" vertical="center"/>
    </xf>
    <xf numFmtId="168" fontId="10" fillId="0" borderId="40" xfId="4201" applyFont="1" applyBorder="1" applyAlignment="1">
      <alignment horizontal="left" vertical="center"/>
    </xf>
    <xf numFmtId="168" fontId="10" fillId="0" borderId="39" xfId="4201" applyFont="1" applyBorder="1" applyAlignment="1" applyProtection="1">
      <alignment horizontal="left" vertical="center"/>
    </xf>
    <xf numFmtId="37" fontId="10" fillId="0" borderId="0" xfId="4201" applyNumberFormat="1" applyFont="1" applyBorder="1" applyAlignment="1" applyProtection="1">
      <alignment horizontal="left" vertical="center"/>
    </xf>
    <xf numFmtId="10" fontId="10" fillId="0" borderId="0" xfId="4201" applyNumberFormat="1" applyFont="1" applyBorder="1" applyAlignment="1" applyProtection="1">
      <alignment horizontal="left" vertical="center"/>
    </xf>
    <xf numFmtId="37" fontId="4" fillId="0" borderId="0" xfId="4201" applyNumberFormat="1" applyAlignment="1" applyProtection="1">
      <alignment vertical="center"/>
    </xf>
    <xf numFmtId="10" fontId="4" fillId="0" borderId="0" xfId="4201" applyNumberFormat="1" applyProtection="1"/>
    <xf numFmtId="37" fontId="4" fillId="0" borderId="0" xfId="4201" applyNumberFormat="1" applyProtection="1"/>
    <xf numFmtId="168" fontId="10" fillId="0" borderId="61" xfId="4201" applyFont="1" applyBorder="1" applyAlignment="1">
      <alignment horizontal="left" vertical="center"/>
    </xf>
    <xf numFmtId="168" fontId="10" fillId="0" borderId="26" xfId="4201" applyFont="1" applyBorder="1" applyAlignment="1">
      <alignment horizontal="left" vertical="center"/>
    </xf>
    <xf numFmtId="10" fontId="10" fillId="0" borderId="26" xfId="4201" applyNumberFormat="1" applyFont="1" applyBorder="1" applyAlignment="1" applyProtection="1">
      <alignment horizontal="left" vertical="center"/>
    </xf>
    <xf numFmtId="37" fontId="10" fillId="0" borderId="26" xfId="4201" applyNumberFormat="1" applyFont="1" applyBorder="1" applyAlignment="1" applyProtection="1">
      <alignment horizontal="left" vertical="center"/>
    </xf>
    <xf numFmtId="168" fontId="10" fillId="0" borderId="55" xfId="4201" applyFont="1" applyBorder="1" applyAlignment="1">
      <alignment horizontal="left" vertical="center"/>
    </xf>
    <xf numFmtId="168" fontId="10" fillId="0" borderId="104" xfId="4201" applyFont="1" applyBorder="1" applyAlignment="1">
      <alignment horizontal="centerContinuous" vertical="center"/>
    </xf>
    <xf numFmtId="168" fontId="10" fillId="0" borderId="105" xfId="4201" applyFont="1" applyBorder="1" applyAlignment="1">
      <alignment horizontal="centerContinuous" vertical="center"/>
    </xf>
    <xf numFmtId="10" fontId="10" fillId="0" borderId="0" xfId="4201" applyNumberFormat="1" applyFont="1" applyBorder="1" applyAlignment="1" applyProtection="1">
      <alignment vertical="center"/>
    </xf>
    <xf numFmtId="37" fontId="10" fillId="0" borderId="105" xfId="4201" applyNumberFormat="1" applyFont="1" applyBorder="1" applyAlignment="1" applyProtection="1">
      <alignment vertical="center"/>
    </xf>
    <xf numFmtId="37" fontId="10" fillId="0" borderId="68" xfId="4201" applyNumberFormat="1" applyFont="1" applyBorder="1" applyAlignment="1" applyProtection="1">
      <alignment vertical="center"/>
    </xf>
    <xf numFmtId="37" fontId="10" fillId="0" borderId="0" xfId="4201" applyNumberFormat="1" applyFont="1" applyBorder="1" applyAlignment="1" applyProtection="1">
      <alignment horizontal="centerContinuous" vertical="center"/>
    </xf>
    <xf numFmtId="37" fontId="10" fillId="0" borderId="24" xfId="4201" applyNumberFormat="1" applyFont="1" applyBorder="1" applyAlignment="1" applyProtection="1">
      <alignment horizontal="centerContinuous" vertical="center"/>
    </xf>
    <xf numFmtId="10" fontId="10" fillId="0" borderId="0" xfId="4201" applyNumberFormat="1" applyFont="1" applyBorder="1" applyAlignment="1" applyProtection="1">
      <alignment horizontal="centerContinuous" vertical="center"/>
    </xf>
    <xf numFmtId="37" fontId="10" fillId="0" borderId="105" xfId="4201" applyNumberFormat="1" applyFont="1" applyBorder="1" applyAlignment="1" applyProtection="1">
      <alignment horizontal="centerContinuous" vertical="center"/>
    </xf>
    <xf numFmtId="37" fontId="10" fillId="0" borderId="68" xfId="4201" applyNumberFormat="1" applyFont="1" applyBorder="1" applyAlignment="1" applyProtection="1">
      <alignment horizontal="centerContinuous" vertical="center"/>
    </xf>
    <xf numFmtId="168" fontId="10" fillId="0" borderId="107" xfId="4201" applyFont="1" applyBorder="1" applyAlignment="1" applyProtection="1">
      <alignment horizontal="centerContinuous" vertical="center"/>
    </xf>
    <xf numFmtId="37" fontId="10" fillId="0" borderId="110" xfId="4201" applyNumberFormat="1" applyFont="1" applyBorder="1" applyAlignment="1" applyProtection="1">
      <alignment horizontal="centerContinuous" vertical="center"/>
    </xf>
    <xf numFmtId="168" fontId="10" fillId="0" borderId="107" xfId="4201" applyFont="1" applyBorder="1" applyAlignment="1">
      <alignment horizontal="centerContinuous" vertical="center"/>
    </xf>
    <xf numFmtId="168" fontId="10" fillId="0" borderId="68" xfId="4201" applyFont="1" applyBorder="1" applyAlignment="1">
      <alignment horizontal="centerContinuous" vertical="center"/>
    </xf>
    <xf numFmtId="37" fontId="10" fillId="0" borderId="23" xfId="4201" applyNumberFormat="1" applyFont="1" applyBorder="1" applyAlignment="1" applyProtection="1">
      <alignment horizontal="centerContinuous" vertical="center"/>
    </xf>
    <xf numFmtId="168" fontId="10" fillId="0" borderId="104" xfId="4201" applyFont="1" applyBorder="1" applyAlignment="1" applyProtection="1">
      <alignment horizontal="centerContinuous" vertical="center"/>
    </xf>
    <xf numFmtId="168" fontId="10" fillId="0" borderId="105" xfId="4201" applyFont="1" applyBorder="1" applyAlignment="1" applyProtection="1">
      <alignment horizontal="centerContinuous" vertical="center"/>
    </xf>
    <xf numFmtId="168" fontId="10" fillId="0" borderId="40" xfId="4201" applyFont="1" applyBorder="1" applyAlignment="1" applyProtection="1">
      <alignment horizontal="centerContinuous" vertical="center"/>
    </xf>
    <xf numFmtId="37" fontId="10" fillId="0" borderId="68" xfId="4201" applyNumberFormat="1" applyFont="1" applyBorder="1" applyAlignment="1" applyProtection="1">
      <alignment horizontal="center" vertical="center"/>
    </xf>
    <xf numFmtId="37" fontId="10" fillId="0" borderId="68" xfId="4201" quotePrefix="1" applyNumberFormat="1" applyFont="1" applyBorder="1" applyAlignment="1" applyProtection="1">
      <alignment horizontal="center" vertical="center"/>
    </xf>
    <xf numFmtId="168" fontId="10" fillId="0" borderId="106" xfId="4201" applyFont="1" applyBorder="1" applyAlignment="1">
      <alignment horizontal="centerContinuous" vertical="center"/>
    </xf>
    <xf numFmtId="168" fontId="10" fillId="0" borderId="108" xfId="4201" applyFont="1" applyBorder="1" applyAlignment="1">
      <alignment horizontal="centerContinuous" vertical="center"/>
    </xf>
    <xf numFmtId="10" fontId="10" fillId="0" borderId="107" xfId="4201" applyNumberFormat="1" applyFont="1" applyBorder="1" applyAlignment="1" applyProtection="1">
      <alignment horizontal="centerContinuous" vertical="center"/>
    </xf>
    <xf numFmtId="37" fontId="10" fillId="0" borderId="108" xfId="4201" applyNumberFormat="1" applyFont="1" applyBorder="1" applyAlignment="1" applyProtection="1">
      <alignment horizontal="centerContinuous" vertical="center"/>
    </xf>
    <xf numFmtId="168" fontId="10" fillId="0" borderId="111" xfId="4201" applyFont="1" applyBorder="1" applyAlignment="1">
      <alignment horizontal="centerContinuous" vertical="center"/>
    </xf>
    <xf numFmtId="168" fontId="10" fillId="0" borderId="105" xfId="4201" applyFont="1" applyBorder="1" applyAlignment="1">
      <alignment vertical="center"/>
    </xf>
    <xf numFmtId="37" fontId="10" fillId="0" borderId="0" xfId="4201" applyNumberFormat="1" applyFont="1" applyBorder="1" applyAlignment="1" applyProtection="1">
      <alignment vertical="center"/>
    </xf>
    <xf numFmtId="168" fontId="10" fillId="0" borderId="59" xfId="4201" applyFont="1" applyBorder="1" applyAlignment="1">
      <alignment horizontal="centerContinuous" vertical="center"/>
    </xf>
    <xf numFmtId="37" fontId="10" fillId="0" borderId="73" xfId="4201" applyNumberFormat="1" applyFont="1" applyBorder="1" applyAlignment="1" applyProtection="1">
      <alignment vertical="center"/>
    </xf>
    <xf numFmtId="37" fontId="10" fillId="0" borderId="73" xfId="4201" applyNumberFormat="1" applyFont="1" applyBorder="1" applyAlignment="1" applyProtection="1">
      <alignment horizontal="left" vertical="center"/>
    </xf>
    <xf numFmtId="37" fontId="10" fillId="0" borderId="112" xfId="4201" applyNumberFormat="1" applyFont="1" applyBorder="1" applyAlignment="1" applyProtection="1">
      <alignment vertical="center"/>
    </xf>
    <xf numFmtId="168" fontId="10" fillId="0" borderId="106" xfId="4201" applyFont="1" applyBorder="1" applyAlignment="1" applyProtection="1">
      <alignment horizontal="centerContinuous" vertical="center"/>
    </xf>
    <xf numFmtId="168" fontId="10" fillId="0" borderId="108" xfId="4201" applyFont="1" applyBorder="1" applyAlignment="1">
      <alignment vertical="center"/>
    </xf>
    <xf numFmtId="10" fontId="10" fillId="0" borderId="107" xfId="4201" applyNumberFormat="1" applyFont="1" applyBorder="1" applyAlignment="1" applyProtection="1">
      <alignment horizontal="left" vertical="center"/>
    </xf>
    <xf numFmtId="37" fontId="10" fillId="0" borderId="107" xfId="4201" applyNumberFormat="1" applyFont="1" applyBorder="1" applyAlignment="1" applyProtection="1">
      <alignment vertical="center"/>
    </xf>
    <xf numFmtId="41" fontId="12" fillId="0" borderId="54" xfId="4201" applyNumberFormat="1" applyFont="1" applyFill="1" applyBorder="1" applyAlignment="1" applyProtection="1">
      <alignment horizontal="right" vertical="center"/>
    </xf>
    <xf numFmtId="41" fontId="175" fillId="0" borderId="71" xfId="4201" applyNumberFormat="1" applyFont="1" applyFill="1" applyBorder="1" applyAlignment="1" applyProtection="1">
      <alignment horizontal="right" vertical="center"/>
    </xf>
    <xf numFmtId="41" fontId="175" fillId="0" borderId="76" xfId="4201" applyNumberFormat="1" applyFont="1" applyFill="1" applyBorder="1" applyAlignment="1" applyProtection="1">
      <alignment horizontal="right" vertical="center"/>
    </xf>
    <xf numFmtId="168" fontId="10" fillId="0" borderId="111" xfId="4201" applyFont="1" applyBorder="1" applyAlignment="1" applyProtection="1">
      <alignment horizontal="centerContinuous" vertical="center"/>
    </xf>
    <xf numFmtId="39" fontId="4" fillId="0" borderId="0" xfId="4201" applyNumberFormat="1" applyProtection="1"/>
    <xf numFmtId="41" fontId="12" fillId="0" borderId="65" xfId="4201" applyNumberFormat="1" applyFont="1" applyFill="1" applyBorder="1" applyAlignment="1" applyProtection="1">
      <alignment horizontal="right" vertical="center"/>
    </xf>
    <xf numFmtId="41" fontId="175" fillId="0" borderId="2" xfId="4201" applyNumberFormat="1" applyFont="1" applyFill="1" applyBorder="1" applyAlignment="1" applyProtection="1">
      <alignment horizontal="right" vertical="center"/>
    </xf>
    <xf numFmtId="41" fontId="175" fillId="0" borderId="122" xfId="4201" applyNumberFormat="1" applyFont="1" applyFill="1" applyBorder="1" applyAlignment="1" applyProtection="1">
      <alignment horizontal="right" vertical="center"/>
    </xf>
    <xf numFmtId="168" fontId="10" fillId="0" borderId="61" xfId="4201" applyFont="1" applyBorder="1" applyAlignment="1" applyProtection="1">
      <alignment horizontal="centerContinuous" vertical="center"/>
    </xf>
    <xf numFmtId="168" fontId="10" fillId="0" borderId="71" xfId="4201" applyFont="1" applyBorder="1" applyAlignment="1">
      <alignment vertical="center"/>
    </xf>
    <xf numFmtId="37" fontId="10" fillId="0" borderId="26" xfId="4201" applyNumberFormat="1" applyFont="1" applyBorder="1" applyAlignment="1" applyProtection="1">
      <alignment vertical="center"/>
    </xf>
    <xf numFmtId="168" fontId="10" fillId="0" borderId="55" xfId="4201" applyFont="1" applyBorder="1" applyAlignment="1" applyProtection="1">
      <alignment horizontal="centerContinuous" vertical="center"/>
    </xf>
    <xf numFmtId="41" fontId="176" fillId="0" borderId="2" xfId="4201" applyNumberFormat="1" applyFont="1" applyFill="1" applyBorder="1" applyAlignment="1" applyProtection="1">
      <alignment horizontal="left" vertical="center"/>
    </xf>
    <xf numFmtId="41" fontId="12" fillId="0" borderId="2" xfId="4201" applyNumberFormat="1" applyFont="1" applyFill="1" applyBorder="1" applyAlignment="1" applyProtection="1">
      <alignment horizontal="right" vertical="center"/>
    </xf>
    <xf numFmtId="168" fontId="4" fillId="0" borderId="65" xfId="4201" applyBorder="1"/>
    <xf numFmtId="168" fontId="10" fillId="0" borderId="94" xfId="4201" applyFont="1" applyBorder="1" applyAlignment="1" applyProtection="1">
      <alignment horizontal="centerContinuous" vertical="center"/>
    </xf>
    <xf numFmtId="168" fontId="10" fillId="0" borderId="93" xfId="4201" applyFont="1" applyBorder="1" applyAlignment="1">
      <alignment vertical="center"/>
    </xf>
    <xf numFmtId="37" fontId="10" fillId="0" borderId="11" xfId="4201" applyNumberFormat="1" applyFont="1" applyBorder="1" applyAlignment="1" applyProtection="1">
      <alignment horizontal="left" vertical="center"/>
    </xf>
    <xf numFmtId="37" fontId="10" fillId="0" borderId="11" xfId="4201" applyNumberFormat="1" applyFont="1" applyBorder="1" applyAlignment="1" applyProtection="1">
      <alignment vertical="center"/>
    </xf>
    <xf numFmtId="41" fontId="12" fillId="0" borderId="84" xfId="4201" applyNumberFormat="1" applyFont="1" applyFill="1" applyBorder="1" applyAlignment="1" applyProtection="1">
      <alignment horizontal="right" vertical="center"/>
    </xf>
    <xf numFmtId="41" fontId="12" fillId="0" borderId="83" xfId="4201" applyNumberFormat="1" applyFont="1" applyFill="1" applyBorder="1" applyAlignment="1" applyProtection="1">
      <alignment horizontal="right" vertical="center"/>
    </xf>
    <xf numFmtId="41" fontId="175" fillId="0" borderId="85" xfId="4201" applyNumberFormat="1" applyFont="1" applyFill="1" applyBorder="1" applyAlignment="1" applyProtection="1">
      <alignment horizontal="right" vertical="center"/>
    </xf>
    <xf numFmtId="168" fontId="10" fillId="0" borderId="123" xfId="4201" applyFont="1" applyBorder="1" applyAlignment="1" applyProtection="1">
      <alignment horizontal="centerContinuous" vertical="center"/>
    </xf>
    <xf numFmtId="168" fontId="10" fillId="0" borderId="124" xfId="4201" applyFont="1" applyBorder="1" applyAlignment="1">
      <alignment horizontal="centerContinuous" vertical="center"/>
    </xf>
    <xf numFmtId="168" fontId="10" fillId="0" borderId="125" xfId="4201" applyFont="1" applyBorder="1" applyAlignment="1">
      <alignment vertical="center"/>
    </xf>
    <xf numFmtId="37" fontId="10" fillId="0" borderId="126" xfId="4201" applyNumberFormat="1" applyFont="1" applyBorder="1" applyAlignment="1" applyProtection="1">
      <alignment horizontal="center" vertical="center"/>
    </xf>
    <xf numFmtId="37" fontId="10" fillId="0" borderId="126" xfId="4201" applyNumberFormat="1" applyFont="1" applyBorder="1" applyAlignment="1" applyProtection="1">
      <alignment vertical="center"/>
    </xf>
    <xf numFmtId="41" fontId="12" fillId="0" borderId="127" xfId="4201" applyNumberFormat="1" applyFont="1" applyFill="1" applyBorder="1" applyAlignment="1" applyProtection="1">
      <alignment horizontal="right" vertical="center"/>
    </xf>
    <xf numFmtId="41" fontId="175" fillId="0" borderId="125" xfId="4201" applyNumberFormat="1" applyFont="1" applyFill="1" applyBorder="1" applyAlignment="1" applyProtection="1">
      <alignment horizontal="right" vertical="center"/>
    </xf>
    <xf numFmtId="41" fontId="175" fillId="0" borderId="88" xfId="4201" applyNumberFormat="1" applyFont="1" applyFill="1" applyBorder="1" applyAlignment="1" applyProtection="1">
      <alignment horizontal="right" vertical="center"/>
    </xf>
    <xf numFmtId="168" fontId="10" fillId="0" borderId="89" xfId="4201" applyFont="1" applyBorder="1" applyAlignment="1">
      <alignment horizontal="centerContinuous" vertical="center"/>
    </xf>
    <xf numFmtId="168" fontId="10" fillId="0" borderId="55" xfId="4201" applyFont="1" applyBorder="1" applyAlignment="1">
      <alignment horizontal="centerContinuous" vertical="center"/>
    </xf>
    <xf numFmtId="168" fontId="10" fillId="0" borderId="109" xfId="4201" applyFont="1" applyBorder="1" applyAlignment="1">
      <alignment vertical="center"/>
    </xf>
    <xf numFmtId="37" fontId="10" fillId="0" borderId="107" xfId="4201" applyNumberFormat="1" applyFont="1" applyBorder="1" applyAlignment="1" applyProtection="1">
      <alignment horizontal="left" vertical="center"/>
    </xf>
    <xf numFmtId="168" fontId="10" fillId="0" borderId="117" xfId="4201" applyFont="1" applyBorder="1" applyAlignment="1" applyProtection="1">
      <alignment horizontal="centerContinuous" vertical="center"/>
    </xf>
    <xf numFmtId="168" fontId="10" fillId="0" borderId="128" xfId="4201" applyFont="1" applyBorder="1" applyAlignment="1">
      <alignment vertical="center"/>
    </xf>
    <xf numFmtId="37" fontId="10" fillId="0" borderId="118" xfId="4201" applyNumberFormat="1" applyFont="1" applyBorder="1" applyAlignment="1" applyProtection="1">
      <alignment horizontal="left" vertical="center"/>
    </xf>
    <xf numFmtId="37" fontId="10" fillId="0" borderId="118" xfId="4201" applyNumberFormat="1" applyFont="1" applyBorder="1" applyAlignment="1" applyProtection="1">
      <alignment vertical="center"/>
    </xf>
    <xf numFmtId="41" fontId="175" fillId="0" borderId="83" xfId="4201" applyNumberFormat="1" applyFont="1" applyFill="1" applyBorder="1" applyAlignment="1" applyProtection="1">
      <alignment horizontal="right" vertical="center"/>
    </xf>
    <xf numFmtId="41" fontId="12" fillId="0" borderId="85" xfId="4201" applyNumberFormat="1" applyFont="1" applyFill="1" applyBorder="1" applyAlignment="1" applyProtection="1">
      <alignment horizontal="right" vertical="center"/>
    </xf>
    <xf numFmtId="168" fontId="10" fillId="0" borderId="119" xfId="4201" applyFont="1" applyBorder="1" applyAlignment="1" applyProtection="1">
      <alignment horizontal="centerContinuous" vertical="center"/>
    </xf>
    <xf numFmtId="168" fontId="10" fillId="0" borderId="39" xfId="4201" applyFont="1" applyBorder="1" applyAlignment="1">
      <alignment vertical="center"/>
    </xf>
    <xf numFmtId="168" fontId="10" fillId="0" borderId="0" xfId="4201" applyFont="1" applyBorder="1" applyAlignment="1">
      <alignment vertical="center"/>
    </xf>
    <xf numFmtId="168" fontId="10" fillId="0" borderId="40" xfId="4201" applyFont="1" applyBorder="1" applyAlignment="1">
      <alignment vertical="center"/>
    </xf>
    <xf numFmtId="2" fontId="10" fillId="0" borderId="0" xfId="4201" applyNumberFormat="1" applyFont="1" applyBorder="1" applyAlignment="1" applyProtection="1">
      <alignment horizontal="left" vertical="center"/>
    </xf>
    <xf numFmtId="168" fontId="10" fillId="0" borderId="41" xfId="4201" applyFont="1" applyBorder="1" applyAlignment="1">
      <alignment vertical="center"/>
    </xf>
    <xf numFmtId="168" fontId="10" fillId="0" borderId="9" xfId="4201" quotePrefix="1" applyFont="1" applyBorder="1" applyAlignment="1">
      <alignment horizontal="left" vertical="center"/>
    </xf>
    <xf numFmtId="168" fontId="10" fillId="0" borderId="9" xfId="4201" applyFont="1" applyBorder="1" applyAlignment="1">
      <alignment vertical="center"/>
    </xf>
    <xf numFmtId="37" fontId="10" fillId="0" borderId="9" xfId="4201" applyNumberFormat="1" applyFont="1" applyBorder="1" applyAlignment="1" applyProtection="1">
      <alignment vertical="center"/>
    </xf>
    <xf numFmtId="168" fontId="10" fillId="0" borderId="42" xfId="4201" applyFont="1" applyBorder="1" applyAlignment="1">
      <alignment vertical="center"/>
    </xf>
    <xf numFmtId="168" fontId="10" fillId="0" borderId="0" xfId="4201" applyFont="1" applyAlignment="1">
      <alignment vertical="center"/>
    </xf>
    <xf numFmtId="168" fontId="149" fillId="0" borderId="0" xfId="4201" applyFont="1" applyAlignment="1">
      <alignment vertical="center"/>
    </xf>
    <xf numFmtId="168" fontId="12" fillId="0" borderId="0" xfId="4201" applyFont="1" applyAlignment="1">
      <alignment horizontal="right" vertical="center"/>
    </xf>
    <xf numFmtId="168" fontId="177" fillId="0" borderId="0" xfId="4201" applyFont="1" applyProtection="1">
      <protection locked="0"/>
    </xf>
    <xf numFmtId="0" fontId="10" fillId="125" borderId="0" xfId="4203" applyFont="1" applyFill="1" applyAlignment="1" applyProtection="1">
      <alignment vertical="center"/>
      <protection locked="0"/>
    </xf>
    <xf numFmtId="174" fontId="10" fillId="125" borderId="0" xfId="4203" applyNumberFormat="1" applyFont="1" applyFill="1" applyAlignment="1" applyProtection="1">
      <alignment vertical="center"/>
      <protection locked="0"/>
    </xf>
    <xf numFmtId="174" fontId="12" fillId="125" borderId="0" xfId="4203" quotePrefix="1" applyNumberFormat="1" applyFont="1" applyFill="1" applyAlignment="1" applyProtection="1">
      <alignment horizontal="right" vertical="center"/>
      <protection locked="0"/>
    </xf>
    <xf numFmtId="0" fontId="3" fillId="125" borderId="0" xfId="4203" applyFill="1" applyAlignment="1" applyProtection="1">
      <alignment vertical="center"/>
      <protection locked="0"/>
    </xf>
    <xf numFmtId="0" fontId="3" fillId="125" borderId="0" xfId="4203" applyFill="1" applyProtection="1">
      <protection locked="0"/>
    </xf>
    <xf numFmtId="174" fontId="10" fillId="0" borderId="20" xfId="4203" applyNumberFormat="1" applyFont="1" applyBorder="1" applyAlignment="1" applyProtection="1">
      <alignment vertical="center"/>
      <protection locked="0"/>
    </xf>
    <xf numFmtId="174" fontId="10" fillId="0" borderId="21" xfId="4203" applyNumberFormat="1" applyFont="1" applyBorder="1" applyAlignment="1" applyProtection="1">
      <alignment vertical="center"/>
      <protection locked="0"/>
    </xf>
    <xf numFmtId="174" fontId="10" fillId="0" borderId="22" xfId="4203" applyNumberFormat="1" applyFont="1" applyBorder="1" applyAlignment="1" applyProtection="1">
      <alignment vertical="center"/>
      <protection locked="0"/>
    </xf>
    <xf numFmtId="0" fontId="3" fillId="0" borderId="0" xfId="4203" applyAlignment="1" applyProtection="1">
      <alignment vertical="center"/>
      <protection locked="0"/>
    </xf>
    <xf numFmtId="0" fontId="3" fillId="0" borderId="0" xfId="4203" applyProtection="1">
      <protection locked="0"/>
    </xf>
    <xf numFmtId="174" fontId="11" fillId="0" borderId="23" xfId="4203" applyNumberFormat="1" applyFont="1" applyBorder="1" applyAlignment="1" applyProtection="1">
      <alignment horizontal="centerContinuous" vertical="center"/>
      <protection locked="0"/>
    </xf>
    <xf numFmtId="174" fontId="10" fillId="0" borderId="0" xfId="4203" applyNumberFormat="1" applyFont="1" applyBorder="1" applyAlignment="1" applyProtection="1">
      <alignment horizontal="centerContinuous" vertical="center"/>
      <protection locked="0"/>
    </xf>
    <xf numFmtId="174" fontId="11" fillId="0" borderId="0" xfId="4203" applyNumberFormat="1" applyFont="1" applyBorder="1" applyAlignment="1" applyProtection="1">
      <alignment horizontal="centerContinuous" vertical="center"/>
      <protection locked="0"/>
    </xf>
    <xf numFmtId="174" fontId="10" fillId="0" borderId="24" xfId="4203" applyNumberFormat="1" applyFont="1" applyBorder="1" applyAlignment="1" applyProtection="1">
      <alignment horizontal="centerContinuous" vertical="center"/>
      <protection locked="0"/>
    </xf>
    <xf numFmtId="174" fontId="10" fillId="0" borderId="23" xfId="4203" applyNumberFormat="1" applyFont="1" applyBorder="1" applyAlignment="1" applyProtection="1">
      <alignment horizontal="centerContinuous" vertical="center"/>
      <protection locked="0"/>
    </xf>
    <xf numFmtId="174" fontId="10" fillId="0" borderId="23" xfId="4203" applyNumberFormat="1" applyFont="1" applyBorder="1" applyAlignment="1" applyProtection="1">
      <alignment horizontal="left" vertical="center"/>
      <protection locked="0"/>
    </xf>
    <xf numFmtId="174" fontId="152" fillId="0" borderId="0" xfId="4203" applyNumberFormat="1" applyFont="1" applyBorder="1" applyAlignment="1" applyProtection="1">
      <alignment vertical="center"/>
      <protection locked="0"/>
    </xf>
    <xf numFmtId="174" fontId="152" fillId="0" borderId="24" xfId="4203" applyNumberFormat="1" applyFont="1" applyBorder="1" applyAlignment="1" applyProtection="1">
      <alignment vertical="center"/>
      <protection locked="0"/>
    </xf>
    <xf numFmtId="174" fontId="10" fillId="0" borderId="23" xfId="4203" applyNumberFormat="1" applyFont="1" applyBorder="1" applyAlignment="1" applyProtection="1">
      <alignment vertical="center"/>
      <protection locked="0"/>
    </xf>
    <xf numFmtId="174" fontId="10" fillId="0" borderId="25" xfId="4203" applyNumberFormat="1" applyFont="1" applyBorder="1" applyAlignment="1" applyProtection="1">
      <alignment horizontal="left" vertical="center"/>
      <protection locked="0"/>
    </xf>
    <xf numFmtId="174" fontId="152" fillId="0" borderId="26" xfId="4203" applyNumberFormat="1" applyFont="1" applyBorder="1" applyAlignment="1" applyProtection="1">
      <alignment vertical="center"/>
      <protection locked="0"/>
    </xf>
    <xf numFmtId="174" fontId="152" fillId="0" borderId="27" xfId="4203" applyNumberFormat="1" applyFont="1" applyBorder="1" applyAlignment="1" applyProtection="1">
      <alignment vertical="center"/>
      <protection locked="0"/>
    </xf>
    <xf numFmtId="0" fontId="10" fillId="0" borderId="23" xfId="4203" applyFont="1" applyBorder="1" applyAlignment="1" applyProtection="1">
      <alignment vertical="center"/>
      <protection locked="0"/>
    </xf>
    <xf numFmtId="0" fontId="10" fillId="0" borderId="68" xfId="4203" applyFont="1" applyBorder="1" applyAlignment="1" applyProtection="1">
      <alignment vertical="center"/>
      <protection locked="0"/>
    </xf>
    <xf numFmtId="0" fontId="10" fillId="0" borderId="0" xfId="4203" applyFont="1" applyBorder="1" applyAlignment="1" applyProtection="1">
      <alignment vertical="center"/>
      <protection locked="0"/>
    </xf>
    <xf numFmtId="0" fontId="10" fillId="0" borderId="24" xfId="4203" applyFont="1" applyBorder="1" applyAlignment="1" applyProtection="1">
      <alignment vertical="center"/>
      <protection locked="0"/>
    </xf>
    <xf numFmtId="0" fontId="10" fillId="0" borderId="24" xfId="4203" applyFont="1" applyBorder="1" applyAlignment="1" applyProtection="1">
      <alignment horizontal="center" vertical="center"/>
      <protection locked="0"/>
    </xf>
    <xf numFmtId="0" fontId="10" fillId="0" borderId="68" xfId="4203" applyFont="1" applyBorder="1" applyAlignment="1" applyProtection="1">
      <alignment horizontal="center" vertical="center"/>
      <protection locked="0"/>
    </xf>
    <xf numFmtId="0" fontId="10" fillId="0" borderId="0" xfId="4203" applyFont="1" applyBorder="1" applyAlignment="1" applyProtection="1">
      <alignment horizontal="center" vertical="center"/>
      <protection locked="0"/>
    </xf>
    <xf numFmtId="0" fontId="10" fillId="0" borderId="68" xfId="4203" quotePrefix="1" applyFont="1" applyBorder="1" applyAlignment="1" applyProtection="1">
      <alignment horizontal="center" vertical="center"/>
      <protection locked="0"/>
    </xf>
    <xf numFmtId="0" fontId="10" fillId="0" borderId="23" xfId="4203" applyFont="1" applyBorder="1" applyAlignment="1" applyProtection="1">
      <alignment horizontal="center" vertical="center"/>
      <protection locked="0"/>
    </xf>
    <xf numFmtId="0" fontId="10" fillId="0" borderId="25" xfId="4203" applyFont="1" applyBorder="1" applyAlignment="1" applyProtection="1">
      <alignment vertical="center"/>
      <protection locked="0"/>
    </xf>
    <xf numFmtId="0" fontId="10" fillId="0" borderId="71" xfId="4203" applyFont="1" applyBorder="1" applyAlignment="1" applyProtection="1">
      <alignment horizontal="center" vertical="center"/>
      <protection locked="0"/>
    </xf>
    <xf numFmtId="0" fontId="10" fillId="0" borderId="26" xfId="4203" applyFont="1" applyBorder="1" applyAlignment="1" applyProtection="1">
      <alignment horizontal="center" vertical="center"/>
      <protection locked="0"/>
    </xf>
    <xf numFmtId="0" fontId="10" fillId="0" borderId="27" xfId="4203" applyFont="1" applyBorder="1" applyAlignment="1" applyProtection="1">
      <alignment vertical="center"/>
      <protection locked="0"/>
    </xf>
    <xf numFmtId="0" fontId="10" fillId="0" borderId="2" xfId="4203" applyFont="1" applyBorder="1" applyAlignment="1" applyProtection="1">
      <alignment horizontal="centerContinuous" vertical="center"/>
      <protection locked="0"/>
    </xf>
    <xf numFmtId="0" fontId="12" fillId="0" borderId="2" xfId="4203" applyFont="1" applyBorder="1" applyAlignment="1" applyProtection="1">
      <alignment horizontal="center" vertical="center"/>
      <protection locked="0"/>
    </xf>
    <xf numFmtId="0" fontId="12" fillId="0" borderId="2" xfId="4203" applyFont="1" applyBorder="1" applyAlignment="1" applyProtection="1">
      <alignment vertical="center"/>
      <protection locked="0"/>
    </xf>
    <xf numFmtId="41" fontId="12" fillId="0" borderId="2" xfId="4203" applyNumberFormat="1" applyFont="1" applyBorder="1" applyAlignment="1" applyProtection="1">
      <alignment vertical="center"/>
      <protection locked="0"/>
    </xf>
    <xf numFmtId="0" fontId="3" fillId="0" borderId="2" xfId="4203" applyBorder="1"/>
    <xf numFmtId="0" fontId="12" fillId="0" borderId="2" xfId="4203" applyFont="1" applyBorder="1" applyAlignment="1">
      <alignment horizontal="left"/>
    </xf>
    <xf numFmtId="0" fontId="12" fillId="0" borderId="2" xfId="4203" applyFont="1" applyBorder="1" applyAlignment="1" applyProtection="1">
      <alignment horizontal="left" vertical="center"/>
      <protection locked="0"/>
    </xf>
    <xf numFmtId="0" fontId="12" fillId="0" borderId="2" xfId="4203" applyFont="1" applyBorder="1" applyAlignment="1" applyProtection="1">
      <alignment horizontal="right" vertical="center"/>
      <protection locked="0"/>
    </xf>
    <xf numFmtId="0" fontId="156" fillId="0" borderId="2" xfId="4203" applyFont="1" applyBorder="1" applyAlignment="1" applyProtection="1">
      <alignment vertical="center"/>
      <protection locked="0"/>
    </xf>
    <xf numFmtId="0" fontId="12" fillId="0" borderId="2" xfId="4203" applyFont="1" applyBorder="1" applyAlignment="1">
      <alignment horizontal="right"/>
    </xf>
    <xf numFmtId="174" fontId="10" fillId="0" borderId="25" xfId="4203" applyNumberFormat="1" applyFont="1" applyBorder="1" applyAlignment="1" applyProtection="1">
      <alignment vertical="center"/>
      <protection locked="0"/>
    </xf>
    <xf numFmtId="174" fontId="10" fillId="0" borderId="26" xfId="4203" applyNumberFormat="1" applyFont="1" applyBorder="1" applyAlignment="1" applyProtection="1">
      <alignment vertical="center"/>
      <protection locked="0"/>
    </xf>
    <xf numFmtId="174" fontId="10" fillId="0" borderId="27" xfId="4203" applyNumberFormat="1" applyFont="1" applyBorder="1" applyAlignment="1" applyProtection="1">
      <alignment vertical="center"/>
      <protection locked="0"/>
    </xf>
    <xf numFmtId="174" fontId="10" fillId="0" borderId="0" xfId="4203" applyNumberFormat="1" applyFont="1" applyAlignment="1" applyProtection="1">
      <alignment vertical="center"/>
      <protection locked="0"/>
    </xf>
    <xf numFmtId="174" fontId="3" fillId="0" borderId="0" xfId="4203" applyNumberFormat="1" applyAlignment="1" applyProtection="1">
      <alignment vertical="center"/>
      <protection locked="0"/>
    </xf>
    <xf numFmtId="174" fontId="12" fillId="0" borderId="0" xfId="4203" applyNumberFormat="1" applyFont="1" applyAlignment="1" applyProtection="1">
      <alignment horizontal="right" vertical="center"/>
      <protection locked="0"/>
    </xf>
    <xf numFmtId="174" fontId="3" fillId="0" borderId="0" xfId="4203" applyNumberFormat="1" applyProtection="1">
      <protection locked="0"/>
    </xf>
    <xf numFmtId="174" fontId="12" fillId="125" borderId="0" xfId="4202" quotePrefix="1" applyNumberFormat="1" applyFont="1" applyFill="1" applyAlignment="1">
      <alignment horizontal="left"/>
    </xf>
    <xf numFmtId="174" fontId="10" fillId="125" borderId="0" xfId="4204" applyNumberFormat="1" applyFont="1" applyFill="1" applyAlignment="1" applyProtection="1">
      <alignment vertical="center"/>
      <protection locked="0"/>
    </xf>
    <xf numFmtId="0" fontId="10" fillId="125" borderId="0" xfId="4204" applyFont="1" applyFill="1" applyAlignment="1" applyProtection="1">
      <alignment vertical="center"/>
      <protection locked="0"/>
    </xf>
    <xf numFmtId="0" fontId="12" fillId="125" borderId="0" xfId="4204" applyFont="1" applyFill="1" applyAlignment="1" applyProtection="1">
      <alignment horizontal="right" vertical="center"/>
      <protection locked="0"/>
    </xf>
    <xf numFmtId="0" fontId="10" fillId="125" borderId="0" xfId="4204" applyFont="1" applyFill="1" applyProtection="1">
      <protection locked="0"/>
    </xf>
    <xf numFmtId="174" fontId="11" fillId="0" borderId="36" xfId="4204" applyNumberFormat="1" applyFont="1" applyBorder="1" applyAlignment="1" applyProtection="1">
      <alignment horizontal="centerContinuous" vertical="center"/>
      <protection locked="0"/>
    </xf>
    <xf numFmtId="174" fontId="10" fillId="0" borderId="37" xfId="4204" applyNumberFormat="1" applyFont="1" applyBorder="1" applyAlignment="1" applyProtection="1">
      <alignment horizontal="centerContinuous" vertical="center"/>
      <protection locked="0"/>
    </xf>
    <xf numFmtId="174" fontId="10" fillId="0" borderId="38" xfId="4204" applyNumberFormat="1" applyFont="1" applyBorder="1" applyAlignment="1" applyProtection="1">
      <alignment horizontal="centerContinuous" vertical="center"/>
      <protection locked="0"/>
    </xf>
    <xf numFmtId="0" fontId="10" fillId="0" borderId="0" xfId="4204" applyFont="1" applyProtection="1">
      <protection locked="0"/>
    </xf>
    <xf numFmtId="174" fontId="10" fillId="0" borderId="39" xfId="4204" applyNumberFormat="1" applyFont="1" applyBorder="1" applyAlignment="1" applyProtection="1">
      <alignment horizontal="centerContinuous" vertical="center"/>
      <protection locked="0"/>
    </xf>
    <xf numFmtId="174" fontId="10" fillId="0" borderId="0" xfId="4204" applyNumberFormat="1" applyFont="1" applyBorder="1" applyAlignment="1" applyProtection="1">
      <alignment horizontal="centerContinuous" vertical="center"/>
      <protection locked="0"/>
    </xf>
    <xf numFmtId="174" fontId="10" fillId="0" borderId="40" xfId="4204" applyNumberFormat="1" applyFont="1" applyBorder="1" applyAlignment="1" applyProtection="1">
      <alignment horizontal="centerContinuous" vertical="center"/>
      <protection locked="0"/>
    </xf>
    <xf numFmtId="174" fontId="10" fillId="0" borderId="39" xfId="4204" applyNumberFormat="1" applyFont="1" applyBorder="1" applyAlignment="1" applyProtection="1">
      <alignment vertical="center"/>
      <protection locked="0"/>
    </xf>
    <xf numFmtId="174" fontId="10" fillId="0" borderId="0" xfId="4204" applyNumberFormat="1" applyFont="1" applyBorder="1" applyAlignment="1" applyProtection="1">
      <alignment vertical="center"/>
      <protection locked="0"/>
    </xf>
    <xf numFmtId="174" fontId="10" fillId="0" borderId="40" xfId="4204" applyNumberFormat="1" applyFont="1" applyBorder="1" applyAlignment="1" applyProtection="1">
      <alignment vertical="center"/>
      <protection locked="0"/>
    </xf>
    <xf numFmtId="174" fontId="10" fillId="0" borderId="61" xfId="4204" applyNumberFormat="1" applyFont="1" applyBorder="1" applyAlignment="1" applyProtection="1">
      <alignment vertical="center"/>
      <protection locked="0"/>
    </xf>
    <xf numFmtId="174" fontId="10" fillId="0" borderId="26" xfId="4204" applyNumberFormat="1" applyFont="1" applyBorder="1" applyAlignment="1" applyProtection="1">
      <alignment vertical="center"/>
      <protection locked="0"/>
    </xf>
    <xf numFmtId="174" fontId="10" fillId="0" borderId="55" xfId="4204" applyNumberFormat="1" applyFont="1" applyBorder="1" applyAlignment="1" applyProtection="1">
      <alignment vertical="center"/>
      <protection locked="0"/>
    </xf>
    <xf numFmtId="0" fontId="10" fillId="0" borderId="39" xfId="4204" applyFont="1" applyBorder="1" applyAlignment="1" applyProtection="1">
      <alignment horizontal="centerContinuous" vertical="center"/>
      <protection locked="0"/>
    </xf>
    <xf numFmtId="0" fontId="10" fillId="0" borderId="68" xfId="4204" applyFont="1" applyBorder="1" applyAlignment="1" applyProtection="1">
      <alignment horizontal="centerContinuous" vertical="center"/>
      <protection locked="0"/>
    </xf>
    <xf numFmtId="0" fontId="10" fillId="0" borderId="0" xfId="4204" applyFont="1" applyBorder="1" applyAlignment="1" applyProtection="1">
      <alignment horizontal="center" vertical="center"/>
      <protection locked="0"/>
    </xf>
    <xf numFmtId="0" fontId="10" fillId="0" borderId="0" xfId="4204" applyFont="1" applyBorder="1" applyAlignment="1" applyProtection="1">
      <alignment horizontal="centerContinuous" vertical="center"/>
      <protection locked="0"/>
    </xf>
    <xf numFmtId="0" fontId="10" fillId="0" borderId="24" xfId="4204" applyFont="1" applyBorder="1" applyAlignment="1" applyProtection="1">
      <alignment horizontal="centerContinuous" vertical="center"/>
      <protection locked="0"/>
    </xf>
    <xf numFmtId="0" fontId="10" fillId="0" borderId="40" xfId="4204" applyFont="1" applyBorder="1" applyAlignment="1" applyProtection="1">
      <alignment horizontal="centerContinuous" vertical="center"/>
      <protection locked="0"/>
    </xf>
    <xf numFmtId="0" fontId="10" fillId="0" borderId="0" xfId="4204" applyFont="1" applyBorder="1" applyAlignment="1" applyProtection="1">
      <alignment vertical="center"/>
      <protection locked="0"/>
    </xf>
    <xf numFmtId="0" fontId="10" fillId="0" borderId="61" xfId="4204" applyFont="1" applyBorder="1" applyAlignment="1" applyProtection="1">
      <alignment horizontal="centerContinuous" vertical="center"/>
      <protection locked="0"/>
    </xf>
    <xf numFmtId="0" fontId="10" fillId="0" borderId="71" xfId="4204" applyFont="1" applyBorder="1" applyAlignment="1" applyProtection="1">
      <alignment vertical="center"/>
      <protection locked="0"/>
    </xf>
    <xf numFmtId="0" fontId="10" fillId="0" borderId="26" xfId="4204" applyFont="1" applyBorder="1" applyAlignment="1" applyProtection="1">
      <alignment horizontal="center" vertical="center"/>
      <protection locked="0"/>
    </xf>
    <xf numFmtId="0" fontId="10" fillId="0" borderId="90" xfId="4204" applyFont="1" applyBorder="1" applyAlignment="1" applyProtection="1">
      <alignment horizontal="centerContinuous" vertical="center"/>
      <protection locked="0"/>
    </xf>
    <xf numFmtId="0" fontId="10" fillId="0" borderId="9" xfId="4204" applyFont="1" applyBorder="1" applyAlignment="1" applyProtection="1">
      <alignment horizontal="centerContinuous" vertical="center"/>
      <protection locked="0"/>
    </xf>
    <xf numFmtId="0" fontId="10" fillId="0" borderId="58" xfId="4204" applyFont="1" applyBorder="1" applyAlignment="1" applyProtection="1">
      <alignment horizontal="centerContinuous" vertical="center"/>
      <protection locked="0"/>
    </xf>
    <xf numFmtId="0" fontId="10" fillId="0" borderId="55" xfId="4204" applyFont="1" applyBorder="1" applyAlignment="1" applyProtection="1">
      <alignment horizontal="centerContinuous" vertical="center"/>
      <protection locked="0"/>
    </xf>
    <xf numFmtId="0" fontId="10" fillId="0" borderId="26" xfId="4204" applyFont="1" applyBorder="1" applyAlignment="1" applyProtection="1">
      <alignment vertical="center"/>
      <protection locked="0"/>
    </xf>
    <xf numFmtId="0" fontId="10" fillId="0" borderId="26" xfId="4204" quotePrefix="1" applyFont="1" applyBorder="1" applyAlignment="1" applyProtection="1">
      <alignment horizontal="left" vertical="center"/>
      <protection locked="0"/>
    </xf>
    <xf numFmtId="0" fontId="10" fillId="0" borderId="41" xfId="4204" applyFont="1" applyBorder="1" applyAlignment="1" applyProtection="1">
      <alignment vertical="center"/>
      <protection locked="0"/>
    </xf>
    <xf numFmtId="0" fontId="10" fillId="0" borderId="9" xfId="4204" applyFont="1" applyBorder="1" applyAlignment="1" applyProtection="1">
      <alignment vertical="center"/>
      <protection locked="0"/>
    </xf>
    <xf numFmtId="0" fontId="10" fillId="0" borderId="42" xfId="4204" applyFont="1" applyBorder="1" applyAlignment="1" applyProtection="1">
      <alignment vertical="center"/>
      <protection locked="0"/>
    </xf>
    <xf numFmtId="174" fontId="12" fillId="0" borderId="0" xfId="4204" applyNumberFormat="1" applyFont="1" applyProtection="1">
      <protection locked="0"/>
    </xf>
    <xf numFmtId="174" fontId="10" fillId="0" borderId="0" xfId="4204" applyNumberFormat="1" applyFont="1" applyProtection="1">
      <protection locked="0"/>
    </xf>
    <xf numFmtId="167" fontId="11" fillId="0" borderId="27" xfId="1930" applyNumberFormat="1" applyFont="1" applyFill="1" applyBorder="1" applyAlignment="1">
      <alignment horizontal="right"/>
    </xf>
    <xf numFmtId="167" fontId="179" fillId="0" borderId="27" xfId="1930" applyNumberFormat="1" applyFont="1" applyBorder="1" applyAlignment="1">
      <alignment horizontal="right"/>
    </xf>
    <xf numFmtId="168" fontId="10" fillId="0" borderId="0" xfId="4178" applyFont="1" applyAlignment="1">
      <alignment horizontal="centerContinuous" vertical="center"/>
    </xf>
    <xf numFmtId="168" fontId="148" fillId="0" borderId="0" xfId="4178" applyFont="1" applyAlignment="1">
      <alignment horizontal="centerContinuous" vertical="center"/>
    </xf>
    <xf numFmtId="168" fontId="11" fillId="0" borderId="36" xfId="4178" applyFont="1" applyBorder="1" applyAlignment="1">
      <alignment horizontal="centerContinuous" vertical="center"/>
    </xf>
    <xf numFmtId="168" fontId="10" fillId="0" borderId="37" xfId="4178" applyFont="1" applyBorder="1" applyAlignment="1">
      <alignment horizontal="centerContinuous" vertical="center"/>
    </xf>
    <xf numFmtId="168" fontId="149" fillId="0" borderId="38" xfId="4178" applyFont="1" applyBorder="1" applyAlignment="1">
      <alignment horizontal="centerContinuous" vertical="center"/>
    </xf>
    <xf numFmtId="168" fontId="10" fillId="0" borderId="39" xfId="4178" applyFont="1" applyBorder="1" applyAlignment="1" applyProtection="1">
      <alignment horizontal="left" vertical="center"/>
    </xf>
    <xf numFmtId="0" fontId="10" fillId="0" borderId="0" xfId="4176" applyFont="1" applyBorder="1"/>
    <xf numFmtId="168" fontId="149" fillId="0" borderId="40" xfId="4178" applyFont="1" applyBorder="1" applyAlignment="1">
      <alignment vertical="center"/>
    </xf>
    <xf numFmtId="168" fontId="10" fillId="0" borderId="39" xfId="4178" applyFont="1" applyBorder="1" applyAlignment="1">
      <alignment horizontal="centerContinuous" vertical="center"/>
    </xf>
    <xf numFmtId="168" fontId="10" fillId="0" borderId="0" xfId="4178" applyFont="1" applyBorder="1" applyAlignment="1">
      <alignment horizontal="centerContinuous" vertical="center"/>
    </xf>
    <xf numFmtId="168" fontId="148" fillId="0" borderId="40" xfId="4178" applyFont="1" applyBorder="1" applyAlignment="1">
      <alignment vertical="center"/>
    </xf>
    <xf numFmtId="168" fontId="10" fillId="0" borderId="39" xfId="4178" applyFont="1" applyBorder="1" applyAlignment="1" applyProtection="1">
      <alignment horizontal="center" vertical="center"/>
    </xf>
    <xf numFmtId="168" fontId="10" fillId="0" borderId="0" xfId="4178" applyFont="1" applyBorder="1" applyAlignment="1" applyProtection="1">
      <alignment horizontal="left" vertical="center"/>
    </xf>
    <xf numFmtId="168" fontId="10" fillId="0" borderId="39" xfId="4178" applyFont="1" applyBorder="1" applyAlignment="1" applyProtection="1">
      <alignment vertical="center"/>
    </xf>
    <xf numFmtId="168" fontId="10" fillId="0" borderId="39" xfId="4178" applyFont="1" applyBorder="1" applyAlignment="1">
      <alignment horizontal="center" vertical="center"/>
    </xf>
    <xf numFmtId="168" fontId="10" fillId="0" borderId="0" xfId="4178" applyFont="1" applyAlignment="1" applyProtection="1">
      <alignment horizontal="right" vertical="center"/>
    </xf>
    <xf numFmtId="168" fontId="12" fillId="0" borderId="0" xfId="4178" applyFont="1" applyAlignment="1" applyProtection="1">
      <alignment horizontal="right" vertical="center"/>
    </xf>
    <xf numFmtId="0" fontId="141" fillId="125" borderId="0" xfId="4187" applyFont="1" applyFill="1" applyAlignment="1">
      <alignment horizontal="right"/>
    </xf>
    <xf numFmtId="0" fontId="141" fillId="125" borderId="0" xfId="4187" applyFont="1" applyFill="1"/>
    <xf numFmtId="0" fontId="141" fillId="125" borderId="0" xfId="4187" quotePrefix="1" applyFont="1" applyFill="1" applyAlignment="1">
      <alignment horizontal="right"/>
    </xf>
    <xf numFmtId="0" fontId="8" fillId="0" borderId="36" xfId="4187" applyFont="1" applyBorder="1" applyAlignment="1">
      <alignment horizontal="centerContinuous"/>
    </xf>
    <xf numFmtId="0" fontId="141" fillId="0" borderId="37" xfId="4187" applyFont="1" applyBorder="1" applyAlignment="1">
      <alignment horizontal="centerContinuous"/>
    </xf>
    <xf numFmtId="0" fontId="141" fillId="0" borderId="38" xfId="4187" quotePrefix="1" applyFont="1" applyBorder="1" applyAlignment="1">
      <alignment horizontal="centerContinuous"/>
    </xf>
    <xf numFmtId="0" fontId="141" fillId="0" borderId="0" xfId="4187" applyFont="1"/>
    <xf numFmtId="0" fontId="141" fillId="0" borderId="39" xfId="4183" applyFont="1" applyBorder="1" applyAlignment="1">
      <alignment horizontal="centerContinuous"/>
    </xf>
    <xf numFmtId="0" fontId="141" fillId="0" borderId="0" xfId="4187" applyFont="1" applyBorder="1" applyAlignment="1">
      <alignment horizontal="centerContinuous"/>
    </xf>
    <xf numFmtId="0" fontId="141" fillId="0" borderId="40" xfId="4187" quotePrefix="1" applyFont="1" applyBorder="1" applyAlignment="1">
      <alignment horizontal="centerContinuous"/>
    </xf>
    <xf numFmtId="0" fontId="8" fillId="0" borderId="39" xfId="4187" applyFont="1" applyBorder="1" applyAlignment="1">
      <alignment horizontal="centerContinuous"/>
    </xf>
    <xf numFmtId="0" fontId="8" fillId="0" borderId="0" xfId="4187" applyFont="1" applyBorder="1" applyAlignment="1">
      <alignment horizontal="centerContinuous"/>
    </xf>
    <xf numFmtId="0" fontId="8" fillId="0" borderId="40" xfId="4187" applyFont="1" applyBorder="1" applyAlignment="1">
      <alignment horizontal="centerContinuous"/>
    </xf>
    <xf numFmtId="0" fontId="8" fillId="0" borderId="0" xfId="4187" applyFont="1"/>
    <xf numFmtId="0" fontId="141" fillId="0" borderId="0" xfId="4187" applyFont="1" applyBorder="1" applyAlignment="1">
      <alignment horizontal="right"/>
    </xf>
    <xf numFmtId="0" fontId="141" fillId="0" borderId="0" xfId="4187" applyFont="1" applyBorder="1" applyAlignment="1">
      <alignment horizontal="center"/>
    </xf>
    <xf numFmtId="0" fontId="141" fillId="0" borderId="40" xfId="4187" applyFont="1" applyBorder="1" applyAlignment="1">
      <alignment horizontal="center"/>
    </xf>
    <xf numFmtId="0" fontId="141" fillId="0" borderId="39" xfId="4187" applyFont="1" applyBorder="1" applyAlignment="1"/>
    <xf numFmtId="0" fontId="141" fillId="0" borderId="0" xfId="4187" applyFont="1" applyBorder="1"/>
    <xf numFmtId="0" fontId="181" fillId="0" borderId="0" xfId="4187" applyFont="1" applyBorder="1"/>
    <xf numFmtId="0" fontId="141" fillId="0" borderId="0" xfId="4187" applyFont="1" applyBorder="1" applyAlignment="1">
      <alignment horizontal="left"/>
    </xf>
    <xf numFmtId="42" fontId="141" fillId="0" borderId="40" xfId="4188" applyNumberFormat="1" applyFont="1" applyBorder="1" applyAlignment="1">
      <alignment horizontal="left"/>
    </xf>
    <xf numFmtId="41" fontId="141" fillId="0" borderId="0" xfId="4188" applyNumberFormat="1" applyFont="1" applyBorder="1" applyAlignment="1">
      <alignment horizontal="left"/>
    </xf>
    <xf numFmtId="0" fontId="141" fillId="125" borderId="0" xfId="2586" applyFont="1" applyFill="1" applyBorder="1" applyAlignment="1">
      <alignment horizontal="left" vertical="top" wrapText="1"/>
    </xf>
    <xf numFmtId="0" fontId="141" fillId="0" borderId="0" xfId="2586" applyFont="1" applyBorder="1" applyAlignment="1">
      <alignment horizontal="left" vertical="top" wrapText="1"/>
    </xf>
    <xf numFmtId="0" fontId="141" fillId="125" borderId="39" xfId="4187" applyFont="1" applyFill="1" applyBorder="1"/>
    <xf numFmtId="0" fontId="141" fillId="0" borderId="0" xfId="4187" applyFont="1" applyAlignment="1">
      <alignment horizontal="right"/>
    </xf>
    <xf numFmtId="0" fontId="141" fillId="0" borderId="0" xfId="4187" applyFont="1" applyAlignment="1">
      <alignment horizontal="left"/>
    </xf>
    <xf numFmtId="0" fontId="12" fillId="0" borderId="37" xfId="4183" applyFont="1" applyFill="1" applyBorder="1" applyAlignment="1">
      <alignment horizontal="centerContinuous"/>
    </xf>
    <xf numFmtId="0" fontId="12" fillId="0" borderId="38" xfId="4183" applyFont="1" applyFill="1" applyBorder="1" applyAlignment="1">
      <alignment horizontal="centerContinuous"/>
    </xf>
    <xf numFmtId="0" fontId="12" fillId="0" borderId="0" xfId="4183" applyFont="1" applyFill="1" applyBorder="1" applyAlignment="1">
      <alignment horizontal="centerContinuous"/>
    </xf>
    <xf numFmtId="0" fontId="12" fillId="0" borderId="40" xfId="4183" applyFont="1" applyFill="1" applyBorder="1" applyAlignment="1">
      <alignment horizontal="centerContinuous"/>
    </xf>
    <xf numFmtId="0" fontId="12" fillId="0" borderId="0" xfId="4183" applyFont="1" applyFill="1" applyBorder="1" applyAlignment="1">
      <alignment horizontal="right"/>
    </xf>
    <xf numFmtId="0" fontId="12" fillId="0" borderId="0" xfId="4183" applyFont="1" applyFill="1" applyBorder="1" applyAlignment="1">
      <alignment horizontal="center"/>
    </xf>
    <xf numFmtId="0" fontId="12" fillId="0" borderId="9" xfId="4183" applyFont="1" applyFill="1" applyBorder="1" applyAlignment="1">
      <alignment horizontal="centerContinuous"/>
    </xf>
    <xf numFmtId="0" fontId="12" fillId="0" borderId="42" xfId="4183" applyFont="1" applyFill="1" applyBorder="1" applyAlignment="1">
      <alignment horizontal="centerContinuous"/>
    </xf>
    <xf numFmtId="0" fontId="12" fillId="0" borderId="0" xfId="4183" applyFont="1" applyFill="1" applyAlignment="1">
      <alignment horizontal="left"/>
    </xf>
    <xf numFmtId="0" fontId="12" fillId="0" borderId="40" xfId="4183" applyFont="1" applyFill="1" applyBorder="1" applyAlignment="1">
      <alignment horizontal="center"/>
    </xf>
    <xf numFmtId="0" fontId="12" fillId="0" borderId="9" xfId="4183" applyFont="1" applyFill="1" applyBorder="1" applyAlignment="1">
      <alignment horizontal="right"/>
    </xf>
    <xf numFmtId="0" fontId="12" fillId="0" borderId="9" xfId="4183" applyFont="1" applyFill="1" applyBorder="1" applyAlignment="1">
      <alignment horizontal="center"/>
    </xf>
    <xf numFmtId="0" fontId="12" fillId="0" borderId="42" xfId="4183" applyFont="1" applyFill="1" applyBorder="1" applyAlignment="1">
      <alignment horizontal="center"/>
    </xf>
    <xf numFmtId="0" fontId="12" fillId="125" borderId="0" xfId="4187" quotePrefix="1" applyFont="1" applyFill="1" applyBorder="1" applyAlignment="1">
      <alignment horizontal="left"/>
    </xf>
    <xf numFmtId="0" fontId="14" fillId="125" borderId="36" xfId="4187" applyFont="1" applyFill="1" applyBorder="1" applyAlignment="1">
      <alignment horizontal="centerContinuous"/>
    </xf>
    <xf numFmtId="0" fontId="14" fillId="125" borderId="37" xfId="4187" applyFont="1" applyFill="1" applyBorder="1" applyAlignment="1">
      <alignment horizontal="centerContinuous"/>
    </xf>
    <xf numFmtId="0" fontId="12" fillId="125" borderId="37" xfId="4187" applyFont="1" applyFill="1" applyBorder="1" applyAlignment="1">
      <alignment horizontal="centerContinuous"/>
    </xf>
    <xf numFmtId="0" fontId="12" fillId="125" borderId="38" xfId="4187" quotePrefix="1" applyFont="1" applyFill="1" applyBorder="1" applyAlignment="1">
      <alignment horizontal="centerContinuous"/>
    </xf>
    <xf numFmtId="0" fontId="12" fillId="125" borderId="39" xfId="4183" applyFont="1" applyFill="1" applyBorder="1" applyAlignment="1">
      <alignment horizontal="centerContinuous"/>
    </xf>
    <xf numFmtId="0" fontId="12" fillId="125" borderId="0" xfId="4183" applyFont="1" applyFill="1" applyBorder="1" applyAlignment="1">
      <alignment horizontal="centerContinuous"/>
    </xf>
    <xf numFmtId="0" fontId="12" fillId="125" borderId="0" xfId="4187" applyFont="1" applyFill="1" applyBorder="1" applyAlignment="1">
      <alignment horizontal="centerContinuous"/>
    </xf>
    <xf numFmtId="0" fontId="12" fillId="125" borderId="40" xfId="4187" quotePrefix="1" applyFont="1" applyFill="1" applyBorder="1" applyAlignment="1">
      <alignment horizontal="centerContinuous"/>
    </xf>
    <xf numFmtId="0" fontId="14" fillId="125" borderId="39" xfId="4187" applyFont="1" applyFill="1" applyBorder="1" applyAlignment="1">
      <alignment horizontal="centerContinuous"/>
    </xf>
    <xf numFmtId="0" fontId="14" fillId="125" borderId="0" xfId="4187" applyFont="1" applyFill="1" applyBorder="1" applyAlignment="1">
      <alignment horizontal="centerContinuous"/>
    </xf>
    <xf numFmtId="0" fontId="14" fillId="125" borderId="40" xfId="4187" applyFont="1" applyFill="1" applyBorder="1" applyAlignment="1">
      <alignment horizontal="centerContinuous"/>
    </xf>
    <xf numFmtId="0" fontId="14" fillId="125" borderId="0" xfId="4187" applyFont="1" applyFill="1"/>
    <xf numFmtId="0" fontId="12" fillId="125" borderId="39" xfId="4187" quotePrefix="1" applyFont="1" applyFill="1" applyBorder="1" applyAlignment="1">
      <alignment horizontal="left"/>
    </xf>
    <xf numFmtId="0" fontId="12" fillId="125" borderId="0" xfId="4187" applyFont="1" applyFill="1" applyBorder="1" applyAlignment="1">
      <alignment horizontal="right"/>
    </xf>
    <xf numFmtId="0" fontId="10" fillId="125" borderId="0" xfId="4187" applyFont="1" applyFill="1" applyBorder="1" applyAlignment="1">
      <alignment horizontal="center"/>
    </xf>
    <xf numFmtId="0" fontId="10" fillId="125" borderId="40" xfId="4187" applyFont="1" applyFill="1" applyBorder="1" applyAlignment="1">
      <alignment horizontal="center"/>
    </xf>
    <xf numFmtId="0" fontId="10" fillId="125" borderId="0" xfId="4187" applyFont="1" applyFill="1"/>
    <xf numFmtId="0" fontId="10" fillId="125" borderId="39" xfId="4187" applyFont="1" applyFill="1" applyBorder="1" applyAlignment="1"/>
    <xf numFmtId="0" fontId="10" fillId="125" borderId="0" xfId="4187" applyFont="1" applyFill="1" applyBorder="1" applyAlignment="1"/>
    <xf numFmtId="0" fontId="155" fillId="125" borderId="39" xfId="4187" applyFont="1" applyFill="1" applyBorder="1" applyAlignment="1"/>
    <xf numFmtId="0" fontId="155" fillId="125" borderId="0" xfId="4187" applyFont="1" applyFill="1" applyBorder="1" applyAlignment="1"/>
    <xf numFmtId="0" fontId="10" fillId="125" borderId="0" xfId="4187" applyFont="1" applyFill="1" applyBorder="1" applyAlignment="1">
      <alignment horizontal="right"/>
    </xf>
    <xf numFmtId="0" fontId="12" fillId="125" borderId="0" xfId="4187" applyFont="1" applyFill="1" applyBorder="1" applyAlignment="1"/>
    <xf numFmtId="0" fontId="12" fillId="125" borderId="39" xfId="4187" applyFont="1" applyFill="1" applyBorder="1" applyAlignment="1"/>
    <xf numFmtId="0" fontId="10" fillId="125" borderId="0" xfId="4187" applyFont="1" applyFill="1" applyBorder="1" applyAlignment="1">
      <alignment horizontal="left"/>
    </xf>
    <xf numFmtId="0" fontId="10" fillId="125" borderId="39" xfId="4187" applyFont="1" applyFill="1" applyBorder="1"/>
    <xf numFmtId="0" fontId="10" fillId="125" borderId="0" xfId="4187" applyFont="1" applyFill="1" applyBorder="1"/>
    <xf numFmtId="0" fontId="10" fillId="125" borderId="0" xfId="4187" quotePrefix="1" applyFont="1" applyFill="1" applyBorder="1" applyAlignment="1">
      <alignment horizontal="left"/>
    </xf>
    <xf numFmtId="167" fontId="10" fillId="125" borderId="0" xfId="4188" applyNumberFormat="1" applyFont="1" applyFill="1" applyBorder="1" applyAlignment="1">
      <alignment horizontal="left"/>
    </xf>
    <xf numFmtId="167" fontId="10" fillId="125" borderId="40" xfId="4188" applyNumberFormat="1" applyFont="1" applyFill="1" applyBorder="1" applyAlignment="1">
      <alignment horizontal="left"/>
    </xf>
    <xf numFmtId="0" fontId="12" fillId="125" borderId="39" xfId="4187" applyFont="1" applyFill="1" applyBorder="1" applyAlignment="1">
      <alignment horizontal="left"/>
    </xf>
    <xf numFmtId="167" fontId="10" fillId="125" borderId="0" xfId="4188" applyNumberFormat="1" applyFont="1" applyFill="1" applyBorder="1" applyAlignment="1">
      <alignment horizontal="center"/>
    </xf>
    <xf numFmtId="0" fontId="12" fillId="125" borderId="39" xfId="4187" applyFont="1" applyFill="1" applyBorder="1"/>
    <xf numFmtId="0" fontId="12" fillId="125" borderId="0" xfId="4187" applyFont="1" applyFill="1" applyBorder="1"/>
    <xf numFmtId="0" fontId="10" fillId="125" borderId="39" xfId="4187" applyFont="1" applyFill="1" applyBorder="1" applyAlignment="1">
      <alignment horizontal="centerContinuous" vertical="center"/>
    </xf>
    <xf numFmtId="0" fontId="10" fillId="125" borderId="0" xfId="4187" applyFont="1" applyFill="1" applyBorder="1" applyAlignment="1">
      <alignment horizontal="centerContinuous" vertical="center"/>
    </xf>
    <xf numFmtId="0" fontId="10" fillId="125" borderId="0" xfId="4187" applyFont="1" applyFill="1" applyBorder="1" applyAlignment="1">
      <alignment horizontal="left" vertical="center"/>
    </xf>
    <xf numFmtId="0" fontId="10" fillId="125" borderId="40" xfId="4187" applyFont="1" applyFill="1" applyBorder="1" applyAlignment="1">
      <alignment horizontal="left" vertical="center"/>
    </xf>
    <xf numFmtId="0" fontId="10" fillId="125" borderId="41" xfId="4187" applyFont="1" applyFill="1" applyBorder="1" applyAlignment="1">
      <alignment horizontal="centerContinuous"/>
    </xf>
    <xf numFmtId="0" fontId="10" fillId="125" borderId="9" xfId="4187" applyFont="1" applyFill="1" applyBorder="1" applyAlignment="1">
      <alignment horizontal="centerContinuous"/>
    </xf>
    <xf numFmtId="0" fontId="10" fillId="125" borderId="42" xfId="4187" applyFont="1" applyFill="1" applyBorder="1" applyAlignment="1">
      <alignment horizontal="centerContinuous"/>
    </xf>
    <xf numFmtId="0" fontId="10" fillId="125" borderId="0" xfId="4187" applyFont="1" applyFill="1" applyAlignment="1">
      <alignment horizontal="right"/>
    </xf>
    <xf numFmtId="0" fontId="10" fillId="125" borderId="0" xfId="4187" applyFont="1" applyFill="1" applyAlignment="1">
      <alignment horizontal="left"/>
    </xf>
    <xf numFmtId="0" fontId="2" fillId="0" borderId="27" xfId="4182" applyFill="1" applyBorder="1" applyAlignment="1">
      <alignment horizontal="right"/>
    </xf>
    <xf numFmtId="168" fontId="10" fillId="0" borderId="113" xfId="4178" applyFont="1" applyFill="1" applyBorder="1" applyAlignment="1" applyProtection="1">
      <alignment horizontal="center" vertical="center"/>
    </xf>
    <xf numFmtId="168" fontId="149" fillId="0" borderId="114" xfId="4178" applyFont="1" applyFill="1" applyBorder="1" applyAlignment="1">
      <alignment vertical="center"/>
    </xf>
    <xf numFmtId="168" fontId="10" fillId="0" borderId="39" xfId="4178" applyFont="1" applyFill="1" applyBorder="1" applyAlignment="1">
      <alignment horizontal="center" vertical="center"/>
    </xf>
    <xf numFmtId="168" fontId="10" fillId="0" borderId="107" xfId="4178" applyFont="1" applyFill="1" applyBorder="1" applyAlignment="1" applyProtection="1">
      <alignment horizontal="centerContinuous" vertical="center"/>
    </xf>
    <xf numFmtId="168" fontId="149" fillId="0" borderId="40" xfId="4178" applyFont="1" applyFill="1" applyBorder="1" applyAlignment="1">
      <alignment vertical="center"/>
    </xf>
    <xf numFmtId="168" fontId="10" fillId="0" borderId="0" xfId="4178" applyFont="1" applyFill="1" applyBorder="1" applyAlignment="1" applyProtection="1">
      <alignment horizontal="centerContinuous" vertical="center"/>
    </xf>
    <xf numFmtId="168" fontId="10" fillId="0" borderId="39" xfId="4178" applyFont="1" applyFill="1" applyBorder="1" applyAlignment="1" applyProtection="1">
      <alignment horizontal="center" vertical="center"/>
    </xf>
    <xf numFmtId="168" fontId="10" fillId="0" borderId="0" xfId="4178" applyFont="1" applyFill="1" applyBorder="1" applyAlignment="1" applyProtection="1">
      <alignment horizontal="left" vertical="center"/>
    </xf>
    <xf numFmtId="168" fontId="149" fillId="0" borderId="40" xfId="4178" applyFont="1" applyFill="1" applyBorder="1" applyAlignment="1">
      <alignment horizontal="centerContinuous" vertical="center"/>
    </xf>
    <xf numFmtId="168" fontId="10" fillId="0" borderId="26" xfId="4178" applyFont="1" applyFill="1" applyBorder="1" applyAlignment="1" applyProtection="1">
      <alignment horizontal="left" vertical="center"/>
    </xf>
    <xf numFmtId="168" fontId="10" fillId="0" borderId="107" xfId="4178" applyFont="1" applyFill="1" applyBorder="1" applyAlignment="1">
      <alignment horizontal="left" vertical="center"/>
    </xf>
    <xf numFmtId="168" fontId="10" fillId="0" borderId="107" xfId="4178" applyFont="1" applyFill="1" applyBorder="1" applyAlignment="1">
      <alignment horizontal="centerContinuous" vertical="center"/>
    </xf>
    <xf numFmtId="168" fontId="10" fillId="0" borderId="0" xfId="4178" applyFont="1" applyFill="1" applyBorder="1" applyAlignment="1">
      <alignment horizontal="centerContinuous" vertical="center"/>
    </xf>
    <xf numFmtId="168" fontId="11" fillId="0" borderId="39" xfId="4178" applyFont="1" applyFill="1" applyBorder="1" applyAlignment="1">
      <alignment horizontal="centerContinuous" vertical="center"/>
    </xf>
    <xf numFmtId="168" fontId="10" fillId="0" borderId="39" xfId="4178" applyFont="1" applyFill="1" applyBorder="1" applyAlignment="1">
      <alignment horizontal="centerContinuous" vertical="center"/>
    </xf>
    <xf numFmtId="0" fontId="10" fillId="0" borderId="0" xfId="4176" applyFont="1" applyFill="1"/>
    <xf numFmtId="168" fontId="10" fillId="0" borderId="41" xfId="4178" applyFont="1" applyFill="1" applyBorder="1" applyAlignment="1">
      <alignment horizontal="centerContinuous" vertical="center"/>
    </xf>
    <xf numFmtId="168" fontId="10" fillId="0" borderId="9" xfId="4178" applyFont="1" applyFill="1" applyBorder="1" applyAlignment="1">
      <alignment horizontal="centerContinuous" vertical="center"/>
    </xf>
    <xf numFmtId="168" fontId="149" fillId="0" borderId="42" xfId="4178" applyFont="1" applyFill="1" applyBorder="1" applyAlignment="1">
      <alignment horizontal="centerContinuous" vertical="center"/>
    </xf>
    <xf numFmtId="169" fontId="10" fillId="0" borderId="39" xfId="4179" applyNumberFormat="1" applyFont="1" applyFill="1" applyBorder="1" applyAlignment="1">
      <alignment horizontal="center" vertical="center"/>
    </xf>
    <xf numFmtId="0" fontId="10" fillId="0" borderId="0" xfId="4179" applyNumberFormat="1" applyFont="1" applyFill="1" applyBorder="1" applyAlignment="1" applyProtection="1">
      <alignment vertical="center"/>
      <protection locked="0"/>
    </xf>
    <xf numFmtId="0" fontId="2" fillId="0" borderId="0" xfId="4176" applyFill="1"/>
    <xf numFmtId="0" fontId="10" fillId="0" borderId="0" xfId="4179" applyNumberFormat="1" applyFont="1" applyFill="1" applyBorder="1" applyAlignment="1" applyProtection="1">
      <alignment horizontal="right" vertical="center"/>
      <protection locked="0"/>
    </xf>
    <xf numFmtId="2" fontId="10" fillId="0" borderId="0" xfId="4179" applyNumberFormat="1" applyFont="1" applyFill="1" applyBorder="1" applyAlignment="1" applyProtection="1">
      <alignment horizontal="centerContinuous" vertical="center"/>
      <protection locked="0"/>
    </xf>
    <xf numFmtId="0" fontId="10" fillId="0" borderId="0" xfId="4179" applyFont="1" applyFill="1" applyBorder="1" applyAlignment="1">
      <alignment horizontal="centerContinuous" vertical="center"/>
    </xf>
    <xf numFmtId="0" fontId="13" fillId="0" borderId="0" xfId="4179" applyNumberFormat="1" applyFont="1" applyFill="1" applyBorder="1" applyAlignment="1" applyProtection="1">
      <alignment vertical="center"/>
      <protection locked="0"/>
    </xf>
    <xf numFmtId="2" fontId="10" fillId="0" borderId="0" xfId="4179" applyNumberFormat="1" applyFont="1" applyFill="1" applyBorder="1" applyAlignment="1" applyProtection="1">
      <alignment horizontal="left" vertical="center"/>
      <protection locked="0"/>
    </xf>
    <xf numFmtId="0" fontId="2" fillId="0" borderId="40" xfId="4176" applyFill="1" applyBorder="1"/>
    <xf numFmtId="0" fontId="10" fillId="0" borderId="39" xfId="4179" applyNumberFormat="1" applyFont="1" applyFill="1" applyBorder="1" applyAlignment="1" applyProtection="1">
      <alignment vertical="center"/>
      <protection locked="0"/>
    </xf>
    <xf numFmtId="0" fontId="2" fillId="0" borderId="0" xfId="4176" applyFill="1" applyBorder="1"/>
    <xf numFmtId="168" fontId="10" fillId="0" borderId="0" xfId="4180" applyFont="1" applyFill="1" applyBorder="1"/>
    <xf numFmtId="0" fontId="10" fillId="0" borderId="0" xfId="4179" applyNumberFormat="1" applyFont="1" applyFill="1" applyBorder="1" applyAlignment="1" applyProtection="1">
      <alignment horizontal="centerContinuous" vertical="center"/>
      <protection locked="0"/>
    </xf>
    <xf numFmtId="0" fontId="10" fillId="0" borderId="40" xfId="4179" applyNumberFormat="1" applyFont="1" applyFill="1" applyBorder="1" applyAlignment="1" applyProtection="1">
      <alignment vertical="center"/>
      <protection locked="0"/>
    </xf>
    <xf numFmtId="0" fontId="10" fillId="0" borderId="26" xfId="4179" applyNumberFormat="1" applyFont="1" applyFill="1" applyBorder="1" applyAlignment="1" applyProtection="1">
      <alignment vertical="center"/>
      <protection locked="0"/>
    </xf>
    <xf numFmtId="169" fontId="10" fillId="0" borderId="39" xfId="4179" applyNumberFormat="1" applyFont="1" applyFill="1" applyBorder="1" applyAlignment="1">
      <alignment vertical="center"/>
    </xf>
    <xf numFmtId="0" fontId="10" fillId="0" borderId="0" xfId="4179" applyNumberFormat="1" applyFont="1" applyFill="1" applyBorder="1" applyAlignment="1" applyProtection="1">
      <alignment horizontal="left" vertical="center"/>
      <protection locked="0"/>
    </xf>
    <xf numFmtId="0" fontId="10" fillId="0" borderId="40" xfId="4179" applyFont="1" applyFill="1" applyBorder="1" applyAlignment="1">
      <alignment vertical="center"/>
    </xf>
    <xf numFmtId="169" fontId="10" fillId="0" borderId="39" xfId="4179" applyNumberFormat="1" applyFont="1" applyFill="1" applyBorder="1" applyAlignment="1">
      <alignment horizontal="left" vertical="center"/>
    </xf>
    <xf numFmtId="0" fontId="10" fillId="0" borderId="26" xfId="4179" quotePrefix="1" applyNumberFormat="1" applyFont="1" applyFill="1" applyBorder="1" applyAlignment="1" applyProtection="1">
      <alignment vertical="center"/>
      <protection locked="0"/>
    </xf>
    <xf numFmtId="0" fontId="10" fillId="0" borderId="26" xfId="4179" applyFont="1" applyFill="1" applyBorder="1" applyAlignment="1">
      <alignment horizontal="centerContinuous" vertical="center"/>
    </xf>
    <xf numFmtId="0" fontId="10" fillId="0" borderId="39" xfId="4179" applyFont="1" applyFill="1" applyBorder="1" applyAlignment="1">
      <alignment vertical="center"/>
    </xf>
    <xf numFmtId="0" fontId="10" fillId="0" borderId="0" xfId="4179" applyFont="1" applyFill="1" applyBorder="1" applyAlignment="1">
      <alignment vertical="center"/>
    </xf>
    <xf numFmtId="0" fontId="151" fillId="0" borderId="40" xfId="4179" applyNumberFormat="1" applyFont="1" applyFill="1" applyBorder="1" applyAlignment="1" applyProtection="1">
      <alignment vertical="center"/>
      <protection locked="0"/>
    </xf>
    <xf numFmtId="0" fontId="10" fillId="0" borderId="50" xfId="4179" applyFont="1" applyFill="1" applyBorder="1" applyAlignment="1">
      <alignment vertical="center"/>
    </xf>
    <xf numFmtId="0" fontId="10" fillId="0" borderId="21" xfId="4179" applyNumberFormat="1" applyFont="1" applyFill="1" applyBorder="1" applyAlignment="1" applyProtection="1">
      <alignment vertical="center"/>
      <protection locked="0"/>
    </xf>
    <xf numFmtId="0" fontId="10" fillId="0" borderId="21" xfId="4179" applyFont="1" applyFill="1" applyBorder="1" applyAlignment="1">
      <alignment horizontal="centerContinuous" vertical="center"/>
    </xf>
    <xf numFmtId="0" fontId="10" fillId="0" borderId="21" xfId="4179" applyNumberFormat="1" applyFont="1" applyFill="1" applyBorder="1" applyAlignment="1" applyProtection="1">
      <alignment horizontal="centerContinuous" vertical="center"/>
      <protection locked="0"/>
    </xf>
    <xf numFmtId="0" fontId="10" fillId="0" borderId="20" xfId="4179" applyNumberFormat="1" applyFont="1" applyFill="1" applyBorder="1" applyAlignment="1" applyProtection="1">
      <alignment horizontal="centerContinuous" vertical="center"/>
      <protection locked="0"/>
    </xf>
    <xf numFmtId="0" fontId="10" fillId="0" borderId="22" xfId="4179" applyNumberFormat="1" applyFont="1" applyFill="1" applyBorder="1" applyAlignment="1" applyProtection="1">
      <alignment horizontal="centerContinuous" vertical="center"/>
      <protection locked="0"/>
    </xf>
    <xf numFmtId="0" fontId="10" fillId="0" borderId="51" xfId="4179" applyFont="1" applyFill="1" applyBorder="1" applyAlignment="1">
      <alignment vertical="center"/>
    </xf>
    <xf numFmtId="168" fontId="10" fillId="0" borderId="52" xfId="4180" applyFont="1" applyFill="1" applyBorder="1"/>
    <xf numFmtId="0" fontId="10" fillId="0" borderId="23" xfId="4179" applyNumberFormat="1" applyFont="1" applyFill="1" applyBorder="1" applyAlignment="1" applyProtection="1">
      <alignment horizontal="centerContinuous" vertical="center"/>
      <protection locked="0"/>
    </xf>
    <xf numFmtId="0" fontId="10" fillId="0" borderId="24" xfId="4179" applyNumberFormat="1" applyFont="1" applyFill="1" applyBorder="1" applyAlignment="1" applyProtection="1">
      <alignment horizontal="centerContinuous" vertical="center"/>
      <protection locked="0"/>
    </xf>
    <xf numFmtId="0" fontId="10" fillId="0" borderId="27" xfId="4179" applyNumberFormat="1" applyFont="1" applyFill="1" applyBorder="1" applyAlignment="1" applyProtection="1">
      <alignment horizontal="centerContinuous" vertical="center"/>
      <protection locked="0"/>
    </xf>
    <xf numFmtId="168" fontId="10" fillId="0" borderId="0" xfId="4180" applyFont="1" applyFill="1" applyBorder="1" applyAlignment="1">
      <alignment horizontal="centerContinuous"/>
    </xf>
    <xf numFmtId="168" fontId="10" fillId="0" borderId="23" xfId="4180" applyFont="1" applyFill="1" applyBorder="1"/>
    <xf numFmtId="0" fontId="10" fillId="0" borderId="24" xfId="4179" applyNumberFormat="1" applyFont="1" applyFill="1" applyBorder="1" applyAlignment="1" applyProtection="1">
      <alignment vertical="center"/>
      <protection locked="0"/>
    </xf>
    <xf numFmtId="0" fontId="10" fillId="0" borderId="27" xfId="4179" applyFont="1" applyFill="1" applyBorder="1" applyAlignment="1">
      <alignment horizontal="centerContinuous" vertical="center"/>
    </xf>
    <xf numFmtId="0" fontId="10" fillId="0" borderId="52" xfId="4179" applyNumberFormat="1" applyFont="1" applyFill="1" applyBorder="1" applyAlignment="1" applyProtection="1">
      <alignment horizontal="centerContinuous" vertical="center"/>
      <protection locked="0"/>
    </xf>
    <xf numFmtId="0" fontId="10" fillId="0" borderId="24" xfId="4179" applyFont="1" applyFill="1" applyBorder="1" applyAlignment="1">
      <alignment vertical="center"/>
    </xf>
    <xf numFmtId="168" fontId="10" fillId="0" borderId="26" xfId="4180" applyFont="1" applyFill="1" applyBorder="1" applyAlignment="1">
      <alignment horizontal="centerContinuous"/>
    </xf>
    <xf numFmtId="0" fontId="10" fillId="0" borderId="53" xfId="4179" applyFont="1" applyFill="1" applyBorder="1" applyAlignment="1">
      <alignment horizontal="centerContinuous" vertical="center"/>
    </xf>
    <xf numFmtId="0" fontId="10" fillId="0" borderId="24" xfId="4179" applyNumberFormat="1" applyFont="1" applyFill="1" applyBorder="1" applyAlignment="1" applyProtection="1">
      <alignment horizontal="center" vertical="center"/>
      <protection locked="0"/>
    </xf>
    <xf numFmtId="0" fontId="10" fillId="0" borderId="54" xfId="4179" applyFont="1" applyFill="1" applyBorder="1" applyAlignment="1">
      <alignment vertical="center"/>
    </xf>
    <xf numFmtId="0" fontId="10" fillId="0" borderId="25" xfId="4179" applyNumberFormat="1" applyFont="1" applyFill="1" applyBorder="1" applyAlignment="1" applyProtection="1">
      <alignment horizontal="centerContinuous" vertical="center"/>
      <protection locked="0"/>
    </xf>
    <xf numFmtId="0" fontId="10" fillId="0" borderId="27" xfId="4179" applyNumberFormat="1" applyFont="1" applyFill="1" applyBorder="1" applyAlignment="1" applyProtection="1">
      <alignment horizontal="center" vertical="center"/>
      <protection locked="0"/>
    </xf>
    <xf numFmtId="0" fontId="10" fillId="0" borderId="55" xfId="4179" applyFont="1" applyFill="1" applyBorder="1" applyAlignment="1">
      <alignment vertical="center"/>
    </xf>
    <xf numFmtId="0" fontId="10" fillId="0" borderId="54" xfId="4179" applyNumberFormat="1" applyFont="1" applyFill="1" applyBorder="1" applyAlignment="1" applyProtection="1">
      <alignment horizontal="center" vertical="center"/>
      <protection locked="0"/>
    </xf>
    <xf numFmtId="0" fontId="10" fillId="0" borderId="26" xfId="4179" applyNumberFormat="1" applyFont="1" applyFill="1" applyBorder="1" applyAlignment="1" applyProtection="1">
      <alignment horizontal="center" vertical="center"/>
      <protection locked="0"/>
    </xf>
    <xf numFmtId="0" fontId="10" fillId="0" borderId="25" xfId="4179" applyNumberFormat="1" applyFont="1" applyFill="1" applyBorder="1" applyAlignment="1" applyProtection="1">
      <alignment vertical="center"/>
      <protection locked="0"/>
    </xf>
    <xf numFmtId="0" fontId="10" fillId="0" borderId="26" xfId="4179" applyFont="1" applyFill="1" applyBorder="1" applyAlignment="1">
      <alignment vertical="center"/>
    </xf>
    <xf numFmtId="0" fontId="10" fillId="0" borderId="27" xfId="4179" applyNumberFormat="1" applyFont="1" applyFill="1" applyBorder="1" applyAlignment="1" applyProtection="1">
      <alignment vertical="center"/>
      <protection locked="0"/>
    </xf>
    <xf numFmtId="37" fontId="10" fillId="0" borderId="27" xfId="4179" applyNumberFormat="1" applyFont="1" applyFill="1" applyBorder="1" applyAlignment="1" applyProtection="1">
      <alignment horizontal="center" vertical="center"/>
      <protection locked="0"/>
    </xf>
    <xf numFmtId="37" fontId="10" fillId="0" borderId="55" xfId="4179" applyNumberFormat="1" applyFont="1" applyFill="1" applyBorder="1" applyAlignment="1" applyProtection="1">
      <alignment horizontal="center" vertical="center"/>
      <protection locked="0"/>
    </xf>
    <xf numFmtId="37" fontId="10" fillId="0" borderId="27" xfId="4179" applyNumberFormat="1" applyFont="1" applyFill="1" applyBorder="1" applyAlignment="1" applyProtection="1">
      <alignment vertical="center"/>
      <protection locked="0"/>
    </xf>
    <xf numFmtId="37" fontId="10" fillId="0" borderId="26" xfId="4179" applyNumberFormat="1" applyFont="1" applyFill="1" applyBorder="1" applyAlignment="1" applyProtection="1">
      <alignment horizontal="center" vertical="center"/>
      <protection locked="0"/>
    </xf>
    <xf numFmtId="37" fontId="10" fillId="0" borderId="26" xfId="4179" applyNumberFormat="1" applyFont="1" applyFill="1" applyBorder="1" applyAlignment="1">
      <alignment vertical="center"/>
    </xf>
    <xf numFmtId="37" fontId="10" fillId="0" borderId="26" xfId="4179" applyNumberFormat="1" applyFont="1" applyFill="1" applyBorder="1" applyAlignment="1" applyProtection="1">
      <alignment vertical="center"/>
      <protection locked="0"/>
    </xf>
    <xf numFmtId="37" fontId="10" fillId="0" borderId="27" xfId="4179" applyNumberFormat="1" applyFont="1" applyFill="1" applyBorder="1" applyAlignment="1">
      <alignment vertical="center"/>
    </xf>
    <xf numFmtId="0" fontId="10" fillId="0" borderId="56" xfId="4179" applyNumberFormat="1" applyFont="1" applyFill="1" applyBorder="1" applyAlignment="1" applyProtection="1">
      <alignment horizontal="center" vertical="center"/>
      <protection locked="0"/>
    </xf>
    <xf numFmtId="0" fontId="10" fillId="0" borderId="9" xfId="4179" applyNumberFormat="1" applyFont="1" applyFill="1" applyBorder="1" applyAlignment="1" applyProtection="1">
      <alignment horizontal="center" vertical="center"/>
      <protection locked="0"/>
    </xf>
    <xf numFmtId="0" fontId="10" fillId="0" borderId="9" xfId="4179" applyNumberFormat="1" applyFont="1" applyFill="1" applyBorder="1" applyAlignment="1" applyProtection="1">
      <alignment vertical="center"/>
      <protection locked="0"/>
    </xf>
    <xf numFmtId="0" fontId="10" fillId="0" borderId="57" xfId="4179" applyNumberFormat="1" applyFont="1" applyFill="1" applyBorder="1" applyAlignment="1" applyProtection="1">
      <alignment vertical="center"/>
      <protection locked="0"/>
    </xf>
    <xf numFmtId="0" fontId="10" fillId="0" borderId="9" xfId="4179" applyFont="1" applyFill="1" applyBorder="1" applyAlignment="1">
      <alignment vertical="center"/>
    </xf>
    <xf numFmtId="0" fontId="10" fillId="0" borderId="58" xfId="4179" applyNumberFormat="1" applyFont="1" applyFill="1" applyBorder="1" applyAlignment="1" applyProtection="1">
      <alignment vertical="center"/>
      <protection locked="0"/>
    </xf>
    <xf numFmtId="37" fontId="10" fillId="0" borderId="58" xfId="4179" applyNumberFormat="1" applyFont="1" applyFill="1" applyBorder="1" applyAlignment="1" applyProtection="1">
      <alignment vertical="center"/>
      <protection locked="0"/>
    </xf>
    <xf numFmtId="37" fontId="10" fillId="0" borderId="9" xfId="4179" applyNumberFormat="1" applyFont="1" applyFill="1" applyBorder="1" applyAlignment="1" applyProtection="1">
      <alignment vertical="center"/>
      <protection locked="0"/>
    </xf>
    <xf numFmtId="37" fontId="10" fillId="0" borderId="9" xfId="4179" applyNumberFormat="1" applyFont="1" applyFill="1" applyBorder="1" applyAlignment="1">
      <alignment vertical="center"/>
    </xf>
    <xf numFmtId="37" fontId="10" fillId="0" borderId="58" xfId="4179" applyNumberFormat="1" applyFont="1" applyFill="1" applyBorder="1" applyAlignment="1">
      <alignment vertical="center"/>
    </xf>
    <xf numFmtId="37" fontId="10" fillId="0" borderId="42" xfId="4179" applyNumberFormat="1" applyFont="1" applyFill="1" applyBorder="1" applyAlignment="1" applyProtection="1">
      <alignment horizontal="center" vertical="center"/>
      <protection locked="0"/>
    </xf>
    <xf numFmtId="0" fontId="152" fillId="0" borderId="36" xfId="4179" applyNumberFormat="1" applyFont="1" applyFill="1" applyBorder="1" applyAlignment="1" applyProtection="1">
      <alignment vertical="center"/>
      <protection locked="0"/>
    </xf>
    <xf numFmtId="0" fontId="152" fillId="0" borderId="37" xfId="4179" applyNumberFormat="1" applyFont="1" applyFill="1" applyBorder="1" applyAlignment="1" applyProtection="1">
      <alignment vertical="center"/>
      <protection locked="0"/>
    </xf>
    <xf numFmtId="168" fontId="4" fillId="0" borderId="0" xfId="4181" applyFill="1" applyBorder="1"/>
    <xf numFmtId="0" fontId="10" fillId="0" borderId="41" xfId="4179" applyNumberFormat="1" applyFont="1" applyFill="1" applyBorder="1" applyAlignment="1" applyProtection="1">
      <alignment vertical="center"/>
      <protection locked="0"/>
    </xf>
    <xf numFmtId="167" fontId="10" fillId="0" borderId="27" xfId="1930" quotePrefix="1" applyNumberFormat="1" applyFont="1" applyFill="1" applyBorder="1" applyAlignment="1">
      <alignment horizontal="center"/>
    </xf>
    <xf numFmtId="0" fontId="10" fillId="0" borderId="27" xfId="4182" quotePrefix="1" applyFont="1" applyFill="1" applyBorder="1" applyAlignment="1">
      <alignment horizontal="center"/>
    </xf>
    <xf numFmtId="167" fontId="169" fillId="0" borderId="27" xfId="1930" applyNumberFormat="1" applyFont="1" applyFill="1" applyBorder="1"/>
    <xf numFmtId="10" fontId="10" fillId="0" borderId="27" xfId="4206" quotePrefix="1" applyNumberFormat="1" applyFont="1" applyFill="1" applyBorder="1" applyAlignment="1">
      <alignment horizontal="center"/>
    </xf>
    <xf numFmtId="9" fontId="10" fillId="0" borderId="27" xfId="4206" quotePrefix="1" applyFont="1" applyFill="1" applyBorder="1" applyAlignment="1">
      <alignment horizontal="center"/>
    </xf>
    <xf numFmtId="0" fontId="11" fillId="0" borderId="27" xfId="4182" applyFont="1" applyFill="1" applyBorder="1" applyAlignment="1">
      <alignment horizontal="left"/>
    </xf>
    <xf numFmtId="167" fontId="11" fillId="0" borderId="27" xfId="1930" applyNumberFormat="1" applyFont="1" applyFill="1" applyBorder="1"/>
    <xf numFmtId="0" fontId="10" fillId="0" borderId="27" xfId="4182" applyFont="1" applyFill="1" applyBorder="1"/>
    <xf numFmtId="167" fontId="11" fillId="0" borderId="27" xfId="1930" applyNumberFormat="1" applyFont="1" applyFill="1" applyBorder="1" applyAlignment="1">
      <alignment horizontal="center"/>
    </xf>
    <xf numFmtId="167" fontId="10" fillId="0" borderId="27" xfId="1930" quotePrefix="1" applyNumberFormat="1" applyFont="1" applyFill="1" applyBorder="1" applyAlignment="1">
      <alignment horizontal="left"/>
    </xf>
    <xf numFmtId="0" fontId="146" fillId="125" borderId="0" xfId="4176" applyFont="1" applyFill="1" applyBorder="1"/>
    <xf numFmtId="0" fontId="143" fillId="0" borderId="9" xfId="4176" applyFont="1" applyBorder="1"/>
    <xf numFmtId="0" fontId="143" fillId="0" borderId="0" xfId="4176" applyFont="1" applyBorder="1" applyAlignment="1">
      <alignment horizontal="right"/>
    </xf>
    <xf numFmtId="0" fontId="143" fillId="0" borderId="40" xfId="4176" applyFont="1" applyBorder="1"/>
    <xf numFmtId="0" fontId="143" fillId="0" borderId="0" xfId="4176" quotePrefix="1" applyFont="1" applyBorder="1" applyAlignment="1">
      <alignment horizontal="right"/>
    </xf>
    <xf numFmtId="0" fontId="143" fillId="0" borderId="42" xfId="4176" applyFont="1" applyBorder="1"/>
    <xf numFmtId="0" fontId="2" fillId="0" borderId="50" xfId="4182" applyBorder="1"/>
    <xf numFmtId="0" fontId="2" fillId="0" borderId="22" xfId="4182" applyBorder="1"/>
    <xf numFmtId="0" fontId="2" fillId="0" borderId="22" xfId="4182" quotePrefix="1" applyBorder="1" applyAlignment="1">
      <alignment horizontal="left"/>
    </xf>
    <xf numFmtId="0" fontId="2" fillId="0" borderId="21" xfId="4182" quotePrefix="1" applyBorder="1" applyAlignment="1">
      <alignment horizontal="left"/>
    </xf>
    <xf numFmtId="167" fontId="2" fillId="47" borderId="64" xfId="1930" applyNumberFormat="1" applyFont="1" applyFill="1" applyBorder="1"/>
    <xf numFmtId="0" fontId="2" fillId="0" borderId="73" xfId="4182" quotePrefix="1" applyBorder="1" applyAlignment="1">
      <alignment horizontal="center"/>
    </xf>
    <xf numFmtId="0" fontId="2" fillId="0" borderId="68" xfId="4182" applyBorder="1" applyAlignment="1">
      <alignment horizontal="center"/>
    </xf>
    <xf numFmtId="0" fontId="2" fillId="0" borderId="90" xfId="4182" applyBorder="1" applyAlignment="1">
      <alignment horizontal="center"/>
    </xf>
    <xf numFmtId="167" fontId="2" fillId="126" borderId="60" xfId="1930" applyNumberFormat="1" applyFont="1" applyFill="1" applyBorder="1"/>
    <xf numFmtId="167" fontId="2" fillId="126" borderId="24" xfId="1930" applyNumberFormat="1" applyFont="1" applyFill="1" applyBorder="1"/>
    <xf numFmtId="167" fontId="2" fillId="126" borderId="58" xfId="1930" applyNumberFormat="1" applyFont="1" applyFill="1" applyBorder="1"/>
    <xf numFmtId="0" fontId="2" fillId="0" borderId="112" xfId="4182" applyBorder="1" applyAlignment="1">
      <alignment horizontal="center"/>
    </xf>
    <xf numFmtId="0" fontId="2" fillId="0" borderId="53" xfId="4182" applyBorder="1" applyAlignment="1">
      <alignment horizontal="center"/>
    </xf>
    <xf numFmtId="0" fontId="2" fillId="0" borderId="53" xfId="4182" applyBorder="1"/>
    <xf numFmtId="0" fontId="2" fillId="0" borderId="75" xfId="4182" quotePrefix="1" applyBorder="1" applyAlignment="1">
      <alignment horizontal="center"/>
    </xf>
    <xf numFmtId="0" fontId="2" fillId="0" borderId="129" xfId="4182" applyBorder="1"/>
    <xf numFmtId="167" fontId="2" fillId="47" borderId="55" xfId="1930" applyNumberFormat="1" applyFont="1" applyFill="1" applyBorder="1"/>
    <xf numFmtId="0" fontId="2" fillId="0" borderId="60" xfId="4182" quotePrefix="1" applyFill="1" applyBorder="1" applyAlignment="1">
      <alignment horizontal="center"/>
    </xf>
    <xf numFmtId="0" fontId="2" fillId="0" borderId="24" xfId="4182" applyFill="1" applyBorder="1" applyAlignment="1">
      <alignment horizontal="center"/>
    </xf>
    <xf numFmtId="0" fontId="2" fillId="0" borderId="27" xfId="4182" applyFill="1" applyBorder="1" applyAlignment="1">
      <alignment horizontal="center"/>
    </xf>
    <xf numFmtId="0" fontId="2" fillId="0" borderId="24" xfId="4182" applyFill="1" applyBorder="1"/>
    <xf numFmtId="167" fontId="2" fillId="0" borderId="54" xfId="1930" applyNumberFormat="1" applyFont="1" applyBorder="1"/>
    <xf numFmtId="167" fontId="2" fillId="0" borderId="52" xfId="1930" applyNumberFormat="1" applyFont="1" applyBorder="1"/>
    <xf numFmtId="167" fontId="2" fillId="0" borderId="54" xfId="1930" applyNumberFormat="1" applyFont="1" applyFill="1" applyBorder="1"/>
    <xf numFmtId="167" fontId="2" fillId="47" borderId="54" xfId="1930" applyNumberFormat="1" applyFont="1" applyFill="1" applyBorder="1"/>
    <xf numFmtId="0" fontId="2" fillId="0" borderId="24" xfId="4182" applyBorder="1" applyAlignment="1">
      <alignment horizontal="left"/>
    </xf>
    <xf numFmtId="0" fontId="2" fillId="0" borderId="24" xfId="4182" quotePrefix="1" applyFont="1" applyBorder="1" applyAlignment="1">
      <alignment horizontal="left"/>
    </xf>
    <xf numFmtId="168" fontId="11" fillId="0" borderId="37" xfId="4178" applyFont="1" applyBorder="1" applyAlignment="1">
      <alignment horizontal="centerContinuous" vertical="center"/>
    </xf>
    <xf numFmtId="168" fontId="10" fillId="0" borderId="0" xfId="4178" applyFont="1" applyBorder="1" applyAlignment="1" applyProtection="1">
      <alignment horizontal="center" vertical="center"/>
    </xf>
    <xf numFmtId="168" fontId="10" fillId="0" borderId="0" xfId="4178" applyFont="1" applyBorder="1" applyAlignment="1" applyProtection="1">
      <alignment vertical="center"/>
    </xf>
    <xf numFmtId="168" fontId="10" fillId="0" borderId="0" xfId="4178" applyFont="1" applyBorder="1" applyAlignment="1">
      <alignment horizontal="center" vertical="center"/>
    </xf>
    <xf numFmtId="168" fontId="10" fillId="0" borderId="139" xfId="4178" applyFont="1" applyFill="1" applyBorder="1" applyAlignment="1" applyProtection="1">
      <alignment horizontal="center" vertical="center"/>
    </xf>
    <xf numFmtId="168" fontId="10" fillId="0" borderId="0" xfId="4178" applyFont="1" applyFill="1" applyBorder="1" applyAlignment="1">
      <alignment horizontal="center" vertical="center"/>
    </xf>
    <xf numFmtId="168" fontId="10" fillId="0" borderId="0" xfId="4178" applyFont="1" applyFill="1" applyBorder="1" applyAlignment="1" applyProtection="1">
      <alignment horizontal="center" vertical="center"/>
    </xf>
    <xf numFmtId="168" fontId="11" fillId="0" borderId="0" xfId="4178" applyFont="1" applyFill="1" applyBorder="1" applyAlignment="1">
      <alignment horizontal="centerContinuous" vertical="center"/>
    </xf>
    <xf numFmtId="168" fontId="11" fillId="0" borderId="39" xfId="4178" applyFont="1" applyBorder="1" applyAlignment="1">
      <alignment horizontal="centerContinuous" vertical="center"/>
    </xf>
    <xf numFmtId="168" fontId="11" fillId="0" borderId="0" xfId="4178" applyFont="1" applyBorder="1" applyAlignment="1">
      <alignment horizontal="centerContinuous" vertical="center"/>
    </xf>
    <xf numFmtId="168" fontId="149" fillId="0" borderId="40" xfId="4178" applyFont="1" applyBorder="1" applyAlignment="1">
      <alignment horizontal="centerContinuous" vertical="center"/>
    </xf>
    <xf numFmtId="0" fontId="14" fillId="0" borderId="37" xfId="4183" applyFont="1" applyFill="1" applyBorder="1" applyAlignment="1">
      <alignment horizontal="centerContinuous"/>
    </xf>
    <xf numFmtId="0" fontId="14" fillId="0" borderId="9" xfId="4183" quotePrefix="1" applyFont="1" applyFill="1" applyBorder="1" applyAlignment="1">
      <alignment horizontal="centerContinuous"/>
    </xf>
    <xf numFmtId="0" fontId="12" fillId="0" borderId="0" xfId="4183" quotePrefix="1" applyFont="1" applyFill="1" applyBorder="1" applyAlignment="1">
      <alignment horizontal="left"/>
    </xf>
    <xf numFmtId="0" fontId="12" fillId="0" borderId="0" xfId="4183" applyFont="1" applyFill="1" applyBorder="1" applyAlignment="1">
      <alignment horizontal="left"/>
    </xf>
    <xf numFmtId="0" fontId="12" fillId="0" borderId="39" xfId="4183" applyFont="1" applyFill="1" applyBorder="1"/>
    <xf numFmtId="0" fontId="10" fillId="0" borderId="39" xfId="4183" applyFont="1" applyFill="1" applyBorder="1"/>
    <xf numFmtId="0" fontId="12" fillId="0" borderId="36" xfId="4183" applyFont="1" applyFill="1" applyBorder="1"/>
    <xf numFmtId="0" fontId="10" fillId="0" borderId="41" xfId="4183" applyFont="1" applyFill="1" applyBorder="1"/>
    <xf numFmtId="0" fontId="10" fillId="0" borderId="61" xfId="4183" applyFont="1" applyFill="1" applyBorder="1"/>
    <xf numFmtId="0" fontId="10" fillId="0" borderId="61" xfId="4183" quotePrefix="1" applyFont="1" applyFill="1" applyBorder="1"/>
    <xf numFmtId="0" fontId="2" fillId="0" borderId="39" xfId="4182" applyFill="1" applyBorder="1"/>
    <xf numFmtId="167" fontId="2" fillId="0" borderId="39" xfId="1930" applyNumberFormat="1" applyFont="1" applyFill="1" applyBorder="1"/>
    <xf numFmtId="0" fontId="2" fillId="0" borderId="0" xfId="4182" applyFont="1" applyFill="1" applyBorder="1" applyAlignment="1">
      <alignment horizontal="left"/>
    </xf>
    <xf numFmtId="0" fontId="2" fillId="125" borderId="40" xfId="4182" quotePrefix="1" applyFill="1" applyBorder="1" applyAlignment="1">
      <alignment horizontal="left"/>
    </xf>
    <xf numFmtId="0" fontId="2" fillId="125" borderId="40" xfId="4182" quotePrefix="1" applyFont="1" applyFill="1" applyBorder="1" applyAlignment="1">
      <alignment horizontal="left"/>
    </xf>
    <xf numFmtId="0" fontId="2" fillId="125" borderId="112" xfId="4182" quotePrefix="1" applyFill="1" applyBorder="1" applyAlignment="1">
      <alignment horizontal="center"/>
    </xf>
    <xf numFmtId="0" fontId="2" fillId="125" borderId="40" xfId="4182" quotePrefix="1" applyFill="1" applyBorder="1" applyAlignment="1">
      <alignment horizontal="center"/>
    </xf>
    <xf numFmtId="0" fontId="2" fillId="125" borderId="40" xfId="4182" applyFill="1" applyBorder="1" applyAlignment="1">
      <alignment horizontal="center"/>
    </xf>
    <xf numFmtId="167" fontId="2" fillId="125" borderId="76" xfId="1930" applyNumberFormat="1" applyFont="1" applyFill="1" applyBorder="1"/>
    <xf numFmtId="167" fontId="163" fillId="125" borderId="40" xfId="1930" applyNumberFormat="1" applyFont="1" applyFill="1" applyBorder="1"/>
    <xf numFmtId="167" fontId="2" fillId="125" borderId="40" xfId="1930" quotePrefix="1" applyNumberFormat="1" applyFont="1" applyFill="1" applyBorder="1" applyAlignment="1">
      <alignment horizontal="left"/>
    </xf>
    <xf numFmtId="167" fontId="2" fillId="125" borderId="40" xfId="1930" quotePrefix="1" applyNumberFormat="1" applyFont="1" applyFill="1" applyBorder="1" applyAlignment="1">
      <alignment horizontal="center"/>
    </xf>
    <xf numFmtId="167" fontId="2" fillId="125" borderId="76" xfId="1930" quotePrefix="1" applyNumberFormat="1" applyFont="1" applyFill="1" applyBorder="1" applyAlignment="1">
      <alignment horizontal="center"/>
    </xf>
    <xf numFmtId="167" fontId="2" fillId="125" borderId="40" xfId="1930" applyNumberFormat="1" applyFont="1" applyFill="1" applyBorder="1"/>
    <xf numFmtId="167" fontId="2" fillId="125" borderId="42" xfId="1930" applyNumberFormat="1" applyFont="1" applyFill="1" applyBorder="1"/>
    <xf numFmtId="167" fontId="2" fillId="125" borderId="0" xfId="1930" applyNumberFormat="1" applyFont="1" applyFill="1"/>
    <xf numFmtId="0" fontId="11" fillId="0" borderId="39" xfId="4182" applyFont="1" applyBorder="1" applyAlignment="1" applyProtection="1">
      <alignment horizontal="left" vertical="center"/>
    </xf>
    <xf numFmtId="0" fontId="141" fillId="0" borderId="0" xfId="4182" applyFont="1" applyBorder="1" applyAlignment="1">
      <alignment horizontal="left"/>
    </xf>
    <xf numFmtId="0" fontId="141" fillId="0" borderId="0" xfId="4182" applyFont="1" applyBorder="1" applyAlignment="1">
      <alignment horizontal="right"/>
    </xf>
    <xf numFmtId="167" fontId="153" fillId="0" borderId="39" xfId="1930" applyNumberFormat="1" applyFont="1" applyFill="1" applyBorder="1"/>
    <xf numFmtId="167" fontId="2" fillId="0" borderId="69" xfId="1930" applyNumberFormat="1" applyFont="1" applyFill="1" applyBorder="1"/>
    <xf numFmtId="174" fontId="10" fillId="0" borderId="68" xfId="4197" applyNumberFormat="1" applyFont="1" applyBorder="1" applyAlignment="1" applyProtection="1">
      <alignment horizontal="center" vertical="center"/>
      <protection locked="0"/>
    </xf>
    <xf numFmtId="174" fontId="12" fillId="0" borderId="20" xfId="4197" applyNumberFormat="1" applyFont="1" applyBorder="1" applyAlignment="1" applyProtection="1">
      <alignment vertical="center"/>
      <protection locked="0"/>
    </xf>
    <xf numFmtId="174" fontId="12" fillId="0" borderId="23" xfId="4197" applyNumberFormat="1" applyFont="1" applyBorder="1" applyAlignment="1" applyProtection="1">
      <alignment vertical="center"/>
      <protection locked="0"/>
    </xf>
    <xf numFmtId="0" fontId="10" fillId="0" borderId="0" xfId="4195" applyFont="1" applyFill="1" applyBorder="1" applyAlignment="1" applyProtection="1">
      <alignment horizontal="right"/>
      <protection locked="0"/>
    </xf>
    <xf numFmtId="0" fontId="10" fillId="0" borderId="0" xfId="4195" applyFont="1" applyFill="1" applyBorder="1" applyAlignment="1" applyProtection="1">
      <alignment vertical="center"/>
      <protection locked="0"/>
    </xf>
    <xf numFmtId="0" fontId="10" fillId="0" borderId="74" xfId="4198" applyFont="1" applyBorder="1" applyAlignment="1" applyProtection="1">
      <alignment horizontal="centerContinuous" vertical="center"/>
      <protection locked="0"/>
    </xf>
    <xf numFmtId="0" fontId="10" fillId="0" borderId="2" xfId="4198" applyFont="1" applyBorder="1" applyAlignment="1" applyProtection="1">
      <alignment vertical="center"/>
      <protection locked="0"/>
    </xf>
    <xf numFmtId="0" fontId="152" fillId="0" borderId="67" xfId="4198" applyFont="1" applyBorder="1" applyAlignment="1" applyProtection="1">
      <alignment vertical="center"/>
      <protection locked="0"/>
    </xf>
    <xf numFmtId="0" fontId="152" fillId="0" borderId="136" xfId="4198" applyFont="1" applyBorder="1" applyAlignment="1" applyProtection="1">
      <alignment horizontal="center" vertical="center"/>
      <protection locked="0"/>
    </xf>
    <xf numFmtId="41" fontId="10" fillId="0" borderId="66" xfId="4198" applyNumberFormat="1" applyFont="1" applyFill="1" applyBorder="1" applyAlignment="1" applyProtection="1">
      <alignment vertical="center"/>
      <protection locked="0"/>
    </xf>
    <xf numFmtId="0" fontId="141" fillId="125" borderId="0" xfId="4182" applyFont="1" applyFill="1" applyBorder="1" applyAlignment="1">
      <alignment horizontal="left" textRotation="180"/>
    </xf>
    <xf numFmtId="167" fontId="10" fillId="0" borderId="9" xfId="4188" applyNumberFormat="1" applyFont="1" applyFill="1" applyBorder="1" applyAlignment="1">
      <alignment horizontal="left"/>
    </xf>
    <xf numFmtId="0" fontId="12" fillId="0" borderId="39" xfId="4187" applyFont="1" applyFill="1" applyBorder="1" applyAlignment="1">
      <alignment horizontal="left"/>
    </xf>
    <xf numFmtId="0" fontId="10" fillId="0" borderId="0" xfId="4187" applyFont="1" applyFill="1" applyBorder="1" applyAlignment="1">
      <alignment horizontal="left"/>
    </xf>
    <xf numFmtId="41" fontId="141" fillId="0" borderId="79" xfId="4195" applyNumberFormat="1" applyFont="1" applyFill="1" applyBorder="1" applyAlignment="1" applyProtection="1">
      <alignment vertical="center"/>
      <protection locked="0"/>
    </xf>
    <xf numFmtId="0" fontId="10" fillId="0" borderId="58" xfId="4198" applyFont="1" applyFill="1" applyBorder="1" applyAlignment="1" applyProtection="1">
      <alignment horizontal="centerContinuous" vertical="center"/>
      <protection locked="0"/>
    </xf>
    <xf numFmtId="174" fontId="10" fillId="0" borderId="58" xfId="4198" applyNumberFormat="1" applyFont="1" applyFill="1" applyBorder="1" applyAlignment="1" applyProtection="1">
      <alignment horizontal="centerContinuous" vertical="center"/>
      <protection locked="0"/>
    </xf>
    <xf numFmtId="0" fontId="10" fillId="0" borderId="24" xfId="4198" applyFont="1" applyFill="1" applyBorder="1" applyAlignment="1" applyProtection="1">
      <alignment vertical="center"/>
      <protection locked="0"/>
    </xf>
    <xf numFmtId="0" fontId="152" fillId="0" borderId="0" xfId="4198" applyFont="1" applyFill="1" applyBorder="1" applyAlignment="1" applyProtection="1">
      <alignment horizontal="center" vertical="center"/>
      <protection locked="0"/>
    </xf>
    <xf numFmtId="0" fontId="10" fillId="0" borderId="0" xfId="4198" applyFont="1" applyFill="1" applyBorder="1" applyAlignment="1" applyProtection="1">
      <alignment horizontal="center" vertical="center"/>
      <protection locked="0"/>
    </xf>
    <xf numFmtId="41" fontId="10" fillId="0" borderId="54" xfId="4204" applyNumberFormat="1" applyFont="1" applyFill="1" applyBorder="1" applyAlignment="1" applyProtection="1">
      <alignment vertical="center"/>
      <protection locked="0"/>
    </xf>
    <xf numFmtId="41" fontId="10" fillId="0" borderId="26" xfId="4204" applyNumberFormat="1" applyFont="1" applyFill="1" applyBorder="1" applyAlignment="1" applyProtection="1">
      <alignment vertical="center"/>
      <protection locked="0"/>
    </xf>
    <xf numFmtId="41" fontId="10" fillId="0" borderId="71" xfId="4204" applyNumberFormat="1" applyFont="1" applyFill="1" applyBorder="1" applyAlignment="1" applyProtection="1">
      <alignment vertical="center"/>
      <protection locked="0"/>
    </xf>
    <xf numFmtId="41" fontId="10" fillId="0" borderId="55" xfId="4204" applyNumberFormat="1" applyFont="1" applyFill="1" applyBorder="1" applyAlignment="1" applyProtection="1">
      <alignment vertical="center"/>
      <protection locked="0"/>
    </xf>
    <xf numFmtId="41" fontId="10" fillId="0" borderId="56" xfId="4204" applyNumberFormat="1" applyFont="1" applyFill="1" applyBorder="1" applyAlignment="1" applyProtection="1">
      <alignment vertical="center"/>
      <protection locked="0"/>
    </xf>
    <xf numFmtId="41" fontId="10" fillId="0" borderId="90" xfId="4204" applyNumberFormat="1" applyFont="1" applyFill="1" applyBorder="1" applyAlignment="1" applyProtection="1">
      <alignment vertical="center"/>
      <protection locked="0"/>
    </xf>
    <xf numFmtId="41" fontId="10" fillId="0" borderId="42" xfId="4204" applyNumberFormat="1" applyFont="1" applyFill="1" applyBorder="1" applyAlignment="1" applyProtection="1">
      <alignment vertical="center"/>
      <protection locked="0"/>
    </xf>
    <xf numFmtId="42" fontId="12" fillId="125" borderId="0" xfId="4188" applyNumberFormat="1" applyFont="1" applyFill="1" applyBorder="1" applyAlignment="1">
      <alignment horizontal="center"/>
    </xf>
    <xf numFmtId="41" fontId="12" fillId="125" borderId="0" xfId="4188" applyNumberFormat="1" applyFont="1" applyFill="1" applyBorder="1" applyAlignment="1">
      <alignment horizontal="left"/>
    </xf>
    <xf numFmtId="42" fontId="12" fillId="125" borderId="0" xfId="4188" applyNumberFormat="1" applyFont="1" applyFill="1" applyBorder="1" applyAlignment="1">
      <alignment horizontal="left"/>
    </xf>
    <xf numFmtId="0" fontId="12" fillId="125" borderId="0" xfId="4176" applyFont="1" applyFill="1" applyBorder="1"/>
    <xf numFmtId="167" fontId="12" fillId="125" borderId="0" xfId="4188" applyNumberFormat="1" applyFont="1" applyFill="1" applyBorder="1" applyAlignment="1">
      <alignment horizontal="left"/>
    </xf>
    <xf numFmtId="10" fontId="12" fillId="125" borderId="0" xfId="4188" applyNumberFormat="1" applyFont="1" applyFill="1" applyBorder="1" applyAlignment="1">
      <alignment horizontal="center"/>
    </xf>
    <xf numFmtId="171" fontId="12" fillId="125" borderId="0" xfId="1942" applyNumberFormat="1" applyFont="1" applyFill="1" applyBorder="1" applyAlignment="1">
      <alignment horizontal="right"/>
    </xf>
    <xf numFmtId="0" fontId="12" fillId="125" borderId="0" xfId="2588" applyFont="1" applyFill="1" applyBorder="1" applyAlignment="1">
      <alignment horizontal="right"/>
    </xf>
    <xf numFmtId="0" fontId="12" fillId="125" borderId="40" xfId="2586" applyFont="1" applyFill="1" applyBorder="1"/>
    <xf numFmtId="0" fontId="12" fillId="125" borderId="39" xfId="2586" applyFont="1" applyFill="1" applyBorder="1" applyAlignment="1">
      <alignment horizontal="left" vertical="top"/>
    </xf>
    <xf numFmtId="0" fontId="12" fillId="125" borderId="0" xfId="4183" quotePrefix="1" applyFont="1" applyFill="1" applyBorder="1" applyAlignment="1">
      <alignment horizontal="left"/>
    </xf>
    <xf numFmtId="0" fontId="12" fillId="125" borderId="0" xfId="4183" applyFont="1" applyFill="1" applyBorder="1" applyAlignment="1">
      <alignment horizontal="left"/>
    </xf>
    <xf numFmtId="0" fontId="12" fillId="125" borderId="40" xfId="4183" applyFont="1" applyFill="1" applyBorder="1" applyAlignment="1">
      <alignment horizontal="left"/>
    </xf>
    <xf numFmtId="0" fontId="12" fillId="125" borderId="40" xfId="4183" quotePrefix="1" applyFont="1" applyFill="1" applyBorder="1" applyAlignment="1">
      <alignment horizontal="left"/>
    </xf>
    <xf numFmtId="0" fontId="12" fillId="125" borderId="26" xfId="4183" applyFont="1" applyFill="1" applyBorder="1" applyAlignment="1">
      <alignment horizontal="left"/>
    </xf>
    <xf numFmtId="0" fontId="12" fillId="125" borderId="138" xfId="4183" applyFont="1" applyFill="1" applyBorder="1" applyAlignment="1">
      <alignment horizontal="left"/>
    </xf>
    <xf numFmtId="0" fontId="12" fillId="125" borderId="26" xfId="4183" quotePrefix="1" applyFont="1" applyFill="1" applyBorder="1" applyAlignment="1">
      <alignment horizontal="left"/>
    </xf>
    <xf numFmtId="0" fontId="12" fillId="125" borderId="0" xfId="4183" quotePrefix="1" applyFont="1" applyFill="1" applyBorder="1" applyAlignment="1">
      <alignment horizontal="right"/>
    </xf>
    <xf numFmtId="0" fontId="12" fillId="125" borderId="0" xfId="4183" applyFont="1" applyFill="1" applyBorder="1" applyAlignment="1">
      <alignment horizontal="center"/>
    </xf>
    <xf numFmtId="0" fontId="12" fillId="125" borderId="9" xfId="4183" applyFont="1" applyFill="1" applyBorder="1" applyAlignment="1">
      <alignment horizontal="centerContinuous"/>
    </xf>
    <xf numFmtId="0" fontId="12" fillId="125" borderId="42" xfId="4183" applyFont="1" applyFill="1" applyBorder="1" applyAlignment="1">
      <alignment horizontal="centerContinuous"/>
    </xf>
    <xf numFmtId="167" fontId="10" fillId="0" borderId="27" xfId="1930" applyNumberFormat="1" applyFont="1" applyFill="1" applyBorder="1" applyAlignment="1">
      <alignment vertical="center"/>
    </xf>
    <xf numFmtId="0" fontId="2" fillId="0" borderId="73" xfId="4182" applyBorder="1" applyAlignment="1">
      <alignment horizontal="center"/>
    </xf>
    <xf numFmtId="0" fontId="2" fillId="0" borderId="71" xfId="4182" applyBorder="1" applyAlignment="1">
      <alignment horizontal="center"/>
    </xf>
    <xf numFmtId="0" fontId="2" fillId="0" borderId="71" xfId="4182" quotePrefix="1" applyBorder="1" applyAlignment="1">
      <alignment horizontal="center"/>
    </xf>
    <xf numFmtId="0" fontId="2" fillId="0" borderId="68" xfId="4182" quotePrefix="1" applyBorder="1" applyAlignment="1">
      <alignment horizontal="center"/>
    </xf>
    <xf numFmtId="0" fontId="2" fillId="0" borderId="71" xfId="4182" applyBorder="1"/>
    <xf numFmtId="0" fontId="2" fillId="0" borderId="90" xfId="4182" applyBorder="1"/>
    <xf numFmtId="0" fontId="12" fillId="47" borderId="0" xfId="4189" applyNumberFormat="1" applyFont="1" applyFill="1" applyBorder="1" applyAlignment="1" applyProtection="1">
      <alignment vertical="center"/>
      <protection locked="0"/>
    </xf>
    <xf numFmtId="0" fontId="10" fillId="0" borderId="148" xfId="4182" applyFont="1" applyFill="1" applyBorder="1" applyAlignment="1">
      <alignment horizontal="center"/>
    </xf>
    <xf numFmtId="167" fontId="10" fillId="0" borderId="148" xfId="1930" applyNumberFormat="1" applyFont="1" applyFill="1" applyBorder="1" applyAlignment="1">
      <alignment horizontal="center"/>
    </xf>
    <xf numFmtId="167" fontId="10" fillId="0" borderId="148" xfId="1930" applyNumberFormat="1" applyFont="1" applyFill="1" applyBorder="1"/>
    <xf numFmtId="0" fontId="10" fillId="0" borderId="149" xfId="4182" applyFont="1" applyFill="1" applyBorder="1" applyAlignment="1">
      <alignment horizontal="center"/>
    </xf>
    <xf numFmtId="167" fontId="10" fillId="0" borderId="148" xfId="1930" applyNumberFormat="1" applyFont="1" applyBorder="1" applyAlignment="1">
      <alignment horizontal="right"/>
    </xf>
    <xf numFmtId="167" fontId="164" fillId="0" borderId="148" xfId="1930" applyNumberFormat="1" applyFont="1" applyBorder="1" applyAlignment="1">
      <alignment horizontal="right"/>
    </xf>
    <xf numFmtId="0" fontId="10" fillId="0" borderId="149" xfId="4182" applyFont="1" applyBorder="1" applyAlignment="1">
      <alignment horizontal="center"/>
    </xf>
    <xf numFmtId="0" fontId="10" fillId="0" borderId="147" xfId="4182" applyFont="1" applyBorder="1" applyAlignment="1">
      <alignment horizontal="left"/>
    </xf>
    <xf numFmtId="0" fontId="2" fillId="0" borderId="39" xfId="4176" applyFont="1" applyFill="1" applyBorder="1"/>
    <xf numFmtId="0" fontId="146" fillId="0" borderId="0" xfId="4176" applyFont="1" applyFill="1" applyBorder="1"/>
    <xf numFmtId="0" fontId="2" fillId="0" borderId="40" xfId="4176" applyFont="1" applyFill="1" applyBorder="1"/>
    <xf numFmtId="0" fontId="2" fillId="0" borderId="0" xfId="4176" applyFont="1" applyFill="1"/>
    <xf numFmtId="0" fontId="10" fillId="0" borderId="0" xfId="4182" applyFont="1" applyFill="1"/>
    <xf numFmtId="167" fontId="169" fillId="0" borderId="2" xfId="1930" applyNumberFormat="1" applyFont="1" applyFill="1" applyBorder="1"/>
    <xf numFmtId="0" fontId="10" fillId="0" borderId="140" xfId="4182" quotePrefix="1" applyFont="1" applyFill="1" applyBorder="1" applyAlignment="1">
      <alignment horizontal="center"/>
    </xf>
    <xf numFmtId="0" fontId="186" fillId="0" borderId="0" xfId="4198" applyFont="1" applyProtection="1">
      <protection locked="0"/>
    </xf>
    <xf numFmtId="9" fontId="12" fillId="125" borderId="0" xfId="2844" applyFont="1" applyFill="1" applyBorder="1"/>
    <xf numFmtId="0" fontId="10" fillId="0" borderId="2" xfId="4187" applyFont="1" applyBorder="1" applyAlignment="1">
      <alignment horizontal="center"/>
    </xf>
    <xf numFmtId="0" fontId="12" fillId="0" borderId="0" xfId="4177" quotePrefix="1" applyFont="1" applyAlignment="1">
      <alignment horizontal="left"/>
    </xf>
    <xf numFmtId="0" fontId="141" fillId="125" borderId="0" xfId="2586" applyFont="1" applyFill="1" applyBorder="1"/>
    <xf numFmtId="0" fontId="146" fillId="125" borderId="0" xfId="4176" applyFont="1" applyFill="1" applyBorder="1" applyAlignment="1">
      <alignment horizontal="right"/>
    </xf>
    <xf numFmtId="0" fontId="14" fillId="0" borderId="0" xfId="4187" applyFont="1" applyFill="1"/>
    <xf numFmtId="167" fontId="10" fillId="0" borderId="0" xfId="4187" applyNumberFormat="1" applyFont="1" applyFill="1"/>
    <xf numFmtId="167" fontId="12" fillId="0" borderId="0" xfId="1930" applyNumberFormat="1" applyFont="1" applyFill="1" applyBorder="1" applyAlignment="1">
      <alignment horizontal="right"/>
    </xf>
    <xf numFmtId="170" fontId="12" fillId="0" borderId="0" xfId="2002" applyNumberFormat="1" applyFont="1" applyFill="1" applyBorder="1" applyAlignment="1">
      <alignment horizontal="right"/>
    </xf>
    <xf numFmtId="0" fontId="187" fillId="0" borderId="0" xfId="0" applyFont="1"/>
    <xf numFmtId="0" fontId="188" fillId="0" borderId="0" xfId="4207"/>
    <xf numFmtId="37" fontId="2" fillId="0" borderId="0" xfId="4222" applyFont="1" applyFill="1"/>
    <xf numFmtId="37" fontId="2" fillId="0" borderId="0" xfId="4222" applyFont="1" applyFill="1" applyProtection="1"/>
    <xf numFmtId="37" fontId="2" fillId="0" borderId="151" xfId="4222" applyFont="1" applyFill="1" applyBorder="1" applyProtection="1"/>
    <xf numFmtId="167" fontId="2" fillId="0" borderId="77" xfId="4222" applyNumberFormat="1" applyFont="1" applyFill="1" applyBorder="1" applyProtection="1">
      <protection locked="0"/>
    </xf>
    <xf numFmtId="37" fontId="2" fillId="0" borderId="152" xfId="4222" applyFont="1" applyBorder="1" applyProtection="1"/>
    <xf numFmtId="37" fontId="2" fillId="0" borderId="153" xfId="4222" applyFont="1" applyBorder="1" applyAlignment="1" applyProtection="1">
      <alignment horizontal="center"/>
    </xf>
    <xf numFmtId="37" fontId="2" fillId="0" borderId="154" xfId="4222" applyFont="1" applyFill="1" applyBorder="1" applyProtection="1"/>
    <xf numFmtId="37" fontId="2" fillId="0" borderId="155" xfId="4222" applyFont="1" applyFill="1" applyBorder="1" applyProtection="1"/>
    <xf numFmtId="167" fontId="2" fillId="0" borderId="2" xfId="4222" applyNumberFormat="1" applyFont="1" applyFill="1" applyBorder="1" applyProtection="1">
      <protection locked="0"/>
    </xf>
    <xf numFmtId="167" fontId="2" fillId="0" borderId="2" xfId="4222" applyNumberFormat="1" applyFont="1" applyFill="1" applyBorder="1" applyAlignment="1" applyProtection="1">
      <alignment horizontal="center"/>
      <protection locked="0"/>
    </xf>
    <xf numFmtId="37" fontId="2" fillId="0" borderId="113" xfId="4222" applyFont="1" applyBorder="1" applyProtection="1"/>
    <xf numFmtId="37" fontId="2" fillId="0" borderId="156" xfId="4222" applyFont="1" applyBorder="1" applyProtection="1"/>
    <xf numFmtId="37" fontId="2" fillId="0" borderId="157" xfId="4222" applyFont="1" applyFill="1" applyBorder="1" applyProtection="1"/>
    <xf numFmtId="37" fontId="2" fillId="0" borderId="53" xfId="4222" applyFont="1" applyFill="1" applyBorder="1" applyProtection="1"/>
    <xf numFmtId="37" fontId="2" fillId="0" borderId="39" xfId="4222" applyFont="1" applyBorder="1" applyProtection="1"/>
    <xf numFmtId="37" fontId="2" fillId="0" borderId="158" xfId="4222" applyFont="1" applyBorder="1" applyProtection="1"/>
    <xf numFmtId="37" fontId="2" fillId="0" borderId="48" xfId="4222" applyFont="1" applyFill="1" applyBorder="1" applyProtection="1"/>
    <xf numFmtId="37" fontId="2" fillId="0" borderId="159" xfId="4222" applyFont="1" applyFill="1" applyBorder="1" applyProtection="1"/>
    <xf numFmtId="37" fontId="2" fillId="0" borderId="160" xfId="4222" applyFont="1" applyBorder="1" applyProtection="1"/>
    <xf numFmtId="37" fontId="2" fillId="0" borderId="161" xfId="4222" applyFont="1" applyBorder="1" applyProtection="1"/>
    <xf numFmtId="37" fontId="2" fillId="0" borderId="162" xfId="4222" applyFont="1" applyFill="1" applyBorder="1" applyProtection="1"/>
    <xf numFmtId="167" fontId="2" fillId="0" borderId="71" xfId="4222" applyNumberFormat="1" applyFont="1" applyFill="1" applyBorder="1" applyProtection="1">
      <protection locked="0"/>
    </xf>
    <xf numFmtId="167" fontId="2" fillId="0" borderId="70" xfId="4222" applyNumberFormat="1" applyFont="1" applyFill="1" applyBorder="1" applyProtection="1">
      <protection locked="0"/>
    </xf>
    <xf numFmtId="37" fontId="2" fillId="0" borderId="68" xfId="4222" applyNumberFormat="1" applyFont="1" applyFill="1" applyBorder="1" applyProtection="1"/>
    <xf numFmtId="37" fontId="2" fillId="0" borderId="24" xfId="4222" applyNumberFormat="1" applyFont="1" applyFill="1" applyBorder="1" applyProtection="1"/>
    <xf numFmtId="37" fontId="190" fillId="0" borderId="24" xfId="4222" applyNumberFormat="1" applyFont="1" applyFill="1" applyBorder="1" applyProtection="1">
      <protection locked="0"/>
    </xf>
    <xf numFmtId="37" fontId="190" fillId="0" borderId="52" xfId="4222" applyNumberFormat="1" applyFont="1" applyFill="1" applyBorder="1" applyProtection="1">
      <protection locked="0"/>
    </xf>
    <xf numFmtId="37" fontId="2" fillId="0" borderId="112" xfId="4222" applyFont="1" applyFill="1" applyBorder="1" applyProtection="1"/>
    <xf numFmtId="37" fontId="2" fillId="0" borderId="73" xfId="4222" applyFont="1" applyFill="1" applyBorder="1" applyProtection="1"/>
    <xf numFmtId="37" fontId="2" fillId="0" borderId="59" xfId="4222" applyFont="1" applyFill="1" applyBorder="1" applyProtection="1"/>
    <xf numFmtId="177" fontId="2" fillId="0" borderId="0" xfId="4222" applyNumberFormat="1" applyFont="1" applyFill="1"/>
    <xf numFmtId="177" fontId="2" fillId="0" borderId="129" xfId="4222" applyNumberFormat="1" applyFont="1" applyFill="1" applyBorder="1" applyProtection="1"/>
    <xf numFmtId="37" fontId="2" fillId="0" borderId="0" xfId="4222" applyFont="1" applyFill="1" applyBorder="1" applyAlignment="1" applyProtection="1">
      <alignment horizontal="center"/>
    </xf>
    <xf numFmtId="37" fontId="2" fillId="0" borderId="163" xfId="4222" applyFont="1" applyFill="1" applyBorder="1" applyAlignment="1" applyProtection="1">
      <alignment horizontal="center"/>
    </xf>
    <xf numFmtId="177" fontId="2" fillId="0" borderId="68" xfId="4222" applyNumberFormat="1" applyFont="1" applyFill="1" applyBorder="1" applyAlignment="1" applyProtection="1">
      <alignment horizontal="center"/>
    </xf>
    <xf numFmtId="177" fontId="2" fillId="0" borderId="0" xfId="4222" applyNumberFormat="1" applyFont="1" applyFill="1" applyBorder="1" applyAlignment="1" applyProtection="1">
      <alignment horizontal="center"/>
    </xf>
    <xf numFmtId="177" fontId="2" fillId="0" borderId="24" xfId="4222" applyNumberFormat="1" applyFont="1" applyFill="1" applyBorder="1" applyAlignment="1" applyProtection="1">
      <alignment horizontal="center"/>
    </xf>
    <xf numFmtId="177" fontId="2" fillId="0" borderId="90" xfId="4222" applyNumberFormat="1" applyFont="1" applyFill="1" applyBorder="1" applyAlignment="1" applyProtection="1">
      <alignment horizontal="center"/>
    </xf>
    <xf numFmtId="37" fontId="2" fillId="0" borderId="90" xfId="4222" applyFont="1" applyBorder="1" applyProtection="1"/>
    <xf numFmtId="177" fontId="2" fillId="0" borderId="41" xfId="4222" applyNumberFormat="1" applyFont="1" applyFill="1" applyBorder="1" applyProtection="1"/>
    <xf numFmtId="37" fontId="2" fillId="0" borderId="68" xfId="4222" applyFont="1" applyFill="1" applyBorder="1" applyAlignment="1" applyProtection="1">
      <alignment horizontal="center"/>
    </xf>
    <xf numFmtId="37" fontId="2" fillId="0" borderId="24" xfId="4222" applyFont="1" applyFill="1" applyBorder="1" applyAlignment="1" applyProtection="1">
      <alignment horizontal="center"/>
    </xf>
    <xf numFmtId="37" fontId="2" fillId="0" borderId="68" xfId="4222" applyFont="1" applyBorder="1" applyAlignment="1" applyProtection="1">
      <alignment horizontal="center"/>
    </xf>
    <xf numFmtId="37" fontId="2" fillId="0" borderId="39" xfId="4222" applyFont="1" applyFill="1" applyBorder="1" applyProtection="1"/>
    <xf numFmtId="37" fontId="2" fillId="0" borderId="0" xfId="4222" applyFont="1" applyFill="1" applyBorder="1" applyProtection="1"/>
    <xf numFmtId="37" fontId="2" fillId="0" borderId="164" xfId="4222" applyFont="1" applyFill="1" applyBorder="1" applyProtection="1"/>
    <xf numFmtId="37" fontId="2" fillId="0" borderId="68" xfId="4222" applyFont="1" applyFill="1" applyBorder="1" applyProtection="1"/>
    <xf numFmtId="37" fontId="2" fillId="0" borderId="68" xfId="4222" applyFont="1" applyBorder="1" applyProtection="1"/>
    <xf numFmtId="37" fontId="2" fillId="0" borderId="75" xfId="4222" applyFont="1" applyFill="1" applyBorder="1" applyProtection="1"/>
    <xf numFmtId="37" fontId="2" fillId="0" borderId="21" xfId="4222" applyFont="1" applyFill="1" applyBorder="1" applyProtection="1"/>
    <xf numFmtId="37" fontId="2" fillId="0" borderId="165" xfId="4222" applyFont="1" applyFill="1" applyBorder="1" applyProtection="1"/>
    <xf numFmtId="37" fontId="2" fillId="0" borderId="70" xfId="4222" applyFont="1" applyFill="1" applyBorder="1" applyAlignment="1" applyProtection="1">
      <alignment horizontal="center"/>
    </xf>
    <xf numFmtId="37" fontId="7" fillId="0" borderId="70" xfId="4222" applyFont="1" applyFill="1" applyBorder="1" applyAlignment="1" applyProtection="1">
      <alignment horizontal="center"/>
    </xf>
    <xf numFmtId="37" fontId="2" fillId="0" borderId="21" xfId="4222" applyFont="1" applyFill="1" applyBorder="1" applyAlignment="1" applyProtection="1">
      <alignment horizontal="center"/>
    </xf>
    <xf numFmtId="37" fontId="2" fillId="0" borderId="22" xfId="4222" applyFont="1" applyFill="1" applyBorder="1" applyProtection="1"/>
    <xf numFmtId="37" fontId="2" fillId="0" borderId="70" xfId="4222" applyFont="1" applyFill="1" applyBorder="1" applyProtection="1"/>
    <xf numFmtId="37" fontId="2" fillId="0" borderId="70" xfId="4222" applyFont="1" applyBorder="1" applyProtection="1"/>
    <xf numFmtId="37" fontId="2" fillId="0" borderId="69" xfId="4222" applyFont="1" applyFill="1" applyBorder="1" applyProtection="1"/>
    <xf numFmtId="37" fontId="2" fillId="0" borderId="40" xfId="4222" applyFont="1" applyFill="1" applyBorder="1" applyProtection="1"/>
    <xf numFmtId="37" fontId="2" fillId="0" borderId="138" xfId="4222" applyFont="1" applyFill="1" applyBorder="1" applyProtection="1"/>
    <xf numFmtId="37" fontId="2" fillId="0" borderId="61" xfId="4222" applyFont="1" applyFill="1" applyBorder="1" applyProtection="1"/>
    <xf numFmtId="37" fontId="2" fillId="0" borderId="40" xfId="4222" applyFont="1" applyFill="1" applyBorder="1" applyAlignment="1">
      <alignment horizontal="center"/>
    </xf>
    <xf numFmtId="37" fontId="7" fillId="0" borderId="40" xfId="4222" applyFont="1" applyFill="1" applyBorder="1" applyAlignment="1">
      <alignment horizontal="center"/>
    </xf>
    <xf numFmtId="37" fontId="2" fillId="0" borderId="38" xfId="4222" applyFont="1" applyFill="1" applyBorder="1" applyProtection="1"/>
    <xf numFmtId="37" fontId="2" fillId="0" borderId="37" xfId="4222" applyFont="1" applyFill="1" applyBorder="1" applyProtection="1"/>
    <xf numFmtId="37" fontId="2" fillId="0" borderId="36" xfId="4222" applyFont="1" applyFill="1" applyBorder="1" applyProtection="1"/>
    <xf numFmtId="37" fontId="2" fillId="0" borderId="0" xfId="4222" applyFont="1" applyFill="1" applyBorder="1"/>
    <xf numFmtId="37" fontId="2" fillId="0" borderId="0" xfId="4222" applyFont="1" applyFill="1" applyAlignment="1" applyProtection="1">
      <alignment horizontal="centerContinuous"/>
    </xf>
    <xf numFmtId="167" fontId="2" fillId="0" borderId="166" xfId="4222" applyNumberFormat="1" applyFont="1" applyFill="1" applyBorder="1" applyProtection="1">
      <protection locked="0"/>
    </xf>
    <xf numFmtId="167" fontId="2" fillId="0" borderId="77" xfId="4222" applyNumberFormat="1" applyFont="1" applyFill="1" applyBorder="1" applyProtection="1"/>
    <xf numFmtId="167" fontId="2" fillId="125" borderId="77" xfId="4222" applyNumberFormat="1" applyFont="1" applyFill="1" applyBorder="1" applyProtection="1">
      <protection locked="0"/>
    </xf>
    <xf numFmtId="37" fontId="2" fillId="0" borderId="168" xfId="4222" applyFont="1" applyFill="1" applyBorder="1" applyProtection="1"/>
    <xf numFmtId="167" fontId="2" fillId="0" borderId="122" xfId="4222" applyNumberFormat="1" applyFont="1" applyFill="1" applyBorder="1" applyProtection="1">
      <protection locked="0"/>
    </xf>
    <xf numFmtId="167" fontId="2" fillId="0" borderId="2" xfId="4222" applyNumberFormat="1" applyFont="1" applyFill="1" applyBorder="1" applyProtection="1"/>
    <xf numFmtId="37" fontId="2" fillId="0" borderId="169" xfId="4222" applyFont="1" applyBorder="1" applyAlignment="1" applyProtection="1">
      <alignment horizontal="center"/>
    </xf>
    <xf numFmtId="37" fontId="2" fillId="0" borderId="156" xfId="4222" applyFont="1" applyBorder="1" applyAlignment="1" applyProtection="1">
      <alignment horizontal="center"/>
    </xf>
    <xf numFmtId="167" fontId="2" fillId="0" borderId="170" xfId="4222" applyNumberFormat="1" applyFont="1" applyFill="1" applyBorder="1" applyAlignment="1" applyProtection="1">
      <alignment horizontal="center"/>
      <protection locked="0"/>
    </xf>
    <xf numFmtId="167" fontId="2" fillId="0" borderId="76" xfId="4222" applyNumberFormat="1" applyFont="1" applyFill="1" applyBorder="1" applyProtection="1">
      <protection locked="0"/>
    </xf>
    <xf numFmtId="167" fontId="2" fillId="0" borderId="71" xfId="4222" applyNumberFormat="1" applyFont="1" applyFill="1" applyBorder="1" applyProtection="1"/>
    <xf numFmtId="37" fontId="2" fillId="0" borderId="129" xfId="4222" applyFont="1" applyFill="1" applyBorder="1" applyProtection="1"/>
    <xf numFmtId="0" fontId="2" fillId="0" borderId="68" xfId="4222" applyNumberFormat="1" applyFont="1" applyFill="1" applyBorder="1" applyAlignment="1" applyProtection="1">
      <alignment horizontal="center"/>
    </xf>
    <xf numFmtId="0" fontId="2" fillId="0" borderId="0" xfId="4222" applyNumberFormat="1" applyFont="1" applyFill="1" applyBorder="1" applyAlignment="1" applyProtection="1">
      <alignment horizontal="center"/>
    </xf>
    <xf numFmtId="0" fontId="2" fillId="0" borderId="24" xfId="4222" applyNumberFormat="1" applyFont="1" applyFill="1" applyBorder="1" applyAlignment="1" applyProtection="1">
      <alignment horizontal="center"/>
    </xf>
    <xf numFmtId="37" fontId="2" fillId="0" borderId="58" xfId="4222" applyFont="1" applyFill="1" applyBorder="1" applyAlignment="1" applyProtection="1">
      <alignment horizontal="center"/>
    </xf>
    <xf numFmtId="37" fontId="2" fillId="0" borderId="41" xfId="4222" applyFont="1" applyFill="1" applyBorder="1" applyProtection="1"/>
    <xf numFmtId="37" fontId="2" fillId="0" borderId="24" xfId="4222" applyFont="1" applyFill="1" applyBorder="1" applyProtection="1"/>
    <xf numFmtId="37" fontId="2" fillId="0" borderId="171" xfId="4222" applyFont="1" applyFill="1" applyBorder="1" applyProtection="1"/>
    <xf numFmtId="167" fontId="2" fillId="0" borderId="172" xfId="4222" applyNumberFormat="1" applyFont="1" applyFill="1" applyBorder="1" applyProtection="1">
      <protection locked="0"/>
    </xf>
    <xf numFmtId="37" fontId="2" fillId="0" borderId="173" xfId="4222" applyFont="1" applyBorder="1" applyProtection="1"/>
    <xf numFmtId="167" fontId="2" fillId="0" borderId="138" xfId="4222" applyNumberFormat="1" applyFont="1" applyFill="1" applyBorder="1" applyProtection="1">
      <protection locked="0"/>
    </xf>
    <xf numFmtId="37" fontId="2" fillId="0" borderId="139" xfId="4222" applyFont="1" applyBorder="1" applyProtection="1"/>
    <xf numFmtId="37" fontId="2" fillId="0" borderId="0" xfId="4222" applyFont="1" applyBorder="1" applyProtection="1"/>
    <xf numFmtId="37" fontId="2" fillId="0" borderId="158" xfId="4222" applyFont="1" applyBorder="1" applyAlignment="1" applyProtection="1">
      <alignment horizontal="center"/>
    </xf>
    <xf numFmtId="167" fontId="2" fillId="0" borderId="0" xfId="4222" applyNumberFormat="1" applyFont="1" applyFill="1" applyBorder="1" applyProtection="1">
      <protection locked="0"/>
    </xf>
    <xf numFmtId="167" fontId="2" fillId="0" borderId="24" xfId="4222" applyNumberFormat="1" applyFont="1" applyFill="1" applyBorder="1" applyProtection="1"/>
    <xf numFmtId="167" fontId="2" fillId="125" borderId="24" xfId="4222" applyNumberFormat="1" applyFont="1" applyFill="1" applyBorder="1" applyAlignment="1" applyProtection="1">
      <alignment horizontal="right"/>
      <protection locked="0"/>
    </xf>
    <xf numFmtId="167" fontId="2" fillId="125" borderId="52" xfId="4222" applyNumberFormat="1" applyFont="1" applyFill="1" applyBorder="1" applyAlignment="1" applyProtection="1">
      <alignment horizontal="right"/>
      <protection locked="0"/>
    </xf>
    <xf numFmtId="167" fontId="2" fillId="0" borderId="74" xfId="4222" applyNumberFormat="1" applyFont="1" applyFill="1" applyBorder="1" applyProtection="1">
      <protection locked="0"/>
    </xf>
    <xf numFmtId="167" fontId="2" fillId="0" borderId="21" xfId="4222" applyNumberFormat="1" applyFont="1" applyFill="1" applyBorder="1" applyProtection="1">
      <protection locked="0"/>
    </xf>
    <xf numFmtId="167" fontId="2" fillId="0" borderId="70" xfId="4222" applyNumberFormat="1" applyFont="1" applyFill="1" applyBorder="1" applyProtection="1"/>
    <xf numFmtId="37" fontId="2" fillId="0" borderId="142" xfId="4222" applyFont="1" applyBorder="1" applyProtection="1"/>
    <xf numFmtId="37" fontId="2" fillId="0" borderId="161" xfId="4222" applyFont="1" applyBorder="1" applyAlignment="1" applyProtection="1">
      <alignment horizontal="center"/>
    </xf>
    <xf numFmtId="37" fontId="2" fillId="0" borderId="135" xfId="4222" applyFont="1" applyFill="1" applyBorder="1" applyProtection="1"/>
    <xf numFmtId="167" fontId="2" fillId="0" borderId="146" xfId="4222" applyNumberFormat="1" applyFont="1" applyFill="1" applyBorder="1" applyProtection="1">
      <protection locked="0"/>
    </xf>
    <xf numFmtId="167" fontId="2" fillId="0" borderId="170" xfId="4222" applyNumberFormat="1" applyFont="1" applyBorder="1" applyAlignment="1" applyProtection="1">
      <alignment horizontal="center"/>
      <protection locked="0"/>
    </xf>
    <xf numFmtId="167" fontId="2" fillId="0" borderId="163" xfId="4222" applyNumberFormat="1" applyFont="1" applyBorder="1" applyAlignment="1" applyProtection="1">
      <alignment horizontal="center"/>
      <protection locked="0"/>
    </xf>
    <xf numFmtId="167" fontId="2" fillId="0" borderId="20" xfId="4222" applyNumberFormat="1" applyFont="1" applyFill="1" applyBorder="1" applyProtection="1">
      <protection locked="0"/>
    </xf>
    <xf numFmtId="167" fontId="2" fillId="0" borderId="68" xfId="4222" applyNumberFormat="1" applyFont="1" applyFill="1" applyBorder="1" applyProtection="1"/>
    <xf numFmtId="167" fontId="2" fillId="125" borderId="24" xfId="4222" applyNumberFormat="1" applyFont="1" applyFill="1" applyBorder="1" applyProtection="1"/>
    <xf numFmtId="167" fontId="2" fillId="125" borderId="24" xfId="4222" applyNumberFormat="1" applyFont="1" applyFill="1" applyBorder="1" applyAlignment="1" applyProtection="1">
      <alignment horizontal="right"/>
    </xf>
    <xf numFmtId="167" fontId="2" fillId="125" borderId="52" xfId="4222" applyNumberFormat="1" applyFont="1" applyFill="1" applyBorder="1" applyAlignment="1" applyProtection="1">
      <alignment horizontal="right"/>
    </xf>
    <xf numFmtId="167" fontId="2" fillId="0" borderId="74" xfId="4222" applyNumberFormat="1" applyFont="1" applyFill="1" applyBorder="1" applyAlignment="1" applyProtection="1">
      <alignment horizontal="right"/>
      <protection locked="0"/>
    </xf>
    <xf numFmtId="167" fontId="2" fillId="0" borderId="2" xfId="4222" applyNumberFormat="1" applyFont="1" applyFill="1" applyBorder="1" applyAlignment="1" applyProtection="1">
      <alignment horizontal="right"/>
      <protection locked="0"/>
    </xf>
    <xf numFmtId="167" fontId="2" fillId="125" borderId="2" xfId="4222" applyNumberFormat="1" applyFont="1" applyFill="1" applyBorder="1" applyAlignment="1" applyProtection="1">
      <alignment horizontal="right"/>
      <protection locked="0"/>
    </xf>
    <xf numFmtId="167" fontId="2" fillId="125" borderId="65" xfId="4222" applyNumberFormat="1" applyFont="1" applyFill="1" applyBorder="1" applyAlignment="1" applyProtection="1">
      <alignment horizontal="right"/>
      <protection locked="0"/>
    </xf>
    <xf numFmtId="167" fontId="2" fillId="0" borderId="2" xfId="4222" applyNumberFormat="1" applyFont="1" applyBorder="1" applyAlignment="1" applyProtection="1">
      <alignment horizontal="center"/>
      <protection locked="0"/>
    </xf>
    <xf numFmtId="167" fontId="2" fillId="0" borderId="71" xfId="4222" applyNumberFormat="1" applyFont="1" applyBorder="1" applyAlignment="1" applyProtection="1">
      <alignment horizontal="center"/>
      <protection locked="0"/>
    </xf>
    <xf numFmtId="0" fontId="2" fillId="0" borderId="174" xfId="4222" applyNumberFormat="1" applyFont="1" applyFill="1" applyBorder="1" applyAlignment="1" applyProtection="1">
      <alignment horizontal="center"/>
    </xf>
    <xf numFmtId="0" fontId="2" fillId="0" borderId="175" xfId="4222" applyNumberFormat="1" applyFont="1" applyFill="1" applyBorder="1" applyAlignment="1" applyProtection="1">
      <alignment horizontal="center"/>
    </xf>
    <xf numFmtId="37" fontId="2" fillId="0" borderId="176" xfId="4222" applyFont="1" applyFill="1" applyBorder="1" applyAlignment="1" applyProtection="1">
      <alignment horizontal="center"/>
    </xf>
    <xf numFmtId="37" fontId="2" fillId="0" borderId="177" xfId="4222" applyFont="1" applyFill="1" applyBorder="1" applyAlignment="1" applyProtection="1">
      <alignment horizontal="center"/>
    </xf>
    <xf numFmtId="37" fontId="2" fillId="0" borderId="174" xfId="4222" applyFont="1" applyFill="1" applyBorder="1" applyAlignment="1" applyProtection="1">
      <alignment horizontal="center"/>
    </xf>
    <xf numFmtId="37" fontId="2" fillId="0" borderId="164" xfId="4222" applyFont="1" applyFill="1" applyBorder="1" applyAlignment="1" applyProtection="1">
      <alignment horizontal="center"/>
    </xf>
    <xf numFmtId="37" fontId="2" fillId="0" borderId="23" xfId="4222" applyFont="1" applyFill="1" applyBorder="1" applyAlignment="1" applyProtection="1">
      <alignment horizontal="center"/>
    </xf>
    <xf numFmtId="37" fontId="2" fillId="0" borderId="20" xfId="4222" applyFont="1" applyFill="1" applyBorder="1" applyAlignment="1" applyProtection="1">
      <alignment horizontal="center"/>
    </xf>
    <xf numFmtId="37" fontId="2" fillId="0" borderId="178" xfId="4222" applyFont="1" applyFill="1" applyBorder="1" applyProtection="1"/>
    <xf numFmtId="37" fontId="2" fillId="0" borderId="179" xfId="4222" applyFont="1" applyFill="1" applyBorder="1" applyProtection="1"/>
    <xf numFmtId="37" fontId="2" fillId="0" borderId="153" xfId="4222" applyFont="1" applyBorder="1" applyProtection="1"/>
    <xf numFmtId="167" fontId="2" fillId="0" borderId="74" xfId="4222" applyNumberFormat="1" applyFont="1" applyFill="1" applyBorder="1" applyAlignment="1" applyProtection="1">
      <alignment horizontal="right"/>
    </xf>
    <xf numFmtId="167" fontId="2" fillId="0" borderId="2" xfId="4222" applyNumberFormat="1" applyFont="1" applyFill="1" applyBorder="1" applyAlignment="1" applyProtection="1">
      <alignment horizontal="right"/>
    </xf>
    <xf numFmtId="167" fontId="2" fillId="125" borderId="2" xfId="4222" applyNumberFormat="1" applyFont="1" applyFill="1" applyBorder="1" applyAlignment="1" applyProtection="1">
      <alignment horizontal="right"/>
    </xf>
    <xf numFmtId="167" fontId="2" fillId="125" borderId="74" xfId="4222" applyNumberFormat="1" applyFont="1" applyFill="1" applyBorder="1" applyAlignment="1" applyProtection="1">
      <alignment horizontal="right"/>
    </xf>
    <xf numFmtId="167" fontId="2" fillId="125" borderId="65" xfId="4222" applyNumberFormat="1" applyFont="1" applyFill="1" applyBorder="1" applyAlignment="1" applyProtection="1">
      <alignment horizontal="right"/>
    </xf>
    <xf numFmtId="167" fontId="2" fillId="0" borderId="180" xfId="4222" applyNumberFormat="1" applyFont="1" applyFill="1" applyBorder="1" applyProtection="1">
      <protection locked="0"/>
    </xf>
    <xf numFmtId="167" fontId="2" fillId="0" borderId="181" xfId="4222" applyNumberFormat="1" applyFont="1" applyFill="1" applyBorder="1" applyProtection="1"/>
    <xf numFmtId="37" fontId="2" fillId="0" borderId="21" xfId="4222" applyFont="1" applyBorder="1" applyProtection="1"/>
    <xf numFmtId="37" fontId="2" fillId="0" borderId="182" xfId="4222" applyFont="1" applyBorder="1" applyAlignment="1" applyProtection="1">
      <alignment horizontal="center"/>
    </xf>
    <xf numFmtId="37" fontId="2" fillId="0" borderId="64" xfId="4222" applyFont="1" applyFill="1" applyBorder="1" applyProtection="1"/>
    <xf numFmtId="167" fontId="2" fillId="0" borderId="70" xfId="4222" applyNumberFormat="1" applyFont="1" applyFill="1" applyBorder="1" applyAlignment="1" applyProtection="1">
      <alignment horizontal="right"/>
    </xf>
    <xf numFmtId="167" fontId="2" fillId="125" borderId="70" xfId="4222" applyNumberFormat="1" applyFont="1" applyFill="1" applyBorder="1" applyAlignment="1" applyProtection="1">
      <alignment horizontal="right"/>
    </xf>
    <xf numFmtId="167" fontId="2" fillId="125" borderId="69" xfId="4222" applyNumberFormat="1" applyFont="1" applyFill="1" applyBorder="1" applyAlignment="1" applyProtection="1">
      <alignment horizontal="right"/>
    </xf>
    <xf numFmtId="37" fontId="2" fillId="0" borderId="39" xfId="4222" applyFont="1" applyFill="1" applyBorder="1" applyAlignment="1" applyProtection="1">
      <alignment horizontal="left" vertical="center" textRotation="180"/>
    </xf>
    <xf numFmtId="37" fontId="2" fillId="0" borderId="60" xfId="4222" applyFont="1" applyFill="1" applyBorder="1" applyProtection="1"/>
    <xf numFmtId="37" fontId="2" fillId="0" borderId="180" xfId="4222" applyFont="1" applyFill="1" applyBorder="1" applyProtection="1"/>
    <xf numFmtId="167" fontId="2" fillId="0" borderId="172" xfId="4222" applyNumberFormat="1" applyFont="1" applyFill="1" applyBorder="1" applyAlignment="1" applyProtection="1">
      <alignment horizontal="right"/>
    </xf>
    <xf numFmtId="167" fontId="2" fillId="0" borderId="77" xfId="4222" applyNumberFormat="1" applyFont="1" applyFill="1" applyBorder="1" applyAlignment="1" applyProtection="1">
      <alignment horizontal="center"/>
    </xf>
    <xf numFmtId="167" fontId="2" fillId="0" borderId="77" xfId="4222" applyNumberFormat="1" applyFont="1" applyFill="1" applyBorder="1" applyAlignment="1" applyProtection="1">
      <alignment horizontal="right"/>
    </xf>
    <xf numFmtId="37" fontId="2" fillId="0" borderId="152" xfId="4222" applyFont="1" applyFill="1" applyBorder="1" applyProtection="1"/>
    <xf numFmtId="37" fontId="2" fillId="0" borderId="113" xfId="4222" applyFont="1" applyFill="1" applyBorder="1" applyProtection="1"/>
    <xf numFmtId="167" fontId="2" fillId="0" borderId="24" xfId="4222" applyNumberFormat="1" applyFont="1" applyFill="1" applyBorder="1" applyAlignment="1" applyProtection="1">
      <alignment horizontal="right"/>
    </xf>
    <xf numFmtId="37" fontId="2" fillId="0" borderId="160" xfId="4222" applyFont="1" applyFill="1" applyBorder="1" applyProtection="1"/>
    <xf numFmtId="167" fontId="2" fillId="0" borderId="181" xfId="4222" applyNumberFormat="1" applyFont="1" applyFill="1" applyBorder="1" applyProtection="1">
      <protection locked="0"/>
    </xf>
    <xf numFmtId="0" fontId="2" fillId="0" borderId="163" xfId="4222" applyNumberFormat="1" applyFont="1" applyFill="1" applyBorder="1" applyAlignment="1" applyProtection="1">
      <alignment horizontal="center"/>
    </xf>
    <xf numFmtId="37" fontId="2" fillId="0" borderId="178" xfId="4222" applyFont="1" applyBorder="1" applyProtection="1"/>
    <xf numFmtId="37" fontId="2" fillId="0" borderId="111" xfId="4222" applyFont="1" applyFill="1" applyBorder="1" applyProtection="1"/>
    <xf numFmtId="37" fontId="2" fillId="0" borderId="107" xfId="4222" applyFont="1" applyFill="1" applyBorder="1" applyProtection="1"/>
    <xf numFmtId="37" fontId="2" fillId="0" borderId="130" xfId="4222" applyFont="1" applyFill="1" applyBorder="1" applyProtection="1"/>
    <xf numFmtId="167" fontId="2" fillId="125" borderId="81" xfId="4222" applyNumberFormat="1" applyFont="1" applyFill="1" applyBorder="1" applyProtection="1">
      <protection locked="0"/>
    </xf>
    <xf numFmtId="37" fontId="2" fillId="0" borderId="183" xfId="4222" applyFont="1" applyBorder="1" applyAlignment="1" applyProtection="1">
      <alignment horizontal="center"/>
    </xf>
    <xf numFmtId="167" fontId="2" fillId="125" borderId="70" xfId="4222" applyNumberFormat="1" applyFont="1" applyFill="1" applyBorder="1" applyProtection="1"/>
    <xf numFmtId="167" fontId="2" fillId="125" borderId="50" xfId="4222" applyNumberFormat="1" applyFont="1" applyFill="1" applyBorder="1" applyProtection="1"/>
    <xf numFmtId="37" fontId="2" fillId="0" borderId="184" xfId="4222" applyFont="1" applyBorder="1" applyProtection="1"/>
    <xf numFmtId="167" fontId="2" fillId="0" borderId="170" xfId="4222" applyNumberFormat="1" applyFont="1" applyBorder="1" applyAlignment="1" applyProtection="1">
      <alignment horizontal="center"/>
    </xf>
    <xf numFmtId="167" fontId="2" fillId="0" borderId="25" xfId="4222" applyNumberFormat="1" applyFont="1" applyFill="1" applyBorder="1" applyProtection="1">
      <protection locked="0"/>
    </xf>
    <xf numFmtId="37" fontId="2" fillId="0" borderId="185" xfId="4222" applyFont="1" applyBorder="1" applyProtection="1"/>
    <xf numFmtId="167" fontId="2" fillId="0" borderId="22" xfId="4222" applyNumberFormat="1" applyFont="1" applyFill="1" applyBorder="1" applyProtection="1"/>
    <xf numFmtId="167" fontId="2" fillId="125" borderId="22" xfId="4222" applyNumberFormat="1" applyFont="1" applyFill="1" applyBorder="1" applyProtection="1"/>
    <xf numFmtId="167" fontId="2" fillId="125" borderId="2" xfId="4222" applyNumberFormat="1" applyFont="1" applyFill="1" applyBorder="1" applyProtection="1"/>
    <xf numFmtId="167" fontId="2" fillId="125" borderId="65" xfId="4222" applyNumberFormat="1" applyFont="1" applyFill="1" applyBorder="1" applyProtection="1"/>
    <xf numFmtId="37" fontId="2" fillId="0" borderId="136" xfId="4222" applyFont="1" applyBorder="1" applyProtection="1"/>
    <xf numFmtId="167" fontId="2" fillId="125" borderId="66" xfId="4222" applyNumberFormat="1" applyFont="1" applyFill="1" applyBorder="1" applyProtection="1"/>
    <xf numFmtId="37" fontId="2" fillId="0" borderId="36" xfId="4222" applyFont="1" applyBorder="1" applyProtection="1"/>
    <xf numFmtId="37" fontId="2" fillId="0" borderId="9" xfId="4222" applyFont="1" applyFill="1" applyBorder="1" applyAlignment="1" applyProtection="1">
      <alignment horizontal="center"/>
    </xf>
    <xf numFmtId="37" fontId="2" fillId="0" borderId="186" xfId="4222" applyFont="1" applyFill="1" applyBorder="1" applyAlignment="1" applyProtection="1">
      <alignment horizontal="center"/>
    </xf>
    <xf numFmtId="0" fontId="2" fillId="0" borderId="187" xfId="4222" applyNumberFormat="1" applyFont="1" applyFill="1" applyBorder="1" applyAlignment="1" applyProtection="1">
      <alignment horizontal="center"/>
    </xf>
    <xf numFmtId="0" fontId="2" fillId="0" borderId="57" xfId="4222" applyNumberFormat="1" applyFont="1" applyFill="1" applyBorder="1" applyAlignment="1" applyProtection="1">
      <alignment horizontal="center"/>
    </xf>
    <xf numFmtId="37" fontId="7" fillId="0" borderId="68" xfId="4222" applyFont="1" applyFill="1" applyBorder="1" applyAlignment="1" applyProtection="1">
      <alignment horizontal="center"/>
    </xf>
    <xf numFmtId="37" fontId="2" fillId="0" borderId="55" xfId="4222" applyFont="1" applyFill="1" applyBorder="1" applyProtection="1"/>
    <xf numFmtId="37" fontId="2" fillId="0" borderId="26" xfId="4222" applyFont="1" applyFill="1" applyBorder="1" applyProtection="1"/>
    <xf numFmtId="0" fontId="10" fillId="0" borderId="0" xfId="4209" applyFont="1" applyProtection="1">
      <protection locked="0"/>
    </xf>
    <xf numFmtId="37" fontId="10" fillId="0" borderId="0" xfId="4209" applyNumberFormat="1" applyFont="1" applyProtection="1">
      <protection locked="0"/>
    </xf>
    <xf numFmtId="0" fontId="10" fillId="0" borderId="0" xfId="4209" applyFont="1" applyAlignment="1" applyProtection="1">
      <alignment vertical="center"/>
      <protection locked="0"/>
    </xf>
    <xf numFmtId="174" fontId="12" fillId="0" borderId="0" xfId="4209" applyNumberFormat="1" applyFont="1" applyAlignment="1" applyProtection="1">
      <alignment horizontal="right" vertical="center"/>
      <protection locked="0"/>
    </xf>
    <xf numFmtId="174" fontId="10" fillId="0" borderId="0" xfId="4209" applyNumberFormat="1" applyFont="1" applyAlignment="1" applyProtection="1">
      <alignment vertical="center"/>
      <protection locked="0"/>
    </xf>
    <xf numFmtId="0" fontId="10" fillId="0" borderId="42" xfId="4209" applyFont="1" applyBorder="1" applyAlignment="1" applyProtection="1">
      <alignment vertical="center"/>
      <protection locked="0"/>
    </xf>
    <xf numFmtId="0" fontId="10" fillId="0" borderId="9" xfId="4209" applyFont="1" applyBorder="1" applyAlignment="1" applyProtection="1">
      <alignment vertical="center"/>
      <protection locked="0"/>
    </xf>
    <xf numFmtId="0" fontId="10" fillId="0" borderId="41" xfId="4209" applyFont="1" applyBorder="1" applyAlignment="1" applyProtection="1">
      <alignment vertical="center"/>
      <protection locked="0"/>
    </xf>
    <xf numFmtId="0" fontId="10" fillId="0" borderId="40" xfId="4209" applyFont="1" applyBorder="1" applyAlignment="1" applyProtection="1">
      <alignment vertical="center"/>
      <protection locked="0"/>
    </xf>
    <xf numFmtId="0" fontId="10" fillId="0" borderId="0" xfId="4209" applyFont="1" applyBorder="1" applyAlignment="1" applyProtection="1">
      <alignment vertical="center"/>
      <protection locked="0"/>
    </xf>
    <xf numFmtId="0" fontId="10" fillId="0" borderId="39" xfId="4209" applyFont="1" applyBorder="1" applyAlignment="1" applyProtection="1">
      <alignment vertical="center"/>
      <protection locked="0"/>
    </xf>
    <xf numFmtId="1" fontId="10" fillId="0" borderId="0" xfId="4209" applyNumberFormat="1" applyFont="1" applyBorder="1" applyAlignment="1" applyProtection="1">
      <alignment vertical="center"/>
      <protection locked="0"/>
    </xf>
    <xf numFmtId="0" fontId="10" fillId="0" borderId="55" xfId="4209" applyFont="1" applyBorder="1" applyAlignment="1" applyProtection="1">
      <alignment horizontal="centerContinuous" vertical="center"/>
      <protection locked="0"/>
    </xf>
    <xf numFmtId="0" fontId="10" fillId="0" borderId="25" xfId="4209" applyFont="1" applyBorder="1" applyAlignment="1" applyProtection="1">
      <alignment vertical="center"/>
      <protection locked="0"/>
    </xf>
    <xf numFmtId="0" fontId="10" fillId="0" borderId="26" xfId="4209" applyFont="1" applyBorder="1" applyAlignment="1" applyProtection="1">
      <alignment horizontal="centerContinuous" vertical="center"/>
      <protection locked="0"/>
    </xf>
    <xf numFmtId="0" fontId="10" fillId="0" borderId="71" xfId="4209" applyFont="1" applyBorder="1" applyAlignment="1" applyProtection="1">
      <alignment vertical="center"/>
      <protection locked="0"/>
    </xf>
    <xf numFmtId="0" fontId="10" fillId="0" borderId="61" xfId="4209" applyFont="1" applyBorder="1" applyAlignment="1" applyProtection="1">
      <alignment horizontal="centerContinuous" vertical="center"/>
      <protection locked="0"/>
    </xf>
    <xf numFmtId="0" fontId="10" fillId="0" borderId="55" xfId="4209" applyFont="1" applyBorder="1" applyAlignment="1" applyProtection="1">
      <alignment vertical="center"/>
      <protection locked="0"/>
    </xf>
    <xf numFmtId="0" fontId="10" fillId="0" borderId="24" xfId="4209" applyFont="1" applyBorder="1" applyAlignment="1" applyProtection="1">
      <alignment horizontal="centerContinuous" vertical="center"/>
      <protection locked="0"/>
    </xf>
    <xf numFmtId="0" fontId="10" fillId="0" borderId="68" xfId="4209" applyFont="1" applyBorder="1" applyAlignment="1" applyProtection="1">
      <alignment horizontal="centerContinuous" vertical="center"/>
      <protection locked="0"/>
    </xf>
    <xf numFmtId="0" fontId="10" fillId="0" borderId="0" xfId="4209" applyFont="1" applyBorder="1" applyAlignment="1" applyProtection="1">
      <alignment horizontal="centerContinuous" vertical="center"/>
      <protection locked="0"/>
    </xf>
    <xf numFmtId="0" fontId="10" fillId="0" borderId="71" xfId="4209" applyFont="1" applyBorder="1" applyAlignment="1" applyProtection="1">
      <alignment horizontal="centerContinuous" vertical="center"/>
      <protection locked="0"/>
    </xf>
    <xf numFmtId="0" fontId="10" fillId="0" borderId="40" xfId="4209" applyFont="1" applyBorder="1" applyAlignment="1" applyProtection="1">
      <alignment horizontal="centerContinuous" vertical="center"/>
      <protection locked="0"/>
    </xf>
    <xf numFmtId="0" fontId="10" fillId="0" borderId="0" xfId="4209" applyFont="1" applyBorder="1" applyAlignment="1" applyProtection="1">
      <alignment horizontal="center" vertical="center"/>
      <protection locked="0"/>
    </xf>
    <xf numFmtId="0" fontId="10" fillId="0" borderId="39" xfId="4209" applyFont="1" applyBorder="1" applyAlignment="1" applyProtection="1">
      <alignment horizontal="centerContinuous" vertical="center"/>
      <protection locked="0"/>
    </xf>
    <xf numFmtId="0" fontId="10" fillId="0" borderId="68" xfId="4209" applyFont="1" applyBorder="1" applyAlignment="1" applyProtection="1">
      <alignment vertical="center"/>
      <protection locked="0"/>
    </xf>
    <xf numFmtId="174" fontId="10" fillId="0" borderId="55" xfId="4209" applyNumberFormat="1" applyFont="1" applyBorder="1" applyAlignment="1" applyProtection="1">
      <alignment vertical="center"/>
      <protection locked="0"/>
    </xf>
    <xf numFmtId="174" fontId="10" fillId="0" borderId="26" xfId="4209" applyNumberFormat="1" applyFont="1" applyBorder="1" applyAlignment="1" applyProtection="1">
      <alignment vertical="center"/>
      <protection locked="0"/>
    </xf>
    <xf numFmtId="0" fontId="3" fillId="0" borderId="26" xfId="4209" applyBorder="1"/>
    <xf numFmtId="174" fontId="10" fillId="0" borderId="61" xfId="4209" applyNumberFormat="1" applyFont="1" applyBorder="1" applyAlignment="1" applyProtection="1">
      <alignment vertical="center"/>
      <protection locked="0"/>
    </xf>
    <xf numFmtId="174" fontId="10" fillId="0" borderId="40" xfId="4209" applyNumberFormat="1" applyFont="1" applyBorder="1" applyAlignment="1" applyProtection="1">
      <alignment vertical="center"/>
      <protection locked="0"/>
    </xf>
    <xf numFmtId="174" fontId="10" fillId="0" borderId="0" xfId="4209" applyNumberFormat="1" applyFont="1" applyBorder="1" applyAlignment="1" applyProtection="1">
      <alignment vertical="center"/>
      <protection locked="0"/>
    </xf>
    <xf numFmtId="0" fontId="3" fillId="0" borderId="0" xfId="4209" applyBorder="1"/>
    <xf numFmtId="174" fontId="10" fillId="0" borderId="39" xfId="4209" applyNumberFormat="1" applyFont="1" applyBorder="1" applyAlignment="1" applyProtection="1">
      <alignment vertical="center"/>
      <protection locked="0"/>
    </xf>
    <xf numFmtId="174" fontId="10" fillId="0" borderId="40" xfId="4209" applyNumberFormat="1" applyFont="1" applyBorder="1" applyAlignment="1" applyProtection="1">
      <alignment horizontal="centerContinuous" vertical="center"/>
      <protection locked="0"/>
    </xf>
    <xf numFmtId="174" fontId="10" fillId="0" borderId="0" xfId="4209" applyNumberFormat="1" applyFont="1" applyBorder="1" applyAlignment="1" applyProtection="1">
      <alignment horizontal="centerContinuous" vertical="center"/>
      <protection locked="0"/>
    </xf>
    <xf numFmtId="174" fontId="10" fillId="0" borderId="39" xfId="4209" applyNumberFormat="1" applyFont="1" applyBorder="1" applyAlignment="1" applyProtection="1">
      <alignment horizontal="centerContinuous" vertical="center"/>
      <protection locked="0"/>
    </xf>
    <xf numFmtId="174" fontId="10" fillId="0" borderId="38" xfId="4209" applyNumberFormat="1" applyFont="1" applyBorder="1" applyAlignment="1" applyProtection="1">
      <alignment horizontal="centerContinuous" vertical="center"/>
      <protection locked="0"/>
    </xf>
    <xf numFmtId="174" fontId="10" fillId="0" borderId="37" xfId="4209" applyNumberFormat="1" applyFont="1" applyBorder="1" applyAlignment="1" applyProtection="1">
      <alignment horizontal="centerContinuous" vertical="center"/>
      <protection locked="0"/>
    </xf>
    <xf numFmtId="174" fontId="11" fillId="0" borderId="36" xfId="4209" applyNumberFormat="1" applyFont="1" applyBorder="1" applyAlignment="1" applyProtection="1">
      <alignment horizontal="centerContinuous"/>
      <protection locked="0"/>
    </xf>
    <xf numFmtId="0" fontId="10" fillId="0" borderId="0" xfId="4207" applyFont="1" applyBorder="1"/>
    <xf numFmtId="167" fontId="10" fillId="0" borderId="0" xfId="1989" applyNumberFormat="1" applyFont="1" applyBorder="1"/>
    <xf numFmtId="0" fontId="10" fillId="0" borderId="42" xfId="4207" applyFont="1" applyBorder="1" applyAlignment="1">
      <alignment horizontal="center"/>
    </xf>
    <xf numFmtId="0" fontId="10" fillId="0" borderId="9" xfId="4207" applyFont="1" applyBorder="1" applyAlignment="1">
      <alignment horizontal="left"/>
    </xf>
    <xf numFmtId="0" fontId="10" fillId="0" borderId="58" xfId="4207" applyFont="1" applyBorder="1"/>
    <xf numFmtId="0" fontId="10" fillId="0" borderId="56" xfId="4207" applyFont="1" applyBorder="1" applyAlignment="1">
      <alignment horizontal="center"/>
    </xf>
    <xf numFmtId="0" fontId="10" fillId="0" borderId="55" xfId="4207" applyFont="1" applyBorder="1" applyAlignment="1">
      <alignment horizontal="center"/>
    </xf>
    <xf numFmtId="167" fontId="10" fillId="0" borderId="122" xfId="1989" applyNumberFormat="1" applyFont="1" applyFill="1" applyBorder="1" applyAlignment="1">
      <alignment horizontal="right"/>
    </xf>
    <xf numFmtId="43" fontId="10" fillId="0" borderId="66" xfId="1989" applyFont="1" applyFill="1" applyBorder="1"/>
    <xf numFmtId="43" fontId="10" fillId="0" borderId="66" xfId="1989" applyFont="1" applyFill="1" applyBorder="1" applyAlignment="1">
      <alignment horizontal="right"/>
    </xf>
    <xf numFmtId="167" fontId="10" fillId="0" borderId="66" xfId="1989" applyNumberFormat="1" applyFont="1" applyFill="1" applyBorder="1"/>
    <xf numFmtId="167" fontId="10" fillId="0" borderId="65" xfId="1989" applyNumberFormat="1" applyFont="1" applyFill="1" applyBorder="1"/>
    <xf numFmtId="0" fontId="10" fillId="0" borderId="67" xfId="4207" applyFont="1" applyBorder="1" applyAlignment="1">
      <alignment horizontal="left"/>
    </xf>
    <xf numFmtId="0" fontId="10" fillId="0" borderId="66" xfId="4207" applyFont="1" applyBorder="1" applyAlignment="1">
      <alignment horizontal="center"/>
    </xf>
    <xf numFmtId="0" fontId="10" fillId="0" borderId="65" xfId="4207" applyFont="1" applyBorder="1" applyAlignment="1">
      <alignment horizontal="center"/>
    </xf>
    <xf numFmtId="0" fontId="10" fillId="0" borderId="26" xfId="4207" applyFont="1" applyBorder="1"/>
    <xf numFmtId="0" fontId="10" fillId="0" borderId="27" xfId="4207" applyFont="1" applyBorder="1"/>
    <xf numFmtId="0" fontId="10" fillId="0" borderId="54" xfId="4207" applyFont="1" applyBorder="1" applyAlignment="1">
      <alignment horizontal="center"/>
    </xf>
    <xf numFmtId="0" fontId="10" fillId="0" borderId="40" xfId="4207" applyFont="1" applyBorder="1" applyAlignment="1">
      <alignment horizontal="center"/>
    </xf>
    <xf numFmtId="3" fontId="10" fillId="125" borderId="40" xfId="1989" applyNumberFormat="1" applyFont="1" applyFill="1" applyBorder="1"/>
    <xf numFmtId="3" fontId="10" fillId="125" borderId="24" xfId="1989" applyNumberFormat="1" applyFont="1" applyFill="1" applyBorder="1"/>
    <xf numFmtId="167" fontId="10" fillId="0" borderId="52" xfId="1989" applyNumberFormat="1" applyFont="1" applyBorder="1"/>
    <xf numFmtId="0" fontId="10" fillId="0" borderId="0" xfId="4207" applyFont="1" applyBorder="1" applyAlignment="1">
      <alignment horizontal="center"/>
    </xf>
    <xf numFmtId="0" fontId="10" fillId="0" borderId="24" xfId="4207" applyFont="1" applyBorder="1"/>
    <xf numFmtId="0" fontId="10" fillId="0" borderId="52" xfId="4207" applyFont="1" applyBorder="1" applyAlignment="1">
      <alignment horizontal="center"/>
    </xf>
    <xf numFmtId="167" fontId="10" fillId="125" borderId="55" xfId="1989" applyNumberFormat="1" applyFont="1" applyFill="1" applyBorder="1" applyAlignment="1">
      <alignment horizontal="right"/>
    </xf>
    <xf numFmtId="167" fontId="10" fillId="125" borderId="27" xfId="1989" applyNumberFormat="1" applyFont="1" applyFill="1" applyBorder="1" applyAlignment="1">
      <alignment horizontal="right"/>
    </xf>
    <xf numFmtId="167" fontId="10" fillId="125" borderId="27" xfId="1989" applyNumberFormat="1" applyFont="1" applyFill="1" applyBorder="1"/>
    <xf numFmtId="167" fontId="10" fillId="0" borderId="54" xfId="1989" applyNumberFormat="1" applyFont="1" applyBorder="1"/>
    <xf numFmtId="0" fontId="10" fillId="0" borderId="26" xfId="4207" applyFont="1" applyBorder="1" applyAlignment="1">
      <alignment horizontal="left"/>
    </xf>
    <xf numFmtId="0" fontId="10" fillId="0" borderId="26" xfId="4207" quotePrefix="1" applyFont="1" applyBorder="1" applyAlignment="1">
      <alignment horizontal="left"/>
    </xf>
    <xf numFmtId="167" fontId="10" fillId="0" borderId="38" xfId="1989" applyNumberFormat="1" applyFont="1" applyBorder="1"/>
    <xf numFmtId="167" fontId="10" fillId="0" borderId="60" xfId="1989" applyNumberFormat="1" applyFont="1" applyBorder="1"/>
    <xf numFmtId="167" fontId="10" fillId="0" borderId="59" xfId="1989" applyNumberFormat="1" applyFont="1" applyBorder="1"/>
    <xf numFmtId="0" fontId="10" fillId="0" borderId="51" xfId="4207" applyFont="1" applyBorder="1" applyAlignment="1">
      <alignment horizontal="center"/>
    </xf>
    <xf numFmtId="0" fontId="10" fillId="0" borderId="22" xfId="4207" applyFont="1" applyBorder="1" applyAlignment="1">
      <alignment horizontal="center"/>
    </xf>
    <xf numFmtId="0" fontId="10" fillId="0" borderId="50" xfId="4207" applyFont="1" applyBorder="1" applyAlignment="1">
      <alignment horizontal="center"/>
    </xf>
    <xf numFmtId="0" fontId="10" fillId="0" borderId="24" xfId="4207" applyFont="1" applyBorder="1" applyAlignment="1">
      <alignment horizontal="center"/>
    </xf>
    <xf numFmtId="167" fontId="10" fillId="0" borderId="24" xfId="1989" applyNumberFormat="1" applyFont="1" applyBorder="1" applyAlignment="1">
      <alignment horizontal="center"/>
    </xf>
    <xf numFmtId="0" fontId="10" fillId="0" borderId="40" xfId="4207" applyFont="1" applyBorder="1"/>
    <xf numFmtId="167" fontId="10" fillId="0" borderId="27" xfId="1989" applyNumberFormat="1" applyFont="1" applyBorder="1" applyAlignment="1">
      <alignment horizontal="centerContinuous"/>
    </xf>
    <xf numFmtId="167" fontId="10" fillId="0" borderId="26" xfId="1989" applyNumberFormat="1" applyFont="1" applyBorder="1" applyAlignment="1">
      <alignment horizontal="centerContinuous"/>
    </xf>
    <xf numFmtId="167" fontId="10" fillId="0" borderId="25" xfId="1989" applyNumberFormat="1" applyFont="1" applyBorder="1" applyAlignment="1">
      <alignment horizontal="centerContinuous"/>
    </xf>
    <xf numFmtId="0" fontId="10" fillId="0" borderId="52" xfId="4207" applyFont="1" applyBorder="1"/>
    <xf numFmtId="167" fontId="10" fillId="0" borderId="22" xfId="1989" applyNumberFormat="1" applyFont="1" applyBorder="1" applyAlignment="1">
      <alignment horizontal="centerContinuous"/>
    </xf>
    <xf numFmtId="167" fontId="10" fillId="0" borderId="21" xfId="1989" applyNumberFormat="1" applyFont="1" applyBorder="1" applyAlignment="1">
      <alignment horizontal="centerContinuous"/>
    </xf>
    <xf numFmtId="167" fontId="10" fillId="0" borderId="20" xfId="1989" applyNumberFormat="1" applyFont="1" applyBorder="1" applyAlignment="1">
      <alignment horizontal="centerContinuous"/>
    </xf>
    <xf numFmtId="0" fontId="10" fillId="0" borderId="55" xfId="4207" applyFont="1" applyBorder="1" applyAlignment="1">
      <alignment horizontal="centerContinuous"/>
    </xf>
    <xf numFmtId="0" fontId="11" fillId="0" borderId="26" xfId="4207" quotePrefix="1" applyFont="1" applyBorder="1" applyAlignment="1">
      <alignment horizontal="centerContinuous"/>
    </xf>
    <xf numFmtId="0" fontId="10" fillId="0" borderId="26" xfId="4207" quotePrefix="1" applyFont="1" applyBorder="1" applyAlignment="1">
      <alignment horizontal="centerContinuous"/>
    </xf>
    <xf numFmtId="0" fontId="10" fillId="0" borderId="61" xfId="4207" applyFont="1" applyBorder="1" applyAlignment="1">
      <alignment horizontal="centerContinuous"/>
    </xf>
    <xf numFmtId="0" fontId="10" fillId="0" borderId="40" xfId="4207" applyFont="1" applyBorder="1" applyAlignment="1">
      <alignment horizontal="centerContinuous"/>
    </xf>
    <xf numFmtId="167" fontId="10" fillId="0" borderId="0" xfId="1989" applyNumberFormat="1" applyFont="1" applyBorder="1" applyAlignment="1">
      <alignment horizontal="centerContinuous"/>
    </xf>
    <xf numFmtId="0" fontId="11" fillId="0" borderId="0" xfId="4207" quotePrefix="1" applyFont="1" applyBorder="1" applyAlignment="1">
      <alignment horizontal="centerContinuous"/>
    </xf>
    <xf numFmtId="5" fontId="10" fillId="0" borderId="0" xfId="4207" applyNumberFormat="1" applyFont="1" applyBorder="1" applyProtection="1">
      <protection locked="0"/>
    </xf>
    <xf numFmtId="0" fontId="188" fillId="0" borderId="39" xfId="4207" applyBorder="1"/>
    <xf numFmtId="0" fontId="10" fillId="0" borderId="39" xfId="4207" applyFont="1" applyBorder="1" applyAlignment="1">
      <alignment horizontal="center"/>
    </xf>
    <xf numFmtId="0" fontId="10" fillId="0" borderId="39" xfId="4207" quotePrefix="1" applyFont="1" applyBorder="1" applyAlignment="1">
      <alignment horizontal="center"/>
    </xf>
    <xf numFmtId="5" fontId="10" fillId="0" borderId="0" xfId="4207" quotePrefix="1" applyNumberFormat="1" applyFont="1" applyBorder="1" applyProtection="1">
      <protection locked="0"/>
    </xf>
    <xf numFmtId="0" fontId="10" fillId="0" borderId="0" xfId="4207" quotePrefix="1" applyFont="1" applyBorder="1" applyAlignment="1">
      <alignment horizontal="centerContinuous"/>
    </xf>
    <xf numFmtId="0" fontId="10" fillId="0" borderId="39" xfId="4207" applyFont="1" applyBorder="1" applyAlignment="1">
      <alignment horizontal="centerContinuous"/>
    </xf>
    <xf numFmtId="0" fontId="10" fillId="0" borderId="38" xfId="4207" applyFont="1" applyBorder="1" applyAlignment="1">
      <alignment horizontal="centerContinuous"/>
    </xf>
    <xf numFmtId="167" fontId="10" fillId="0" borderId="37" xfId="1989" quotePrefix="1" applyNumberFormat="1" applyFont="1" applyBorder="1" applyAlignment="1">
      <alignment horizontal="centerContinuous"/>
    </xf>
    <xf numFmtId="167" fontId="10" fillId="0" borderId="37" xfId="1989" applyNumberFormat="1" applyFont="1" applyBorder="1" applyAlignment="1">
      <alignment horizontal="centerContinuous"/>
    </xf>
    <xf numFmtId="0" fontId="11" fillId="0" borderId="37" xfId="4207" quotePrefix="1" applyFont="1" applyBorder="1" applyAlignment="1">
      <alignment horizontal="centerContinuous"/>
    </xf>
    <xf numFmtId="0" fontId="11" fillId="0" borderId="36" xfId="4207" quotePrefix="1" applyFont="1" applyBorder="1" applyAlignment="1">
      <alignment horizontal="centerContinuous"/>
    </xf>
    <xf numFmtId="0" fontId="12" fillId="0" borderId="0" xfId="4177" applyFont="1"/>
    <xf numFmtId="0" fontId="12" fillId="0" borderId="0" xfId="4177" quotePrefix="1" applyFont="1" applyAlignment="1">
      <alignment horizontal="right"/>
    </xf>
    <xf numFmtId="174" fontId="12" fillId="0" borderId="0" xfId="4177" quotePrefix="1" applyNumberFormat="1" applyFont="1" applyAlignment="1">
      <alignment horizontal="right"/>
    </xf>
    <xf numFmtId="0" fontId="12" fillId="0" borderId="0" xfId="4207" applyFont="1"/>
    <xf numFmtId="168" fontId="10" fillId="0" borderId="0" xfId="4219" applyFont="1"/>
    <xf numFmtId="168" fontId="189" fillId="0" borderId="0" xfId="4219" applyFont="1" applyProtection="1">
      <protection locked="0"/>
    </xf>
    <xf numFmtId="168" fontId="10" fillId="0" borderId="0" xfId="4219" applyFont="1" applyAlignment="1" applyProtection="1">
      <alignment horizontal="left"/>
    </xf>
    <xf numFmtId="168" fontId="10" fillId="0" borderId="0" xfId="4219" applyFont="1" applyAlignment="1">
      <alignment horizontal="centerContinuous"/>
    </xf>
    <xf numFmtId="168" fontId="10" fillId="0" borderId="0" xfId="4219" applyFont="1" applyAlignment="1">
      <alignment horizontal="centerContinuous" vertical="center"/>
    </xf>
    <xf numFmtId="168" fontId="12" fillId="0" borderId="0" xfId="4219" applyFont="1" applyAlignment="1" applyProtection="1">
      <alignment horizontal="left" vertical="center"/>
    </xf>
    <xf numFmtId="168" fontId="10" fillId="0" borderId="42" xfId="4219" applyFont="1" applyBorder="1" applyAlignment="1">
      <alignment vertical="center"/>
    </xf>
    <xf numFmtId="168" fontId="10" fillId="0" borderId="9" xfId="4219" applyFont="1" applyBorder="1" applyAlignment="1">
      <alignment vertical="center"/>
    </xf>
    <xf numFmtId="37" fontId="10" fillId="0" borderId="9" xfId="4219" applyNumberFormat="1" applyFont="1" applyBorder="1" applyAlignment="1" applyProtection="1">
      <alignment vertical="center"/>
    </xf>
    <xf numFmtId="168" fontId="10" fillId="0" borderId="41" xfId="4219" applyFont="1" applyBorder="1" applyAlignment="1">
      <alignment vertical="center"/>
    </xf>
    <xf numFmtId="168" fontId="10" fillId="0" borderId="40" xfId="4219" applyFont="1" applyBorder="1" applyAlignment="1">
      <alignment vertical="center"/>
    </xf>
    <xf numFmtId="168" fontId="10" fillId="0" borderId="0" xfId="4219" applyFont="1" applyBorder="1" applyAlignment="1">
      <alignment horizontal="centerContinuous" vertical="center"/>
    </xf>
    <xf numFmtId="168" fontId="10" fillId="0" borderId="0" xfId="4219" applyFont="1" applyBorder="1" applyAlignment="1" applyProtection="1">
      <alignment horizontal="left" vertical="center"/>
    </xf>
    <xf numFmtId="168" fontId="10" fillId="0" borderId="39" xfId="4219" applyFont="1" applyBorder="1" applyAlignment="1">
      <alignment vertical="center"/>
    </xf>
    <xf numFmtId="168" fontId="10" fillId="0" borderId="0" xfId="4219" applyFont="1" applyBorder="1" applyAlignment="1">
      <alignment vertical="center"/>
    </xf>
    <xf numFmtId="37" fontId="10" fillId="0" borderId="0" xfId="4219" applyNumberFormat="1" applyFont="1" applyProtection="1"/>
    <xf numFmtId="37" fontId="10" fillId="0" borderId="0" xfId="4219" applyNumberFormat="1" applyFont="1" applyBorder="1" applyAlignment="1" applyProtection="1">
      <alignment vertical="center"/>
    </xf>
    <xf numFmtId="168" fontId="10" fillId="0" borderId="40" xfId="4219" applyFont="1" applyBorder="1" applyAlignment="1">
      <alignment horizontal="centerContinuous" vertical="center"/>
    </xf>
    <xf numFmtId="168" fontId="10" fillId="0" borderId="39" xfId="4219" applyFont="1" applyBorder="1" applyAlignment="1">
      <alignment horizontal="centerContinuous" vertical="center"/>
    </xf>
    <xf numFmtId="37" fontId="10" fillId="0" borderId="0" xfId="4219" applyNumberFormat="1" applyFont="1" applyBorder="1" applyAlignment="1" applyProtection="1">
      <alignment horizontal="centerContinuous" vertical="center"/>
    </xf>
    <xf numFmtId="168" fontId="11" fillId="0" borderId="39" xfId="4219" applyFont="1" applyBorder="1" applyAlignment="1" applyProtection="1">
      <alignment horizontal="centerContinuous" vertical="center"/>
    </xf>
    <xf numFmtId="168" fontId="10" fillId="0" borderId="38" xfId="4219" applyFont="1" applyBorder="1" applyAlignment="1">
      <alignment horizontal="centerContinuous" vertical="center"/>
    </xf>
    <xf numFmtId="168" fontId="10" fillId="0" borderId="37" xfId="4219" applyFont="1" applyBorder="1" applyAlignment="1">
      <alignment horizontal="centerContinuous" vertical="center"/>
    </xf>
    <xf numFmtId="37" fontId="10" fillId="0" borderId="37" xfId="4219" applyNumberFormat="1" applyFont="1" applyBorder="1" applyAlignment="1" applyProtection="1">
      <alignment horizontal="centerContinuous" vertical="center"/>
    </xf>
    <xf numFmtId="168" fontId="11" fillId="0" borderId="36" xfId="4219" applyFont="1" applyBorder="1" applyAlignment="1" applyProtection="1">
      <alignment horizontal="centerContinuous" vertical="center"/>
    </xf>
    <xf numFmtId="168" fontId="10" fillId="0" borderId="0" xfId="4219" applyFont="1" applyAlignment="1">
      <alignment vertical="center"/>
    </xf>
    <xf numFmtId="174" fontId="12" fillId="0" borderId="0" xfId="4195" quotePrefix="1" applyNumberFormat="1" applyFont="1" applyAlignment="1" applyProtection="1">
      <alignment horizontal="left" vertical="center"/>
      <protection locked="0"/>
    </xf>
    <xf numFmtId="0" fontId="10" fillId="0" borderId="0" xfId="4210" applyFont="1" applyProtection="1">
      <protection locked="0"/>
    </xf>
    <xf numFmtId="0" fontId="10" fillId="0" borderId="0" xfId="4210" applyFont="1" applyFill="1" applyProtection="1">
      <protection locked="0"/>
    </xf>
    <xf numFmtId="174" fontId="10" fillId="0" borderId="0" xfId="4210" applyNumberFormat="1" applyFont="1" applyProtection="1">
      <protection locked="0"/>
    </xf>
    <xf numFmtId="174" fontId="10" fillId="0" borderId="0" xfId="4210" applyNumberFormat="1" applyFont="1" applyFill="1" applyProtection="1">
      <protection locked="0"/>
    </xf>
    <xf numFmtId="174" fontId="10" fillId="0" borderId="0" xfId="4210" applyNumberFormat="1" applyFont="1" applyBorder="1" applyAlignment="1" applyProtection="1">
      <alignment horizontal="right" vertical="center"/>
      <protection locked="0"/>
    </xf>
    <xf numFmtId="174" fontId="10" fillId="0" borderId="0" xfId="4210" applyNumberFormat="1" applyFont="1" applyBorder="1" applyAlignment="1" applyProtection="1">
      <alignment vertical="center"/>
      <protection locked="0"/>
    </xf>
    <xf numFmtId="174" fontId="10" fillId="0" borderId="0" xfId="4210" applyNumberFormat="1" applyFont="1" applyFill="1" applyBorder="1" applyAlignment="1" applyProtection="1">
      <alignment vertical="center"/>
      <protection locked="0"/>
    </xf>
    <xf numFmtId="174" fontId="10" fillId="0" borderId="42" xfId="4210" applyNumberFormat="1" applyFont="1" applyBorder="1" applyAlignment="1" applyProtection="1">
      <alignment vertical="center"/>
      <protection locked="0"/>
    </xf>
    <xf numFmtId="174" fontId="10" fillId="0" borderId="9" xfId="4210" applyNumberFormat="1" applyFont="1" applyBorder="1" applyAlignment="1" applyProtection="1">
      <alignment vertical="center"/>
      <protection locked="0"/>
    </xf>
    <xf numFmtId="174" fontId="10" fillId="0" borderId="9" xfId="4210" applyNumberFormat="1" applyFont="1" applyFill="1" applyBorder="1" applyAlignment="1" applyProtection="1">
      <alignment vertical="center"/>
      <protection locked="0"/>
    </xf>
    <xf numFmtId="174" fontId="10" fillId="0" borderId="41" xfId="4210" applyNumberFormat="1" applyFont="1" applyBorder="1" applyAlignment="1" applyProtection="1">
      <alignment vertical="center"/>
      <protection locked="0"/>
    </xf>
    <xf numFmtId="174" fontId="10" fillId="0" borderId="40" xfId="4210" applyNumberFormat="1" applyFont="1" applyBorder="1" applyAlignment="1" applyProtection="1">
      <alignment vertical="center"/>
      <protection locked="0"/>
    </xf>
    <xf numFmtId="174" fontId="10" fillId="0" borderId="39" xfId="4210" applyNumberFormat="1" applyFont="1" applyBorder="1" applyAlignment="1" applyProtection="1">
      <alignment vertical="center"/>
      <protection locked="0"/>
    </xf>
    <xf numFmtId="0" fontId="10" fillId="0" borderId="40" xfId="4210" applyFont="1" applyBorder="1" applyAlignment="1" applyProtection="1">
      <alignment horizontal="centerContinuous" vertical="center"/>
      <protection locked="0"/>
    </xf>
    <xf numFmtId="43" fontId="10" fillId="0" borderId="0" xfId="1989" applyFont="1" applyFill="1" applyBorder="1" applyAlignment="1" applyProtection="1">
      <alignment vertical="center"/>
      <protection locked="0"/>
    </xf>
    <xf numFmtId="167" fontId="10" fillId="0" borderId="0" xfId="1989" applyNumberFormat="1" applyFont="1" applyFill="1" applyBorder="1" applyAlignment="1" applyProtection="1">
      <alignment vertical="center"/>
      <protection locked="0"/>
    </xf>
    <xf numFmtId="0" fontId="10" fillId="0" borderId="0" xfId="4210" applyFont="1" applyBorder="1" applyAlignment="1" applyProtection="1">
      <alignment vertical="center"/>
      <protection locked="0"/>
    </xf>
    <xf numFmtId="0" fontId="10" fillId="0" borderId="0" xfId="4210" applyFont="1" applyBorder="1" applyAlignment="1" applyProtection="1">
      <alignment horizontal="centerContinuous" vertical="center"/>
      <protection locked="0"/>
    </xf>
    <xf numFmtId="0" fontId="10" fillId="0" borderId="39" xfId="4210" applyFont="1" applyBorder="1" applyAlignment="1" applyProtection="1">
      <alignment horizontal="center" vertical="center"/>
      <protection locked="0"/>
    </xf>
    <xf numFmtId="0" fontId="10" fillId="0" borderId="55" xfId="4210" applyFont="1" applyBorder="1" applyAlignment="1" applyProtection="1">
      <alignment horizontal="centerContinuous" vertical="center"/>
      <protection locked="0"/>
    </xf>
    <xf numFmtId="0" fontId="10" fillId="0" borderId="26" xfId="4210" applyFont="1" applyBorder="1" applyAlignment="1" applyProtection="1">
      <alignment vertical="center"/>
      <protection locked="0"/>
    </xf>
    <xf numFmtId="0" fontId="10" fillId="0" borderId="71" xfId="4210" applyFont="1" applyBorder="1" applyAlignment="1" applyProtection="1">
      <alignment horizontal="centerContinuous" vertical="center"/>
      <protection locked="0"/>
    </xf>
    <xf numFmtId="0" fontId="10" fillId="0" borderId="61" xfId="4210" applyFont="1" applyBorder="1" applyAlignment="1" applyProtection="1">
      <alignment horizontal="center" vertical="center"/>
      <protection locked="0"/>
    </xf>
    <xf numFmtId="0" fontId="10" fillId="0" borderId="61" xfId="4210" applyFont="1" applyBorder="1" applyAlignment="1" applyProtection="1">
      <alignment horizontal="centerContinuous" vertical="center"/>
      <protection locked="0"/>
    </xf>
    <xf numFmtId="37" fontId="10" fillId="0" borderId="26" xfId="4204" applyNumberFormat="1" applyFont="1" applyFill="1" applyBorder="1" applyAlignment="1" applyProtection="1">
      <alignment vertical="center"/>
      <protection locked="0"/>
    </xf>
    <xf numFmtId="0" fontId="10" fillId="0" borderId="68" xfId="4210" applyFont="1" applyBorder="1" applyAlignment="1" applyProtection="1">
      <alignment horizontal="center" vertical="center"/>
      <protection locked="0"/>
    </xf>
    <xf numFmtId="0" fontId="10" fillId="0" borderId="39" xfId="4210" applyFont="1" applyBorder="1" applyAlignment="1" applyProtection="1">
      <alignment horizontal="centerContinuous" vertical="center"/>
      <protection locked="0"/>
    </xf>
    <xf numFmtId="0" fontId="10" fillId="0" borderId="68" xfId="4210" applyFont="1" applyBorder="1" applyAlignment="1" applyProtection="1">
      <alignment horizontal="centerContinuous" vertical="center"/>
      <protection locked="0"/>
    </xf>
    <xf numFmtId="0" fontId="10" fillId="0" borderId="122" xfId="4210" applyFont="1" applyBorder="1" applyAlignment="1" applyProtection="1">
      <alignment vertical="center"/>
      <protection locked="0"/>
    </xf>
    <xf numFmtId="0" fontId="10" fillId="0" borderId="68" xfId="4210" applyFont="1" applyBorder="1" applyAlignment="1" applyProtection="1">
      <alignment vertical="center"/>
      <protection locked="0"/>
    </xf>
    <xf numFmtId="0" fontId="10" fillId="0" borderId="76" xfId="4210" applyFont="1" applyBorder="1" applyAlignment="1" applyProtection="1">
      <alignment horizontal="centerContinuous" vertical="center"/>
      <protection locked="0"/>
    </xf>
    <xf numFmtId="0" fontId="10" fillId="0" borderId="0" xfId="4210" applyFont="1" applyFill="1" applyBorder="1" applyAlignment="1" applyProtection="1">
      <alignment horizontal="centerContinuous" vertical="center"/>
      <protection locked="0"/>
    </xf>
    <xf numFmtId="0" fontId="10" fillId="0" borderId="27" xfId="4210" applyFont="1" applyBorder="1" applyAlignment="1" applyProtection="1">
      <alignment horizontal="centerContinuous" vertical="center"/>
      <protection locked="0"/>
    </xf>
    <xf numFmtId="0" fontId="10" fillId="0" borderId="71" xfId="4210" applyFont="1" applyBorder="1" applyAlignment="1" applyProtection="1">
      <alignment vertical="center"/>
      <protection locked="0"/>
    </xf>
    <xf numFmtId="0" fontId="10" fillId="0" borderId="40" xfId="4210" applyFont="1" applyBorder="1" applyAlignment="1" applyProtection="1">
      <alignment horizontal="center" vertical="center"/>
      <protection locked="0"/>
    </xf>
    <xf numFmtId="0" fontId="10" fillId="0" borderId="24" xfId="4210" applyFont="1" applyBorder="1" applyAlignment="1" applyProtection="1">
      <alignment vertical="center"/>
      <protection locked="0"/>
    </xf>
    <xf numFmtId="0" fontId="10" fillId="0" borderId="24" xfId="4210" applyFont="1" applyBorder="1" applyAlignment="1" applyProtection="1">
      <alignment horizontal="centerContinuous" vertical="center"/>
      <protection locked="0"/>
    </xf>
    <xf numFmtId="174" fontId="10" fillId="0" borderId="26" xfId="4210" applyNumberFormat="1" applyFont="1" applyBorder="1" applyAlignment="1" applyProtection="1">
      <alignment horizontal="centerContinuous" vertical="center"/>
      <protection locked="0"/>
    </xf>
    <xf numFmtId="174" fontId="10" fillId="0" borderId="25" xfId="4210" applyNumberFormat="1" applyFont="1" applyFill="1" applyBorder="1" applyAlignment="1" applyProtection="1">
      <alignment horizontal="centerContinuous" vertical="center"/>
      <protection locked="0"/>
    </xf>
    <xf numFmtId="0" fontId="10" fillId="0" borderId="0" xfId="4210" applyFont="1" applyFill="1" applyBorder="1" applyAlignment="1" applyProtection="1">
      <alignment vertical="center"/>
      <protection locked="0"/>
    </xf>
    <xf numFmtId="174" fontId="10" fillId="0" borderId="38" xfId="4210" applyNumberFormat="1" applyFont="1" applyBorder="1" applyAlignment="1" applyProtection="1">
      <alignment horizontal="centerContinuous" vertical="center"/>
      <protection locked="0"/>
    </xf>
    <xf numFmtId="174" fontId="10" fillId="0" borderId="37" xfId="4210" applyNumberFormat="1" applyFont="1" applyBorder="1" applyAlignment="1" applyProtection="1">
      <alignment horizontal="centerContinuous" vertical="center"/>
      <protection locked="0"/>
    </xf>
    <xf numFmtId="174" fontId="10" fillId="0" borderId="37" xfId="4210" applyNumberFormat="1" applyFont="1" applyFill="1" applyBorder="1" applyAlignment="1" applyProtection="1">
      <alignment horizontal="centerContinuous" vertical="center"/>
      <protection locked="0"/>
    </xf>
    <xf numFmtId="174" fontId="11" fillId="0" borderId="36" xfId="4210" applyNumberFormat="1" applyFont="1" applyBorder="1" applyAlignment="1" applyProtection="1">
      <alignment horizontal="centerContinuous" vertical="center"/>
      <protection locked="0"/>
    </xf>
    <xf numFmtId="174" fontId="10" fillId="0" borderId="26" xfId="4210" applyNumberFormat="1" applyFont="1" applyFill="1" applyBorder="1" applyAlignment="1" applyProtection="1">
      <alignment vertical="center"/>
      <protection locked="0"/>
    </xf>
    <xf numFmtId="0" fontId="10" fillId="0" borderId="26" xfId="4210" applyFont="1" applyFill="1" applyBorder="1" applyAlignment="1" applyProtection="1">
      <alignment vertical="center"/>
      <protection locked="0"/>
    </xf>
    <xf numFmtId="0" fontId="10" fillId="0" borderId="0" xfId="4211" applyFont="1" applyProtection="1">
      <protection locked="0"/>
    </xf>
    <xf numFmtId="0" fontId="10" fillId="0" borderId="0" xfId="4211" applyFont="1" applyFill="1" applyProtection="1">
      <protection locked="0"/>
    </xf>
    <xf numFmtId="174" fontId="10" fillId="0" borderId="0" xfId="4211" applyNumberFormat="1" applyFont="1" applyProtection="1">
      <protection locked="0"/>
    </xf>
    <xf numFmtId="174" fontId="10" fillId="0" borderId="0" xfId="4211" applyNumberFormat="1" applyFont="1" applyFill="1" applyProtection="1">
      <protection locked="0"/>
    </xf>
    <xf numFmtId="174" fontId="10" fillId="0" borderId="0" xfId="4211" applyNumberFormat="1" applyFont="1" applyAlignment="1" applyProtection="1">
      <alignment vertical="center"/>
      <protection locked="0"/>
    </xf>
    <xf numFmtId="174" fontId="10" fillId="0" borderId="0" xfId="4211" applyNumberFormat="1" applyFont="1" applyFill="1" applyAlignment="1" applyProtection="1">
      <alignment vertical="center"/>
      <protection locked="0"/>
    </xf>
    <xf numFmtId="174" fontId="10" fillId="0" borderId="42" xfId="4211" applyNumberFormat="1" applyFont="1" applyBorder="1" applyAlignment="1" applyProtection="1">
      <alignment vertical="center"/>
      <protection locked="0"/>
    </xf>
    <xf numFmtId="174" fontId="10" fillId="0" borderId="9" xfId="4211" applyNumberFormat="1" applyFont="1" applyBorder="1" applyAlignment="1" applyProtection="1">
      <alignment vertical="center"/>
      <protection locked="0"/>
    </xf>
    <xf numFmtId="174" fontId="10" fillId="0" borderId="9" xfId="4211" applyNumberFormat="1" applyFont="1" applyFill="1" applyBorder="1" applyAlignment="1" applyProtection="1">
      <alignment vertical="center"/>
      <protection locked="0"/>
    </xf>
    <xf numFmtId="174" fontId="10" fillId="0" borderId="41" xfId="4211" applyNumberFormat="1" applyFont="1" applyBorder="1" applyAlignment="1" applyProtection="1">
      <alignment vertical="center"/>
      <protection locked="0"/>
    </xf>
    <xf numFmtId="174" fontId="10" fillId="0" borderId="40" xfId="4211" applyNumberFormat="1" applyFont="1" applyBorder="1" applyAlignment="1" applyProtection="1">
      <alignment vertical="center"/>
      <protection locked="0"/>
    </xf>
    <xf numFmtId="174" fontId="10" fillId="0" borderId="0" xfId="4211" applyNumberFormat="1" applyFont="1" applyBorder="1" applyAlignment="1" applyProtection="1">
      <alignment vertical="center"/>
      <protection locked="0"/>
    </xf>
    <xf numFmtId="174" fontId="10" fillId="0" borderId="0" xfId="4211" applyNumberFormat="1" applyFont="1" applyFill="1" applyBorder="1" applyAlignment="1" applyProtection="1">
      <alignment vertical="center"/>
      <protection locked="0"/>
    </xf>
    <xf numFmtId="174" fontId="10" fillId="0" borderId="39" xfId="4211" applyNumberFormat="1" applyFont="1" applyBorder="1" applyAlignment="1" applyProtection="1">
      <alignment vertical="center"/>
      <protection locked="0"/>
    </xf>
    <xf numFmtId="0" fontId="3" fillId="0" borderId="39" xfId="4211" applyBorder="1"/>
    <xf numFmtId="0" fontId="10" fillId="0" borderId="25" xfId="4211" applyFont="1" applyBorder="1" applyAlignment="1" applyProtection="1">
      <alignment vertical="center"/>
      <protection locked="0"/>
    </xf>
    <xf numFmtId="0" fontId="10" fillId="0" borderId="61" xfId="4211" applyFont="1" applyBorder="1" applyAlignment="1" applyProtection="1">
      <alignment horizontal="centerContinuous" vertical="center"/>
      <protection locked="0"/>
    </xf>
    <xf numFmtId="0" fontId="10" fillId="0" borderId="25" xfId="4211" applyFont="1" applyBorder="1" applyAlignment="1" applyProtection="1">
      <alignment horizontal="center" vertical="center"/>
      <protection locked="0"/>
    </xf>
    <xf numFmtId="0" fontId="10" fillId="0" borderId="40" xfId="4211" applyFont="1" applyBorder="1" applyAlignment="1" applyProtection="1">
      <alignment horizontal="centerContinuous" vertical="center"/>
      <protection locked="0"/>
    </xf>
    <xf numFmtId="0" fontId="10" fillId="0" borderId="23" xfId="4211" applyFont="1" applyBorder="1" applyAlignment="1" applyProtection="1">
      <alignment horizontal="center" vertical="center"/>
      <protection locked="0"/>
    </xf>
    <xf numFmtId="0" fontId="10" fillId="0" borderId="39" xfId="4211" applyFont="1" applyBorder="1" applyAlignment="1" applyProtection="1">
      <alignment horizontal="centerContinuous" vertical="center"/>
      <protection locked="0"/>
    </xf>
    <xf numFmtId="0" fontId="10" fillId="0" borderId="71" xfId="4210" applyFont="1" applyBorder="1" applyAlignment="1" applyProtection="1">
      <alignment horizontal="center" vertical="center"/>
      <protection locked="0"/>
    </xf>
    <xf numFmtId="0" fontId="10" fillId="0" borderId="23" xfId="4211" applyFont="1" applyBorder="1" applyAlignment="1" applyProtection="1">
      <alignment vertical="center"/>
      <protection locked="0"/>
    </xf>
    <xf numFmtId="0" fontId="10" fillId="0" borderId="40" xfId="4211" applyFont="1" applyBorder="1" applyAlignment="1" applyProtection="1">
      <alignment vertical="center"/>
      <protection locked="0"/>
    </xf>
    <xf numFmtId="37" fontId="10" fillId="0" borderId="73" xfId="4211" applyNumberFormat="1" applyFont="1" applyFill="1" applyBorder="1" applyAlignment="1" applyProtection="1">
      <alignment vertical="center"/>
      <protection locked="0"/>
    </xf>
    <xf numFmtId="37" fontId="10" fillId="0" borderId="37" xfId="4211" applyNumberFormat="1" applyFont="1" applyFill="1" applyBorder="1" applyAlignment="1" applyProtection="1">
      <alignment vertical="center"/>
      <protection locked="0"/>
    </xf>
    <xf numFmtId="37" fontId="10" fillId="0" borderId="59" xfId="4211" applyNumberFormat="1" applyFont="1" applyFill="1" applyBorder="1" applyAlignment="1" applyProtection="1">
      <alignment vertical="center"/>
      <protection locked="0"/>
    </xf>
    <xf numFmtId="0" fontId="10" fillId="0" borderId="55" xfId="4211" applyFont="1" applyBorder="1" applyAlignment="1" applyProtection="1">
      <alignment vertical="center"/>
      <protection locked="0"/>
    </xf>
    <xf numFmtId="0" fontId="10" fillId="0" borderId="68" xfId="4211" applyFont="1" applyBorder="1" applyAlignment="1" applyProtection="1">
      <alignment horizontal="centerContinuous" vertical="center"/>
      <protection locked="0"/>
    </xf>
    <xf numFmtId="0" fontId="10" fillId="0" borderId="23" xfId="4211" applyFont="1" applyFill="1" applyBorder="1" applyAlignment="1" applyProtection="1">
      <alignment horizontal="centerContinuous" vertical="center"/>
      <protection locked="0"/>
    </xf>
    <xf numFmtId="0" fontId="10" fillId="0" borderId="24" xfId="4211" applyFont="1" applyFill="1" applyBorder="1" applyAlignment="1" applyProtection="1">
      <alignment horizontal="centerContinuous" vertical="center"/>
      <protection locked="0"/>
    </xf>
    <xf numFmtId="0" fontId="10" fillId="0" borderId="71" xfId="4211" applyFont="1" applyBorder="1" applyAlignment="1" applyProtection="1">
      <alignment vertical="center"/>
      <protection locked="0"/>
    </xf>
    <xf numFmtId="0" fontId="10" fillId="0" borderId="23" xfId="4211" applyFont="1" applyFill="1" applyBorder="1" applyAlignment="1" applyProtection="1">
      <alignment vertical="center"/>
      <protection locked="0"/>
    </xf>
    <xf numFmtId="174" fontId="10" fillId="0" borderId="27" xfId="4211" applyNumberFormat="1" applyFont="1" applyBorder="1" applyAlignment="1" applyProtection="1">
      <alignment horizontal="centerContinuous" vertical="center"/>
      <protection locked="0"/>
    </xf>
    <xf numFmtId="174" fontId="10" fillId="0" borderId="25" xfId="4211" applyNumberFormat="1" applyFont="1" applyFill="1" applyBorder="1" applyAlignment="1" applyProtection="1">
      <alignment horizontal="centerContinuous" vertical="center"/>
      <protection locked="0"/>
    </xf>
    <xf numFmtId="0" fontId="10" fillId="0" borderId="24" xfId="4211" applyFont="1" applyFill="1" applyBorder="1" applyAlignment="1" applyProtection="1">
      <alignment vertical="center"/>
      <protection locked="0"/>
    </xf>
    <xf numFmtId="0" fontId="10" fillId="0" borderId="68" xfId="4211" applyFont="1" applyBorder="1" applyAlignment="1" applyProtection="1">
      <alignment vertical="center"/>
      <protection locked="0"/>
    </xf>
    <xf numFmtId="0" fontId="10" fillId="0" borderId="39" xfId="4211" applyFont="1" applyBorder="1" applyAlignment="1" applyProtection="1">
      <alignment vertical="center"/>
      <protection locked="0"/>
    </xf>
    <xf numFmtId="174" fontId="11" fillId="0" borderId="38" xfId="4211" applyNumberFormat="1" applyFont="1" applyBorder="1" applyAlignment="1" applyProtection="1">
      <alignment horizontal="centerContinuous" vertical="center"/>
      <protection locked="0"/>
    </xf>
    <xf numFmtId="174" fontId="11" fillId="0" borderId="37" xfId="4211" applyNumberFormat="1" applyFont="1" applyBorder="1" applyAlignment="1" applyProtection="1">
      <alignment horizontal="centerContinuous" vertical="center"/>
      <protection locked="0"/>
    </xf>
    <xf numFmtId="174" fontId="11" fillId="0" borderId="37" xfId="4211" applyNumberFormat="1" applyFont="1" applyFill="1" applyBorder="1" applyAlignment="1" applyProtection="1">
      <alignment horizontal="centerContinuous" vertical="center"/>
      <protection locked="0"/>
    </xf>
    <xf numFmtId="174" fontId="11" fillId="0" borderId="36" xfId="4211" applyNumberFormat="1" applyFont="1" applyBorder="1" applyAlignment="1" applyProtection="1">
      <alignment horizontal="centerContinuous" vertical="center"/>
      <protection locked="0"/>
    </xf>
    <xf numFmtId="0" fontId="10" fillId="0" borderId="0" xfId="4211" applyFont="1" applyAlignment="1" applyProtection="1">
      <alignment vertical="center"/>
      <protection locked="0"/>
    </xf>
    <xf numFmtId="0" fontId="10" fillId="0" borderId="0" xfId="4211" applyFont="1" applyFill="1" applyAlignment="1" applyProtection="1">
      <alignment vertical="center"/>
      <protection locked="0"/>
    </xf>
    <xf numFmtId="174" fontId="10" fillId="0" borderId="0" xfId="4195" quotePrefix="1" applyNumberFormat="1" applyFont="1" applyAlignment="1" applyProtection="1">
      <alignment horizontal="left" vertical="center"/>
      <protection locked="0"/>
    </xf>
    <xf numFmtId="0" fontId="10" fillId="0" borderId="0" xfId="4207" applyFont="1" applyBorder="1" applyAlignment="1">
      <alignment horizontal="left"/>
    </xf>
    <xf numFmtId="167" fontId="10" fillId="0" borderId="0" xfId="1989" applyNumberFormat="1" applyFont="1" applyBorder="1" applyAlignment="1">
      <alignment horizontal="right"/>
    </xf>
    <xf numFmtId="0" fontId="10" fillId="0" borderId="42" xfId="4207" applyFont="1" applyBorder="1"/>
    <xf numFmtId="167" fontId="10" fillId="0" borderId="9" xfId="1989" applyNumberFormat="1" applyFont="1" applyBorder="1" applyAlignment="1">
      <alignment horizontal="right"/>
    </xf>
    <xf numFmtId="0" fontId="10" fillId="0" borderId="9" xfId="4207" applyFont="1" applyBorder="1"/>
    <xf numFmtId="0" fontId="10" fillId="0" borderId="41" xfId="4207" applyFont="1" applyBorder="1"/>
    <xf numFmtId="0" fontId="10" fillId="0" borderId="39" xfId="4207" applyFont="1" applyBorder="1"/>
    <xf numFmtId="0" fontId="10" fillId="0" borderId="63" xfId="4207" applyFont="1" applyBorder="1" applyAlignment="1">
      <alignment horizontal="center"/>
    </xf>
    <xf numFmtId="41" fontId="10" fillId="0" borderId="166" xfId="1989" applyNumberFormat="1" applyFont="1" applyFill="1" applyBorder="1" applyAlignment="1">
      <alignment horizontal="right"/>
    </xf>
    <xf numFmtId="0" fontId="10" fillId="0" borderId="116" xfId="4207" applyFont="1" applyBorder="1" applyAlignment="1">
      <alignment horizontal="left"/>
    </xf>
    <xf numFmtId="0" fontId="10" fillId="0" borderId="2" xfId="4207" applyFont="1" applyBorder="1" applyAlignment="1">
      <alignment horizontal="center"/>
    </xf>
    <xf numFmtId="0" fontId="10" fillId="0" borderId="136" xfId="4207" applyFont="1" applyBorder="1" applyAlignment="1">
      <alignment horizontal="center"/>
    </xf>
    <xf numFmtId="41" fontId="10" fillId="0" borderId="122" xfId="1989" applyNumberFormat="1" applyFont="1" applyFill="1" applyBorder="1" applyAlignment="1">
      <alignment horizontal="right"/>
    </xf>
    <xf numFmtId="0" fontId="10" fillId="0" borderId="116" xfId="4207" quotePrefix="1" applyFont="1" applyBorder="1" applyAlignment="1">
      <alignment horizontal="left"/>
    </xf>
    <xf numFmtId="41" fontId="10" fillId="0" borderId="122" xfId="1989" applyNumberFormat="1" applyFont="1" applyBorder="1" applyAlignment="1">
      <alignment horizontal="right"/>
    </xf>
    <xf numFmtId="41" fontId="10" fillId="0" borderId="38" xfId="1989" applyNumberFormat="1" applyFont="1" applyBorder="1" applyAlignment="1">
      <alignment horizontal="right"/>
    </xf>
    <xf numFmtId="0" fontId="10" fillId="0" borderId="24" xfId="4207" quotePrefix="1" applyFont="1" applyBorder="1" applyAlignment="1">
      <alignment horizontal="center"/>
    </xf>
    <xf numFmtId="0" fontId="10" fillId="0" borderId="27" xfId="4207" quotePrefix="1" applyFont="1" applyBorder="1" applyAlignment="1">
      <alignment horizontal="center"/>
    </xf>
    <xf numFmtId="0" fontId="10" fillId="0" borderId="27" xfId="4207" applyFont="1" applyBorder="1" applyAlignment="1">
      <alignment horizontal="center"/>
    </xf>
    <xf numFmtId="0" fontId="188" fillId="0" borderId="54" xfId="4207" applyBorder="1"/>
    <xf numFmtId="0" fontId="188" fillId="0" borderId="24" xfId="4207" applyBorder="1"/>
    <xf numFmtId="0" fontId="10" fillId="0" borderId="24" xfId="4207" applyFont="1" applyBorder="1" applyAlignment="1">
      <alignment horizontal="right"/>
    </xf>
    <xf numFmtId="0" fontId="10" fillId="0" borderId="55" xfId="4207" applyFont="1" applyBorder="1"/>
    <xf numFmtId="0" fontId="10" fillId="0" borderId="26" xfId="4207" applyFont="1" applyBorder="1" applyAlignment="1">
      <alignment horizontal="right"/>
    </xf>
    <xf numFmtId="0" fontId="10" fillId="0" borderId="26" xfId="4207" applyFont="1" applyBorder="1" applyAlignment="1">
      <alignment horizontal="center"/>
    </xf>
    <xf numFmtId="0" fontId="10" fillId="0" borderId="61" xfId="4207" applyFont="1" applyBorder="1" applyAlignment="1">
      <alignment horizontal="center"/>
    </xf>
    <xf numFmtId="0" fontId="10" fillId="0" borderId="0" xfId="4207" applyFont="1" applyBorder="1" applyAlignment="1">
      <alignment horizontal="right"/>
    </xf>
    <xf numFmtId="5" fontId="10" fillId="0" borderId="39" xfId="4207" applyNumberFormat="1" applyFont="1" applyBorder="1" applyAlignment="1" applyProtection="1">
      <alignment vertical="center"/>
      <protection locked="0"/>
    </xf>
    <xf numFmtId="5" fontId="10" fillId="0" borderId="0" xfId="4207" applyNumberFormat="1" applyFont="1" applyBorder="1" applyAlignment="1" applyProtection="1">
      <alignment vertical="center"/>
      <protection locked="0"/>
    </xf>
    <xf numFmtId="0" fontId="10" fillId="0" borderId="39" xfId="4207" applyFont="1" applyBorder="1" applyAlignment="1">
      <alignment horizontal="left"/>
    </xf>
    <xf numFmtId="0" fontId="10" fillId="0" borderId="0" xfId="4207" applyFont="1" applyBorder="1" applyAlignment="1">
      <alignment horizontal="centerContinuous"/>
    </xf>
    <xf numFmtId="0" fontId="12" fillId="0" borderId="0" xfId="4207" applyFont="1" applyBorder="1" applyAlignment="1">
      <alignment horizontal="left" textRotation="180"/>
    </xf>
    <xf numFmtId="0" fontId="11" fillId="0" borderId="39" xfId="4207" quotePrefix="1" applyFont="1" applyBorder="1" applyAlignment="1">
      <alignment horizontal="centerContinuous"/>
    </xf>
    <xf numFmtId="0" fontId="10" fillId="0" borderId="37" xfId="4207" quotePrefix="1" applyFont="1" applyBorder="1" applyAlignment="1">
      <alignment horizontal="centerContinuous"/>
    </xf>
    <xf numFmtId="0" fontId="10" fillId="0" borderId="37" xfId="4207" applyFont="1" applyBorder="1" applyAlignment="1">
      <alignment horizontal="centerContinuous"/>
    </xf>
    <xf numFmtId="0" fontId="10" fillId="0" borderId="36" xfId="4207" quotePrefix="1" applyFont="1" applyBorder="1" applyAlignment="1">
      <alignment horizontal="centerContinuous"/>
    </xf>
    <xf numFmtId="167" fontId="10" fillId="125" borderId="76" xfId="1989" applyNumberFormat="1" applyFont="1" applyFill="1" applyBorder="1" applyAlignment="1" applyProtection="1">
      <alignment vertical="center"/>
      <protection locked="0"/>
    </xf>
    <xf numFmtId="167" fontId="10" fillId="125" borderId="71" xfId="1989" applyNumberFormat="1" applyFont="1" applyFill="1" applyBorder="1" applyAlignment="1" applyProtection="1">
      <alignment vertical="center"/>
      <protection locked="0"/>
    </xf>
    <xf numFmtId="168" fontId="4" fillId="0" borderId="0" xfId="4212"/>
    <xf numFmtId="168" fontId="177" fillId="0" borderId="0" xfId="4212" applyFont="1" applyProtection="1">
      <protection locked="0"/>
    </xf>
    <xf numFmtId="168" fontId="4" fillId="0" borderId="0" xfId="4212" applyAlignment="1" applyProtection="1">
      <alignment horizontal="left"/>
    </xf>
    <xf numFmtId="168" fontId="149" fillId="0" borderId="0" xfId="4212" applyFont="1"/>
    <xf numFmtId="168" fontId="4" fillId="0" borderId="0" xfId="4212" applyAlignment="1">
      <alignment horizontal="centerContinuous"/>
    </xf>
    <xf numFmtId="168" fontId="178" fillId="0" borderId="0" xfId="4212" applyFont="1" applyAlignment="1">
      <alignment vertical="center"/>
    </xf>
    <xf numFmtId="168" fontId="12" fillId="0" borderId="0" xfId="4212" applyFont="1" applyAlignment="1">
      <alignment vertical="center"/>
    </xf>
    <xf numFmtId="168" fontId="178" fillId="0" borderId="0" xfId="4212" applyFont="1"/>
    <xf numFmtId="168" fontId="12" fillId="0" borderId="0" xfId="4212" applyFont="1" applyAlignment="1" applyProtection="1">
      <alignment horizontal="left" vertical="center"/>
    </xf>
    <xf numFmtId="37" fontId="4" fillId="0" borderId="0" xfId="4212" applyNumberFormat="1" applyProtection="1"/>
    <xf numFmtId="39" fontId="4" fillId="0" borderId="0" xfId="4212" applyNumberFormat="1" applyProtection="1"/>
    <xf numFmtId="168" fontId="10" fillId="0" borderId="42" xfId="4212" applyFont="1" applyBorder="1" applyAlignment="1" applyProtection="1">
      <alignment horizontal="centerContinuous" vertical="center"/>
    </xf>
    <xf numFmtId="37" fontId="10" fillId="0" borderId="9" xfId="4212" applyNumberFormat="1" applyFont="1" applyBorder="1" applyAlignment="1" applyProtection="1">
      <alignment vertical="center"/>
    </xf>
    <xf numFmtId="167" fontId="10" fillId="0" borderId="9" xfId="1989" applyNumberFormat="1" applyFont="1" applyBorder="1" applyAlignment="1" applyProtection="1">
      <alignment vertical="center"/>
    </xf>
    <xf numFmtId="168" fontId="10" fillId="0" borderId="9" xfId="4212" applyFont="1" applyBorder="1" applyAlignment="1" applyProtection="1">
      <alignment horizontal="center" vertical="center"/>
    </xf>
    <xf numFmtId="168" fontId="10" fillId="0" borderId="9" xfId="4212" applyFont="1" applyBorder="1" applyAlignment="1">
      <alignment vertical="center"/>
    </xf>
    <xf numFmtId="168" fontId="10" fillId="0" borderId="9" xfId="4212" applyFont="1" applyFill="1" applyBorder="1" applyAlignment="1">
      <alignment vertical="center"/>
    </xf>
    <xf numFmtId="168" fontId="4" fillId="0" borderId="0" xfId="4212" applyFill="1"/>
    <xf numFmtId="37" fontId="4" fillId="0" borderId="0" xfId="4212" applyNumberFormat="1" applyFill="1" applyProtection="1"/>
    <xf numFmtId="39" fontId="4" fillId="0" borderId="0" xfId="4212" applyNumberFormat="1" applyFill="1" applyProtection="1"/>
    <xf numFmtId="168" fontId="10" fillId="0" borderId="40" xfId="4212" applyFont="1" applyFill="1" applyBorder="1" applyAlignment="1" applyProtection="1">
      <alignment horizontal="centerContinuous" vertical="center"/>
    </xf>
    <xf numFmtId="37" fontId="10" fillId="0" borderId="0" xfId="4212" applyNumberFormat="1" applyFont="1" applyFill="1" applyBorder="1" applyAlignment="1" applyProtection="1">
      <alignment vertical="center"/>
    </xf>
    <xf numFmtId="167" fontId="10" fillId="0" borderId="0" xfId="1989" applyNumberFormat="1" applyFont="1" applyFill="1" applyBorder="1" applyAlignment="1" applyProtection="1">
      <alignment vertical="center"/>
    </xf>
    <xf numFmtId="37" fontId="10" fillId="125" borderId="0" xfId="4212" applyNumberFormat="1" applyFont="1" applyFill="1" applyBorder="1" applyAlignment="1" applyProtection="1">
      <alignment vertical="center"/>
    </xf>
    <xf numFmtId="168" fontId="10" fillId="125" borderId="0" xfId="4212" applyFont="1" applyFill="1" applyBorder="1" applyAlignment="1" applyProtection="1">
      <alignment horizontal="center" vertical="center"/>
    </xf>
    <xf numFmtId="168" fontId="10" fillId="125" borderId="0" xfId="4212" applyFont="1" applyFill="1" applyBorder="1" applyAlignment="1">
      <alignment vertical="center"/>
    </xf>
    <xf numFmtId="168" fontId="10" fillId="0" borderId="40" xfId="4212" applyFont="1" applyBorder="1" applyAlignment="1" applyProtection="1">
      <alignment horizontal="centerContinuous" vertical="center"/>
    </xf>
    <xf numFmtId="37" fontId="10" fillId="0" borderId="0" xfId="4212" applyNumberFormat="1" applyFont="1" applyBorder="1" applyAlignment="1" applyProtection="1">
      <alignment vertical="center"/>
    </xf>
    <xf numFmtId="167" fontId="10" fillId="0" borderId="0" xfId="1989" applyNumberFormat="1" applyFont="1" applyBorder="1" applyAlignment="1" applyProtection="1">
      <alignment vertical="center"/>
    </xf>
    <xf numFmtId="168" fontId="10" fillId="0" borderId="0" xfId="4212" applyFont="1" applyBorder="1" applyAlignment="1">
      <alignment vertical="center"/>
    </xf>
    <xf numFmtId="168" fontId="10" fillId="0" borderId="39" xfId="4212" applyFont="1" applyBorder="1" applyAlignment="1" applyProtection="1">
      <alignment horizontal="centerContinuous" vertical="center"/>
    </xf>
    <xf numFmtId="168" fontId="10" fillId="0" borderId="143" xfId="4212" applyFont="1" applyBorder="1" applyAlignment="1" applyProtection="1">
      <alignment horizontal="centerContinuous" vertical="center"/>
    </xf>
    <xf numFmtId="41" fontId="10" fillId="0" borderId="144" xfId="1989" applyNumberFormat="1" applyFont="1" applyBorder="1" applyAlignment="1" applyProtection="1">
      <alignment vertical="center"/>
    </xf>
    <xf numFmtId="168" fontId="10" fillId="0" borderId="141" xfId="4212" applyFont="1" applyBorder="1" applyAlignment="1" applyProtection="1">
      <alignment horizontal="center" vertical="center"/>
    </xf>
    <xf numFmtId="168" fontId="10" fillId="0" borderId="142" xfId="4212" applyFont="1" applyBorder="1" applyAlignment="1">
      <alignment vertical="center"/>
    </xf>
    <xf numFmtId="168" fontId="10" fillId="0" borderId="111" xfId="4212" applyFont="1" applyBorder="1" applyAlignment="1" applyProtection="1">
      <alignment horizontal="centerContinuous" vertical="center"/>
    </xf>
    <xf numFmtId="168" fontId="10" fillId="0" borderId="108" xfId="4212" applyFont="1" applyBorder="1" applyAlignment="1">
      <alignment vertical="center"/>
    </xf>
    <xf numFmtId="168" fontId="10" fillId="0" borderId="107" xfId="4212" applyFont="1" applyBorder="1" applyAlignment="1">
      <alignment vertical="center"/>
    </xf>
    <xf numFmtId="168" fontId="10" fillId="0" borderId="107" xfId="4212" applyFont="1" applyBorder="1" applyAlignment="1" applyProtection="1">
      <alignment horizontal="left" vertical="center"/>
    </xf>
    <xf numFmtId="168" fontId="10" fillId="0" borderId="106" xfId="4212" applyFont="1" applyBorder="1" applyAlignment="1" applyProtection="1">
      <alignment horizontal="centerContinuous" vertical="center"/>
    </xf>
    <xf numFmtId="168" fontId="10" fillId="0" borderId="107" xfId="4212" applyFont="1" applyBorder="1" applyAlignment="1">
      <alignment horizontal="left" vertical="center" indent="1"/>
    </xf>
    <xf numFmtId="37" fontId="10" fillId="0" borderId="107" xfId="4212" applyNumberFormat="1" applyFont="1" applyBorder="1" applyAlignment="1" applyProtection="1">
      <alignment vertical="center"/>
    </xf>
    <xf numFmtId="168" fontId="10" fillId="0" borderId="107" xfId="4212" applyFont="1" applyBorder="1" applyAlignment="1" applyProtection="1">
      <alignment horizontal="left" vertical="center" indent="1"/>
    </xf>
    <xf numFmtId="168" fontId="4" fillId="0" borderId="190" xfId="4212" applyBorder="1"/>
    <xf numFmtId="168" fontId="10" fillId="0" borderId="115" xfId="4212" applyFont="1" applyBorder="1" applyAlignment="1" applyProtection="1">
      <alignment horizontal="centerContinuous" vertical="center"/>
    </xf>
    <xf numFmtId="168" fontId="10" fillId="0" borderId="192" xfId="4212" applyFont="1" applyBorder="1" applyAlignment="1">
      <alignment vertical="center"/>
    </xf>
    <xf numFmtId="168" fontId="10" fillId="0" borderId="191" xfId="4212" applyFont="1" applyBorder="1" applyAlignment="1">
      <alignment vertical="center"/>
    </xf>
    <xf numFmtId="37" fontId="10" fillId="0" borderId="191" xfId="4212" applyNumberFormat="1" applyFont="1" applyBorder="1" applyAlignment="1" applyProtection="1">
      <alignment vertical="center"/>
    </xf>
    <xf numFmtId="168" fontId="10" fillId="0" borderId="191" xfId="4212" applyFont="1" applyBorder="1" applyAlignment="1" applyProtection="1">
      <alignment horizontal="left" vertical="center"/>
    </xf>
    <xf numFmtId="168" fontId="10" fillId="0" borderId="193" xfId="4212" applyFont="1" applyBorder="1" applyAlignment="1" applyProtection="1">
      <alignment horizontal="centerContinuous" vertical="center"/>
    </xf>
    <xf numFmtId="168" fontId="10" fillId="0" borderId="105" xfId="4212" applyFont="1" applyBorder="1" applyAlignment="1">
      <alignment vertical="center"/>
    </xf>
    <xf numFmtId="168" fontId="10" fillId="0" borderId="0" xfId="4212" applyFont="1" applyBorder="1" applyAlignment="1" applyProtection="1">
      <alignment horizontal="left" vertical="center"/>
    </xf>
    <xf numFmtId="168" fontId="10" fillId="0" borderId="104" xfId="4212" applyFont="1" applyBorder="1" applyAlignment="1" applyProtection="1">
      <alignment horizontal="centerContinuous" vertical="center"/>
    </xf>
    <xf numFmtId="168" fontId="10" fillId="0" borderId="40" xfId="4212" applyFont="1" applyBorder="1" applyAlignment="1">
      <alignment horizontal="center" vertical="center"/>
    </xf>
    <xf numFmtId="37" fontId="10" fillId="0" borderId="68" xfId="4212" applyNumberFormat="1" applyFont="1" applyBorder="1" applyAlignment="1" applyProtection="1">
      <alignment vertical="center"/>
    </xf>
    <xf numFmtId="37" fontId="10" fillId="0" borderId="68" xfId="4212" applyNumberFormat="1" applyFont="1" applyFill="1" applyBorder="1" applyAlignment="1" applyProtection="1">
      <alignment vertical="center"/>
    </xf>
    <xf numFmtId="37" fontId="10" fillId="0" borderId="68" xfId="4212" applyNumberFormat="1" applyFont="1" applyBorder="1" applyAlignment="1" applyProtection="1">
      <alignment horizontal="centerContinuous" vertical="center"/>
    </xf>
    <xf numFmtId="37" fontId="10" fillId="0" borderId="0" xfId="4212" applyNumberFormat="1" applyFont="1" applyFill="1" applyBorder="1" applyAlignment="1" applyProtection="1">
      <alignment horizontal="centerContinuous" vertical="center"/>
    </xf>
    <xf numFmtId="37" fontId="10" fillId="0" borderId="68" xfId="4212" applyNumberFormat="1" applyFont="1" applyFill="1" applyBorder="1" applyAlignment="1" applyProtection="1">
      <alignment horizontal="centerContinuous" vertical="center"/>
    </xf>
    <xf numFmtId="37" fontId="10" fillId="0" borderId="0" xfId="4212" applyNumberFormat="1" applyFont="1" applyBorder="1" applyAlignment="1" applyProtection="1">
      <alignment horizontal="centerContinuous" vertical="center"/>
    </xf>
    <xf numFmtId="168" fontId="10" fillId="0" borderId="105" xfId="4212" applyFont="1" applyBorder="1" applyAlignment="1">
      <alignment horizontal="centerContinuous" vertical="center"/>
    </xf>
    <xf numFmtId="168" fontId="10" fillId="0" borderId="0" xfId="4212" applyFont="1" applyBorder="1" applyAlignment="1">
      <alignment horizontal="centerContinuous" vertical="center"/>
    </xf>
    <xf numFmtId="168" fontId="10" fillId="0" borderId="0" xfId="4212" applyFont="1" applyBorder="1" applyAlignment="1" applyProtection="1">
      <alignment horizontal="centerContinuous" vertical="center"/>
    </xf>
    <xf numFmtId="168" fontId="10" fillId="0" borderId="104" xfId="4212" applyFont="1" applyBorder="1" applyAlignment="1">
      <alignment horizontal="centerContinuous" vertical="center"/>
    </xf>
    <xf numFmtId="168" fontId="10" fillId="0" borderId="55" xfId="4212" applyFont="1" applyBorder="1" applyAlignment="1">
      <alignment horizontal="center" vertical="center"/>
    </xf>
    <xf numFmtId="37" fontId="10" fillId="0" borderId="71" xfId="4212" applyNumberFormat="1" applyFont="1" applyBorder="1" applyAlignment="1" applyProtection="1">
      <alignment horizontal="centerContinuous" vertical="center"/>
    </xf>
    <xf numFmtId="37" fontId="10" fillId="0" borderId="26" xfId="4212" applyNumberFormat="1" applyFont="1" applyFill="1" applyBorder="1" applyAlignment="1" applyProtection="1">
      <alignment horizontal="centerContinuous" vertical="center"/>
    </xf>
    <xf numFmtId="37" fontId="10" fillId="0" borderId="71" xfId="4212" applyNumberFormat="1" applyFont="1" applyFill="1" applyBorder="1" applyAlignment="1" applyProtection="1">
      <alignment horizontal="centerContinuous" vertical="center"/>
    </xf>
    <xf numFmtId="37" fontId="10" fillId="0" borderId="26" xfId="4212" applyNumberFormat="1" applyFont="1" applyBorder="1" applyAlignment="1" applyProtection="1">
      <alignment horizontal="centerContinuous" vertical="center"/>
    </xf>
    <xf numFmtId="168" fontId="10" fillId="0" borderId="121" xfId="4212" applyFont="1" applyBorder="1" applyAlignment="1">
      <alignment horizontal="centerContinuous" vertical="center"/>
    </xf>
    <xf numFmtId="168" fontId="10" fillId="0" borderId="26" xfId="4212" applyFont="1" applyBorder="1" applyAlignment="1">
      <alignment horizontal="centerContinuous" vertical="center"/>
    </xf>
    <xf numFmtId="168" fontId="10" fillId="0" borderId="26" xfId="4212" applyFont="1" applyBorder="1" applyAlignment="1" applyProtection="1">
      <alignment horizontal="centerContinuous" vertical="center"/>
    </xf>
    <xf numFmtId="168" fontId="10" fillId="0" borderId="120" xfId="4212" applyFont="1" applyBorder="1" applyAlignment="1">
      <alignment horizontal="centerContinuous" vertical="center"/>
    </xf>
    <xf numFmtId="168" fontId="10" fillId="0" borderId="40" xfId="4212" applyFont="1" applyBorder="1" applyAlignment="1" applyProtection="1">
      <alignment horizontal="center" vertical="center"/>
    </xf>
    <xf numFmtId="168" fontId="10" fillId="0" borderId="68" xfId="4212" applyFont="1" applyBorder="1" applyAlignment="1" applyProtection="1">
      <alignment horizontal="centerContinuous" vertical="center"/>
    </xf>
    <xf numFmtId="168" fontId="10" fillId="0" borderId="0" xfId="4212" applyFont="1" applyFill="1" applyBorder="1" applyAlignment="1">
      <alignment horizontal="centerContinuous" vertical="center"/>
    </xf>
    <xf numFmtId="37" fontId="10" fillId="0" borderId="0" xfId="4212" applyNumberFormat="1" applyFont="1" applyFill="1" applyBorder="1" applyAlignment="1" applyProtection="1">
      <alignment horizontal="centerContinuous" vertical="center" wrapText="1"/>
    </xf>
    <xf numFmtId="168" fontId="10" fillId="0" borderId="68" xfId="4212" applyFont="1" applyFill="1" applyBorder="1" applyAlignment="1" applyProtection="1">
      <alignment horizontal="centerContinuous" vertical="center"/>
    </xf>
    <xf numFmtId="168" fontId="10" fillId="0" borderId="51" xfId="4212" applyFont="1" applyBorder="1" applyAlignment="1">
      <alignment horizontal="centerContinuous" vertical="center"/>
    </xf>
    <xf numFmtId="37" fontId="10" fillId="0" borderId="70" xfId="4212" applyNumberFormat="1" applyFont="1" applyBorder="1" applyAlignment="1" applyProtection="1">
      <alignment vertical="center"/>
    </xf>
    <xf numFmtId="37" fontId="10" fillId="0" borderId="21" xfId="4212" applyNumberFormat="1" applyFont="1" applyFill="1" applyBorder="1" applyAlignment="1" applyProtection="1">
      <alignment vertical="center"/>
    </xf>
    <xf numFmtId="37" fontId="10" fillId="0" borderId="70" xfId="4212" applyNumberFormat="1" applyFont="1" applyFill="1" applyBorder="1" applyAlignment="1" applyProtection="1">
      <alignment horizontal="centerContinuous" vertical="center"/>
    </xf>
    <xf numFmtId="37" fontId="10" fillId="0" borderId="21" xfId="4212" applyNumberFormat="1" applyFont="1" applyBorder="1" applyAlignment="1" applyProtection="1">
      <alignment vertical="center"/>
    </xf>
    <xf numFmtId="168" fontId="10" fillId="0" borderId="102" xfId="4212" applyFont="1" applyBorder="1" applyAlignment="1">
      <alignment horizontal="centerContinuous" vertical="center"/>
    </xf>
    <xf numFmtId="168" fontId="10" fillId="0" borderId="21" xfId="4212" applyFont="1" applyBorder="1" applyAlignment="1">
      <alignment horizontal="centerContinuous" vertical="center"/>
    </xf>
    <xf numFmtId="168" fontId="10" fillId="0" borderId="101" xfId="4212" applyFont="1" applyBorder="1" applyAlignment="1">
      <alignment horizontal="centerContinuous" vertical="center"/>
    </xf>
    <xf numFmtId="168" fontId="10" fillId="0" borderId="40" xfId="4212" applyFont="1" applyBorder="1" applyAlignment="1">
      <alignment vertical="center"/>
    </xf>
    <xf numFmtId="168" fontId="10" fillId="0" borderId="39" xfId="4212" applyFont="1" applyBorder="1" applyAlignment="1">
      <alignment vertical="center"/>
    </xf>
    <xf numFmtId="168" fontId="10" fillId="0" borderId="39" xfId="4212" quotePrefix="1" applyFont="1" applyBorder="1" applyAlignment="1">
      <alignment horizontal="right" vertical="center"/>
    </xf>
    <xf numFmtId="168" fontId="10" fillId="0" borderId="39" xfId="4212" applyFont="1" applyBorder="1" applyAlignment="1">
      <alignment horizontal="right" vertical="center"/>
    </xf>
    <xf numFmtId="168" fontId="11" fillId="0" borderId="39" xfId="4212" applyFont="1" applyBorder="1" applyAlignment="1" applyProtection="1">
      <alignment horizontal="left" vertical="center"/>
    </xf>
    <xf numFmtId="168" fontId="4" fillId="0" borderId="195" xfId="4212" applyBorder="1"/>
    <xf numFmtId="168" fontId="10" fillId="0" borderId="108" xfId="4212" applyFont="1" applyBorder="1" applyAlignment="1" applyProtection="1">
      <alignment horizontal="centerContinuous" vertical="center"/>
    </xf>
    <xf numFmtId="168" fontId="10" fillId="0" borderId="40" xfId="4212" applyFont="1" applyBorder="1" applyAlignment="1">
      <alignment horizontal="centerContinuous" vertical="center"/>
    </xf>
    <xf numFmtId="37" fontId="149" fillId="0" borderId="0" xfId="4212" applyNumberFormat="1" applyFont="1" applyProtection="1"/>
    <xf numFmtId="168" fontId="10" fillId="0" borderId="53" xfId="4212" applyFont="1" applyBorder="1" applyAlignment="1" applyProtection="1">
      <alignment horizontal="centerContinuous" vertical="center"/>
    </xf>
    <xf numFmtId="168" fontId="10" fillId="0" borderId="23" xfId="4212" applyFont="1" applyBorder="1" applyAlignment="1" applyProtection="1">
      <alignment horizontal="centerContinuous" vertical="center"/>
    </xf>
    <xf numFmtId="168" fontId="10" fillId="0" borderId="105" xfId="4212" applyFont="1" applyBorder="1" applyAlignment="1" applyProtection="1">
      <alignment horizontal="centerContinuous" vertical="center"/>
    </xf>
    <xf numFmtId="168" fontId="10" fillId="0" borderId="23" xfId="4212" applyFont="1" applyBorder="1" applyAlignment="1">
      <alignment vertical="center"/>
    </xf>
    <xf numFmtId="168" fontId="10" fillId="0" borderId="111" xfId="4212" applyFont="1" applyBorder="1" applyAlignment="1">
      <alignment vertical="center"/>
    </xf>
    <xf numFmtId="168" fontId="10" fillId="0" borderId="130" xfId="4212" applyFont="1" applyBorder="1" applyAlignment="1">
      <alignment vertical="center"/>
    </xf>
    <xf numFmtId="168" fontId="11" fillId="0" borderId="39" xfId="4212" applyFont="1" applyBorder="1" applyAlignment="1" applyProtection="1">
      <alignment horizontal="centerContinuous" vertical="center"/>
    </xf>
    <xf numFmtId="168" fontId="10" fillId="0" borderId="38" xfId="4212" applyFont="1" applyBorder="1" applyAlignment="1">
      <alignment vertical="center"/>
    </xf>
    <xf numFmtId="168" fontId="10" fillId="0" borderId="37" xfId="4212" applyFont="1" applyBorder="1" applyAlignment="1">
      <alignment vertical="center"/>
    </xf>
    <xf numFmtId="168" fontId="10" fillId="0" borderId="36" xfId="4212" applyFont="1" applyBorder="1" applyAlignment="1">
      <alignment vertical="center"/>
    </xf>
    <xf numFmtId="168" fontId="12" fillId="0" borderId="0" xfId="4212" applyFont="1" applyAlignment="1" applyProtection="1">
      <alignment horizontal="right" vertical="center"/>
    </xf>
    <xf numFmtId="168" fontId="4" fillId="0" borderId="0" xfId="4213"/>
    <xf numFmtId="168" fontId="177" fillId="0" borderId="0" xfId="4213" applyFont="1" applyProtection="1">
      <protection locked="0"/>
    </xf>
    <xf numFmtId="168" fontId="4" fillId="0" borderId="0" xfId="4213" applyAlignment="1" applyProtection="1">
      <alignment horizontal="left"/>
    </xf>
    <xf numFmtId="168" fontId="149" fillId="0" borderId="0" xfId="4213" applyFont="1"/>
    <xf numFmtId="168" fontId="4" fillId="0" borderId="0" xfId="4213" applyAlignment="1">
      <alignment horizontal="centerContinuous"/>
    </xf>
    <xf numFmtId="168" fontId="12" fillId="0" borderId="0" xfId="4213" applyFont="1" applyAlignment="1" applyProtection="1">
      <alignment horizontal="right"/>
    </xf>
    <xf numFmtId="168" fontId="10" fillId="0" borderId="0" xfId="4213" applyFont="1"/>
    <xf numFmtId="37" fontId="4" fillId="0" borderId="0" xfId="4213" applyNumberFormat="1" applyProtection="1"/>
    <xf numFmtId="168" fontId="10" fillId="0" borderId="42" xfId="4213" applyFont="1" applyBorder="1"/>
    <xf numFmtId="37" fontId="10" fillId="0" borderId="9" xfId="4213" applyNumberFormat="1" applyFont="1" applyBorder="1" applyProtection="1"/>
    <xf numFmtId="168" fontId="10" fillId="0" borderId="9" xfId="4213" applyFont="1" applyBorder="1"/>
    <xf numFmtId="168" fontId="10" fillId="0" borderId="41" xfId="4213" applyFont="1" applyBorder="1"/>
    <xf numFmtId="168" fontId="10" fillId="0" borderId="40" xfId="4213" applyFont="1" applyBorder="1"/>
    <xf numFmtId="37" fontId="10" fillId="0" borderId="0" xfId="4213" applyNumberFormat="1" applyFont="1" applyBorder="1" applyProtection="1"/>
    <xf numFmtId="168" fontId="10" fillId="0" borderId="0" xfId="4213" applyFont="1" applyBorder="1"/>
    <xf numFmtId="168" fontId="10" fillId="0" borderId="39" xfId="4213" applyFont="1" applyBorder="1"/>
    <xf numFmtId="37" fontId="189" fillId="0" borderId="0" xfId="4213" applyNumberFormat="1" applyFont="1" applyBorder="1" applyProtection="1">
      <protection locked="0"/>
    </xf>
    <xf numFmtId="168" fontId="189" fillId="0" borderId="0" xfId="4213" applyFont="1" applyBorder="1" applyProtection="1">
      <protection locked="0"/>
    </xf>
    <xf numFmtId="37" fontId="189" fillId="0" borderId="0" xfId="4213" applyNumberFormat="1" applyFont="1" applyBorder="1" applyAlignment="1" applyProtection="1">
      <alignment horizontal="left"/>
      <protection locked="0"/>
    </xf>
    <xf numFmtId="168" fontId="189" fillId="0" borderId="0" xfId="4213" applyFont="1" applyBorder="1" applyAlignment="1" applyProtection="1">
      <alignment horizontal="right"/>
      <protection locked="0"/>
    </xf>
    <xf numFmtId="168" fontId="189" fillId="0" borderId="0" xfId="4213" applyFont="1" applyBorder="1" applyAlignment="1" applyProtection="1">
      <alignment horizontal="center"/>
      <protection locked="0"/>
    </xf>
    <xf numFmtId="168" fontId="189" fillId="0" borderId="0" xfId="4213" applyFont="1" applyBorder="1" applyAlignment="1" applyProtection="1">
      <alignment horizontal="left"/>
      <protection locked="0"/>
    </xf>
    <xf numFmtId="168" fontId="192" fillId="0" borderId="0" xfId="4213" applyFont="1" applyBorder="1" applyProtection="1">
      <protection locked="0"/>
    </xf>
    <xf numFmtId="168" fontId="4" fillId="0" borderId="0" xfId="4213" applyAlignment="1">
      <alignment vertical="center"/>
    </xf>
    <xf numFmtId="37" fontId="177" fillId="0" borderId="0" xfId="4213" applyNumberFormat="1" applyFont="1" applyAlignment="1" applyProtection="1">
      <alignment vertical="center"/>
      <protection locked="0"/>
    </xf>
    <xf numFmtId="168" fontId="10" fillId="0" borderId="55" xfId="4213" applyFont="1" applyFill="1" applyBorder="1" applyAlignment="1">
      <alignment vertical="center"/>
    </xf>
    <xf numFmtId="168" fontId="10" fillId="0" borderId="27" xfId="4213" applyFont="1" applyBorder="1" applyAlignment="1">
      <alignment vertical="center"/>
    </xf>
    <xf numFmtId="168" fontId="10" fillId="0" borderId="26" xfId="4213" applyFont="1" applyBorder="1" applyAlignment="1">
      <alignment vertical="center"/>
    </xf>
    <xf numFmtId="168" fontId="10" fillId="0" borderId="26" xfId="4213" applyFont="1" applyBorder="1" applyAlignment="1" applyProtection="1">
      <alignment horizontal="left" vertical="center"/>
    </xf>
    <xf numFmtId="168" fontId="10" fillId="0" borderId="61" xfId="4213" applyFont="1" applyBorder="1" applyAlignment="1">
      <alignment vertical="center"/>
    </xf>
    <xf numFmtId="168" fontId="10" fillId="0" borderId="40" xfId="4213" applyFont="1" applyFill="1" applyBorder="1" applyAlignment="1">
      <alignment vertical="center"/>
    </xf>
    <xf numFmtId="168" fontId="10" fillId="0" borderId="24" xfId="4213" applyFont="1" applyBorder="1" applyAlignment="1">
      <alignment vertical="center"/>
    </xf>
    <xf numFmtId="168" fontId="10" fillId="0" borderId="0" xfId="4213" applyFont="1" applyBorder="1" applyAlignment="1">
      <alignment vertical="center"/>
    </xf>
    <xf numFmtId="168" fontId="10" fillId="0" borderId="0" xfId="4213" applyFont="1" applyBorder="1" applyAlignment="1" applyProtection="1">
      <alignment horizontal="left" vertical="center"/>
    </xf>
    <xf numFmtId="168" fontId="10" fillId="0" borderId="39" xfId="4213" applyFont="1" applyBorder="1" applyAlignment="1" applyProtection="1">
      <alignment horizontal="left" vertical="center"/>
    </xf>
    <xf numFmtId="168" fontId="10" fillId="0" borderId="51" xfId="4213" applyFont="1" applyFill="1" applyBorder="1" applyAlignment="1">
      <alignment vertical="center"/>
    </xf>
    <xf numFmtId="168" fontId="10" fillId="0" borderId="22" xfId="4213" applyFont="1" applyBorder="1" applyAlignment="1">
      <alignment vertical="center"/>
    </xf>
    <xf numFmtId="168" fontId="10" fillId="0" borderId="21" xfId="4213" applyFont="1" applyBorder="1" applyAlignment="1">
      <alignment vertical="center"/>
    </xf>
    <xf numFmtId="168" fontId="10" fillId="0" borderId="69" xfId="4213" applyFont="1" applyBorder="1" applyAlignment="1">
      <alignment vertical="center"/>
    </xf>
    <xf numFmtId="168" fontId="10" fillId="0" borderId="116" xfId="4213" applyFont="1" applyFill="1" applyBorder="1" applyAlignment="1">
      <alignment vertical="center"/>
    </xf>
    <xf numFmtId="168" fontId="10" fillId="0" borderId="66" xfId="4213" applyFont="1" applyBorder="1" applyAlignment="1">
      <alignment vertical="center"/>
    </xf>
    <xf numFmtId="168" fontId="10" fillId="0" borderId="67" xfId="4213" applyFont="1" applyBorder="1" applyAlignment="1">
      <alignment vertical="center"/>
    </xf>
    <xf numFmtId="168" fontId="10" fillId="0" borderId="67" xfId="4213" applyFont="1" applyBorder="1" applyAlignment="1" applyProtection="1">
      <alignment horizontal="left" vertical="center"/>
    </xf>
    <xf numFmtId="168" fontId="10" fillId="0" borderId="136" xfId="4213" applyFont="1" applyBorder="1" applyAlignment="1">
      <alignment vertical="center"/>
    </xf>
    <xf numFmtId="168" fontId="4" fillId="0" borderId="0" xfId="4213" applyAlignment="1">
      <alignment horizontal="centerContinuous" vertical="center"/>
    </xf>
    <xf numFmtId="37" fontId="189" fillId="0" borderId="21" xfId="4213" applyNumberFormat="1" applyFont="1" applyFill="1" applyBorder="1" applyAlignment="1" applyProtection="1">
      <alignment horizontal="center" vertical="center"/>
      <protection locked="0"/>
    </xf>
    <xf numFmtId="168" fontId="10" fillId="0" borderId="21" xfId="4213" applyFont="1" applyBorder="1" applyAlignment="1" applyProtection="1">
      <alignment horizontal="left" vertical="center"/>
    </xf>
    <xf numFmtId="168" fontId="10" fillId="0" borderId="39" xfId="4213" applyFont="1" applyBorder="1" applyAlignment="1">
      <alignment vertical="center"/>
    </xf>
    <xf numFmtId="168" fontId="10" fillId="0" borderId="69" xfId="4213" applyFont="1" applyBorder="1" applyAlignment="1" applyProtection="1">
      <alignment horizontal="left" vertical="center"/>
    </xf>
    <xf numFmtId="168" fontId="10" fillId="0" borderId="55" xfId="4213" applyFont="1" applyBorder="1"/>
    <xf numFmtId="37" fontId="10" fillId="0" borderId="26" xfId="4213" applyNumberFormat="1" applyFont="1" applyBorder="1" applyProtection="1"/>
    <xf numFmtId="168" fontId="10" fillId="0" borderId="26" xfId="4213" applyFont="1" applyBorder="1"/>
    <xf numFmtId="168" fontId="10" fillId="0" borderId="61" xfId="4213" applyFont="1" applyBorder="1" applyAlignment="1" applyProtection="1">
      <alignment horizontal="left"/>
    </xf>
    <xf numFmtId="168" fontId="2" fillId="0" borderId="0" xfId="4213" applyFont="1" applyBorder="1"/>
    <xf numFmtId="168" fontId="11" fillId="0" borderId="39" xfId="4213" applyFont="1" applyBorder="1" applyAlignment="1" applyProtection="1">
      <alignment horizontal="left"/>
    </xf>
    <xf numFmtId="168" fontId="10" fillId="0" borderId="40" xfId="4213" applyFont="1" applyBorder="1" applyAlignment="1">
      <alignment horizontal="centerContinuous"/>
    </xf>
    <xf numFmtId="168" fontId="10" fillId="0" borderId="0" xfId="4213" applyFont="1" applyBorder="1" applyAlignment="1">
      <alignment horizontal="centerContinuous"/>
    </xf>
    <xf numFmtId="168" fontId="10" fillId="0" borderId="39" xfId="4213" applyFont="1" applyBorder="1" applyAlignment="1">
      <alignment horizontal="centerContinuous"/>
    </xf>
    <xf numFmtId="168" fontId="10" fillId="0" borderId="39" xfId="4213" applyFont="1" applyBorder="1" applyAlignment="1" applyProtection="1">
      <alignment horizontal="centerContinuous"/>
    </xf>
    <xf numFmtId="168" fontId="11" fillId="0" borderId="39" xfId="4213" applyFont="1" applyBorder="1" applyAlignment="1" applyProtection="1">
      <alignment horizontal="centerContinuous"/>
    </xf>
    <xf numFmtId="168" fontId="10" fillId="0" borderId="38" xfId="4213" applyFont="1" applyBorder="1"/>
    <xf numFmtId="168" fontId="10" fillId="0" borderId="37" xfId="4213" applyFont="1" applyBorder="1"/>
    <xf numFmtId="168" fontId="4" fillId="0" borderId="36" xfId="4213" applyBorder="1"/>
    <xf numFmtId="168" fontId="12" fillId="0" borderId="0" xfId="4213" applyFont="1" applyAlignment="1" applyProtection="1">
      <alignment horizontal="left"/>
    </xf>
    <xf numFmtId="0" fontId="150" fillId="0" borderId="0" xfId="4214"/>
    <xf numFmtId="179" fontId="166" fillId="0" borderId="0" xfId="4214" applyNumberFormat="1" applyFont="1"/>
    <xf numFmtId="1" fontId="150" fillId="0" borderId="0" xfId="4214" applyNumberFormat="1" applyProtection="1">
      <protection locked="0"/>
    </xf>
    <xf numFmtId="0" fontId="150" fillId="0" borderId="0" xfId="4214" applyNumberFormat="1" applyProtection="1">
      <protection locked="0"/>
    </xf>
    <xf numFmtId="0" fontId="193" fillId="0" borderId="0" xfId="4214" applyFont="1" applyAlignment="1">
      <alignment horizontal="center"/>
    </xf>
    <xf numFmtId="0" fontId="10" fillId="0" borderId="0" xfId="4214" applyNumberFormat="1" applyFont="1" applyProtection="1">
      <protection locked="0"/>
    </xf>
    <xf numFmtId="0" fontId="10" fillId="0" borderId="0" xfId="4214" applyFont="1"/>
    <xf numFmtId="1" fontId="10" fillId="0" borderId="0" xfId="4214" applyNumberFormat="1" applyFont="1" applyProtection="1">
      <protection locked="0"/>
    </xf>
    <xf numFmtId="1" fontId="10" fillId="0" borderId="0" xfId="4214" applyNumberFormat="1" applyFont="1" applyBorder="1" applyProtection="1">
      <protection locked="0"/>
    </xf>
    <xf numFmtId="2" fontId="10" fillId="0" borderId="0" xfId="4214" applyNumberFormat="1" applyFont="1" applyProtection="1">
      <protection locked="0"/>
    </xf>
    <xf numFmtId="0" fontId="194" fillId="0" borderId="0" xfId="4214" applyFont="1"/>
    <xf numFmtId="1" fontId="194" fillId="0" borderId="0" xfId="4214" applyNumberFormat="1" applyFont="1" applyProtection="1">
      <protection locked="0"/>
    </xf>
    <xf numFmtId="1" fontId="12" fillId="0" borderId="0" xfId="4214" applyNumberFormat="1" applyFont="1" applyProtection="1">
      <protection locked="0"/>
    </xf>
    <xf numFmtId="0" fontId="12" fillId="0" borderId="0" xfId="4214" applyFont="1" applyBorder="1"/>
    <xf numFmtId="0" fontId="150" fillId="0" borderId="0" xfId="4214" applyBorder="1"/>
    <xf numFmtId="1" fontId="150" fillId="0" borderId="0" xfId="4214" applyNumberFormat="1" applyBorder="1" applyProtection="1">
      <protection locked="0"/>
    </xf>
    <xf numFmtId="180" fontId="10" fillId="0" borderId="42" xfId="4214" applyNumberFormat="1" applyFont="1" applyBorder="1" applyAlignment="1" applyProtection="1">
      <alignment horizontal="center"/>
      <protection locked="0"/>
    </xf>
    <xf numFmtId="39" fontId="10" fillId="0" borderId="58" xfId="4214" applyNumberFormat="1" applyFont="1" applyFill="1" applyBorder="1" applyProtection="1">
      <protection locked="0"/>
    </xf>
    <xf numFmtId="181" fontId="10" fillId="0" borderId="58" xfId="4214" applyNumberFormat="1" applyFont="1" applyFill="1" applyBorder="1" applyProtection="1">
      <protection locked="0"/>
    </xf>
    <xf numFmtId="1" fontId="10" fillId="0" borderId="58" xfId="4214" applyNumberFormat="1" applyFont="1" applyFill="1" applyBorder="1" applyProtection="1">
      <protection locked="0"/>
    </xf>
    <xf numFmtId="1" fontId="10" fillId="0" borderId="58" xfId="4214" applyNumberFormat="1" applyFont="1" applyFill="1" applyBorder="1" applyAlignment="1" applyProtection="1">
      <protection locked="0"/>
    </xf>
    <xf numFmtId="180" fontId="10" fillId="0" borderId="56" xfId="4214" applyNumberFormat="1" applyFont="1" applyBorder="1" applyAlignment="1" applyProtection="1">
      <alignment horizontal="center"/>
      <protection locked="0"/>
    </xf>
    <xf numFmtId="180" fontId="10" fillId="0" borderId="55" xfId="4214" applyNumberFormat="1" applyFont="1" applyBorder="1" applyAlignment="1" applyProtection="1">
      <alignment horizontal="center"/>
      <protection locked="0"/>
    </xf>
    <xf numFmtId="39" fontId="10" fillId="0" borderId="27" xfId="4214" applyNumberFormat="1" applyFont="1" applyFill="1" applyBorder="1" applyAlignment="1" applyProtection="1">
      <alignment horizontal="center"/>
      <protection locked="0"/>
    </xf>
    <xf numFmtId="181" fontId="10" fillId="0" borderId="27" xfId="4214" applyNumberFormat="1" applyFont="1" applyFill="1" applyBorder="1" applyAlignment="1" applyProtection="1">
      <alignment horizontal="center"/>
      <protection locked="0"/>
    </xf>
    <xf numFmtId="1" fontId="10" fillId="0" borderId="71" xfId="4214" applyNumberFormat="1" applyFont="1" applyFill="1" applyBorder="1" applyProtection="1">
      <protection locked="0"/>
    </xf>
    <xf numFmtId="1" fontId="10" fillId="0" borderId="27" xfId="4214" applyNumberFormat="1" applyFont="1" applyFill="1" applyBorder="1" applyAlignment="1" applyProtection="1">
      <alignment horizontal="center"/>
      <protection locked="0"/>
    </xf>
    <xf numFmtId="180" fontId="10" fillId="0" borderId="54" xfId="4214" applyNumberFormat="1" applyFont="1" applyBorder="1" applyAlignment="1" applyProtection="1">
      <alignment horizontal="center"/>
      <protection locked="0"/>
    </xf>
    <xf numFmtId="39" fontId="10" fillId="0" borderId="27" xfId="4214" applyNumberFormat="1" applyFont="1" applyFill="1" applyBorder="1" applyProtection="1">
      <protection locked="0"/>
    </xf>
    <xf numFmtId="181" fontId="10" fillId="0" borderId="27" xfId="4214" applyNumberFormat="1" applyFont="1" applyFill="1" applyBorder="1" applyProtection="1">
      <protection locked="0"/>
    </xf>
    <xf numFmtId="0" fontId="188" fillId="0" borderId="2" xfId="4207" applyFill="1" applyBorder="1"/>
    <xf numFmtId="1" fontId="10" fillId="0" borderId="27" xfId="4214" applyNumberFormat="1" applyFont="1" applyFill="1" applyBorder="1" applyAlignment="1" applyProtection="1">
      <protection locked="0"/>
    </xf>
    <xf numFmtId="1" fontId="10" fillId="0" borderId="27" xfId="4214" applyNumberFormat="1" applyFont="1" applyFill="1" applyBorder="1" applyAlignment="1" applyProtection="1">
      <alignment horizontal="left"/>
      <protection locked="0"/>
    </xf>
    <xf numFmtId="0" fontId="150" fillId="0" borderId="0" xfId="4214" applyNumberFormat="1" applyBorder="1" applyProtection="1">
      <protection locked="0"/>
    </xf>
    <xf numFmtId="0" fontId="10" fillId="0" borderId="0" xfId="4214" applyNumberFormat="1" applyFont="1" applyBorder="1" applyProtection="1">
      <protection locked="0"/>
    </xf>
    <xf numFmtId="0" fontId="10" fillId="0" borderId="0" xfId="4214" applyFont="1" applyBorder="1"/>
    <xf numFmtId="1" fontId="10" fillId="0" borderId="27" xfId="4214" applyNumberFormat="1" applyFont="1" applyFill="1" applyBorder="1" applyProtection="1">
      <protection locked="0"/>
    </xf>
    <xf numFmtId="0" fontId="150" fillId="0" borderId="0" xfId="4214" applyFont="1" applyBorder="1"/>
    <xf numFmtId="0" fontId="150" fillId="0" borderId="0" xfId="4214" applyNumberFormat="1" applyFont="1" applyBorder="1" applyProtection="1">
      <protection locked="0"/>
    </xf>
    <xf numFmtId="0" fontId="10" fillId="0" borderId="55" xfId="4214" applyFont="1" applyBorder="1"/>
    <xf numFmtId="0" fontId="10" fillId="0" borderId="27" xfId="4214" applyFont="1" applyFill="1" applyBorder="1" applyAlignment="1">
      <alignment horizontal="center"/>
    </xf>
    <xf numFmtId="0" fontId="10" fillId="0" borderId="54" xfId="4214" applyFont="1" applyBorder="1" applyAlignment="1">
      <alignment horizontal="center"/>
    </xf>
    <xf numFmtId="0" fontId="10" fillId="0" borderId="40" xfId="4214" applyNumberFormat="1" applyFont="1" applyBorder="1" applyAlignment="1" applyProtection="1">
      <alignment horizontal="center"/>
      <protection locked="0"/>
    </xf>
    <xf numFmtId="0" fontId="10" fillId="0" borderId="24" xfId="4214" applyNumberFormat="1" applyFont="1" applyFill="1" applyBorder="1" applyAlignment="1" applyProtection="1">
      <alignment horizontal="center"/>
      <protection locked="0"/>
    </xf>
    <xf numFmtId="0" fontId="10" fillId="0" borderId="52" xfId="4214" applyNumberFormat="1" applyFont="1" applyBorder="1" applyAlignment="1" applyProtection="1">
      <alignment horizontal="center"/>
      <protection locked="0"/>
    </xf>
    <xf numFmtId="0" fontId="188" fillId="0" borderId="40" xfId="4207" applyBorder="1"/>
    <xf numFmtId="0" fontId="188" fillId="0" borderId="24" xfId="4207" applyFill="1" applyBorder="1"/>
    <xf numFmtId="0" fontId="188" fillId="0" borderId="52" xfId="4207" applyBorder="1"/>
    <xf numFmtId="0" fontId="10" fillId="0" borderId="26" xfId="4214" applyFont="1" applyFill="1" applyBorder="1"/>
    <xf numFmtId="0" fontId="10" fillId="0" borderId="26" xfId="4214" applyFont="1" applyFill="1" applyBorder="1" applyAlignment="1">
      <alignment vertical="center"/>
    </xf>
    <xf numFmtId="0" fontId="10" fillId="0" borderId="61" xfId="4214" applyNumberFormat="1" applyFont="1" applyBorder="1" applyAlignment="1" applyProtection="1">
      <alignment vertical="center"/>
      <protection locked="0"/>
    </xf>
    <xf numFmtId="0" fontId="10" fillId="0" borderId="40" xfId="4214" applyFont="1" applyBorder="1"/>
    <xf numFmtId="0" fontId="10" fillId="0" borderId="0" xfId="4214" applyFont="1" applyFill="1" applyBorder="1"/>
    <xf numFmtId="0" fontId="10" fillId="0" borderId="0" xfId="4214" applyFont="1" applyFill="1" applyBorder="1" applyAlignment="1">
      <alignment vertical="center"/>
    </xf>
    <xf numFmtId="0" fontId="10" fillId="0" borderId="39" xfId="4214" applyNumberFormat="1" applyFont="1" applyBorder="1" applyAlignment="1" applyProtection="1">
      <alignment vertical="center"/>
      <protection locked="0"/>
    </xf>
    <xf numFmtId="2" fontId="10" fillId="0" borderId="27" xfId="4214" applyNumberFormat="1" applyFont="1" applyFill="1" applyBorder="1" applyAlignment="1" applyProtection="1">
      <alignment vertical="center"/>
      <protection locked="0"/>
    </xf>
    <xf numFmtId="37" fontId="10" fillId="0" borderId="27" xfId="4214" applyNumberFormat="1" applyFont="1" applyFill="1" applyBorder="1" applyAlignment="1" applyProtection="1">
      <alignment vertical="center"/>
      <protection locked="0"/>
    </xf>
    <xf numFmtId="1" fontId="10" fillId="0" borderId="27" xfId="4214" applyNumberFormat="1" applyFont="1" applyFill="1" applyBorder="1" applyAlignment="1" applyProtection="1">
      <alignment vertical="center"/>
      <protection locked="0"/>
    </xf>
    <xf numFmtId="1" fontId="10" fillId="0" borderId="27" xfId="4214" quotePrefix="1" applyNumberFormat="1" applyFont="1" applyFill="1" applyBorder="1" applyAlignment="1" applyProtection="1">
      <alignment horizontal="left" vertical="center"/>
      <protection locked="0"/>
    </xf>
    <xf numFmtId="39" fontId="10" fillId="0" borderId="27" xfId="4214" applyNumberFormat="1" applyFont="1" applyBorder="1" applyAlignment="1" applyProtection="1">
      <alignment vertical="center"/>
      <protection locked="0"/>
    </xf>
    <xf numFmtId="37" fontId="10" fillId="0" borderId="27" xfId="4214" applyNumberFormat="1" applyFont="1" applyBorder="1" applyAlignment="1" applyProtection="1">
      <alignment vertical="center"/>
      <protection locked="0"/>
    </xf>
    <xf numFmtId="1" fontId="10" fillId="0" borderId="27" xfId="4214" applyNumberFormat="1" applyFont="1" applyBorder="1" applyAlignment="1" applyProtection="1">
      <alignment vertical="center"/>
      <protection locked="0"/>
    </xf>
    <xf numFmtId="0" fontId="10" fillId="0" borderId="27" xfId="4214" applyFont="1" applyBorder="1" applyAlignment="1">
      <alignment horizontal="center"/>
    </xf>
    <xf numFmtId="0" fontId="10" fillId="0" borderId="24" xfId="4214" applyNumberFormat="1" applyFont="1" applyBorder="1" applyAlignment="1" applyProtection="1">
      <alignment horizontal="center"/>
      <protection locked="0"/>
    </xf>
    <xf numFmtId="0" fontId="10" fillId="0" borderId="26" xfId="4214" applyFont="1" applyBorder="1"/>
    <xf numFmtId="0" fontId="10" fillId="0" borderId="26" xfId="4214" applyNumberFormat="1" applyFont="1" applyBorder="1" applyProtection="1">
      <protection locked="0"/>
    </xf>
    <xf numFmtId="0" fontId="10" fillId="0" borderId="39" xfId="4214" quotePrefix="1" applyNumberFormat="1" applyFont="1" applyBorder="1" applyAlignment="1" applyProtection="1">
      <alignment horizontal="left" vertical="center"/>
      <protection locked="0"/>
    </xf>
    <xf numFmtId="0" fontId="150" fillId="0" borderId="0" xfId="4214" applyFont="1"/>
    <xf numFmtId="0" fontId="10" fillId="0" borderId="40" xfId="4214" applyFont="1" applyBorder="1" applyAlignment="1">
      <alignment horizontal="centerContinuous"/>
    </xf>
    <xf numFmtId="0" fontId="10" fillId="0" borderId="0" xfId="4214" applyFont="1" applyBorder="1" applyAlignment="1">
      <alignment horizontal="centerContinuous"/>
    </xf>
    <xf numFmtId="0" fontId="10" fillId="0" borderId="39" xfId="4214" applyFont="1" applyBorder="1" applyAlignment="1">
      <alignment horizontal="centerContinuous"/>
    </xf>
    <xf numFmtId="0" fontId="10" fillId="0" borderId="38" xfId="4214" applyFont="1" applyBorder="1" applyAlignment="1">
      <alignment horizontal="centerContinuous"/>
    </xf>
    <xf numFmtId="0" fontId="10" fillId="0" borderId="37" xfId="4214" applyFont="1" applyBorder="1" applyAlignment="1">
      <alignment horizontal="centerContinuous"/>
    </xf>
    <xf numFmtId="0" fontId="11" fillId="0" borderId="37" xfId="4214" applyNumberFormat="1" applyFont="1" applyBorder="1" applyAlignment="1" applyProtection="1">
      <alignment horizontal="centerContinuous"/>
      <protection locked="0"/>
    </xf>
    <xf numFmtId="0" fontId="11" fillId="0" borderId="36" xfId="4214" applyNumberFormat="1" applyFont="1" applyBorder="1" applyAlignment="1" applyProtection="1">
      <alignment horizontal="centerContinuous"/>
      <protection locked="0"/>
    </xf>
    <xf numFmtId="0" fontId="194" fillId="0" borderId="0" xfId="4214" applyNumberFormat="1" applyFont="1" applyProtection="1">
      <protection locked="0"/>
    </xf>
    <xf numFmtId="0" fontId="12" fillId="0" borderId="0" xfId="4214" applyFont="1"/>
    <xf numFmtId="0" fontId="12" fillId="0" borderId="0" xfId="4214" applyNumberFormat="1" applyFont="1" applyProtection="1">
      <protection locked="0"/>
    </xf>
    <xf numFmtId="0" fontId="12" fillId="0" borderId="9" xfId="4207" applyFont="1" applyBorder="1"/>
    <xf numFmtId="0" fontId="12" fillId="0" borderId="9" xfId="4214" applyNumberFormat="1" applyFont="1" applyBorder="1" applyAlignment="1" applyProtection="1">
      <alignment horizontal="right"/>
      <protection locked="0"/>
    </xf>
    <xf numFmtId="0" fontId="12" fillId="0" borderId="9" xfId="4214" applyFont="1" applyBorder="1"/>
    <xf numFmtId="168" fontId="4" fillId="0" borderId="0" xfId="4215" applyBorder="1"/>
    <xf numFmtId="168" fontId="177" fillId="0" borderId="0" xfId="4215" applyFont="1" applyBorder="1" applyProtection="1">
      <protection locked="0"/>
    </xf>
    <xf numFmtId="168" fontId="4" fillId="0" borderId="0" xfId="4215" applyBorder="1" applyAlignment="1" applyProtection="1">
      <alignment horizontal="left"/>
    </xf>
    <xf numFmtId="168" fontId="149" fillId="0" borderId="0" xfId="4215" applyFont="1" applyBorder="1"/>
    <xf numFmtId="168" fontId="4" fillId="0" borderId="0" xfId="4215" applyBorder="1" applyAlignment="1">
      <alignment horizontal="centerContinuous"/>
    </xf>
    <xf numFmtId="168" fontId="178" fillId="0" borderId="0" xfId="4215" applyFont="1" applyBorder="1"/>
    <xf numFmtId="168" fontId="12" fillId="0" borderId="0" xfId="4215" applyFont="1" applyBorder="1" applyAlignment="1">
      <alignment vertical="center"/>
    </xf>
    <xf numFmtId="168" fontId="12" fillId="0" borderId="0" xfId="4215" applyFont="1" applyBorder="1" applyAlignment="1" applyProtection="1">
      <alignment horizontal="left" vertical="center"/>
    </xf>
    <xf numFmtId="37" fontId="4" fillId="0" borderId="0" xfId="4215" applyNumberFormat="1" applyBorder="1" applyProtection="1"/>
    <xf numFmtId="168" fontId="10" fillId="0" borderId="42" xfId="4215" applyFont="1" applyBorder="1" applyAlignment="1">
      <alignment vertical="center"/>
    </xf>
    <xf numFmtId="37" fontId="10" fillId="0" borderId="9" xfId="4215" applyNumberFormat="1" applyFont="1" applyBorder="1" applyAlignment="1" applyProtection="1">
      <alignment vertical="center"/>
    </xf>
    <xf numFmtId="168" fontId="10" fillId="0" borderId="9" xfId="4215" applyFont="1" applyBorder="1" applyAlignment="1">
      <alignment vertical="center"/>
    </xf>
    <xf numFmtId="168" fontId="10" fillId="0" borderId="41" xfId="4215" applyFont="1" applyBorder="1" applyAlignment="1">
      <alignment vertical="center"/>
    </xf>
    <xf numFmtId="168" fontId="10" fillId="0" borderId="40" xfId="4215" applyFont="1" applyBorder="1" applyAlignment="1">
      <alignment vertical="center"/>
    </xf>
    <xf numFmtId="37" fontId="10" fillId="0" borderId="0" xfId="4215" applyNumberFormat="1" applyFont="1" applyBorder="1" applyAlignment="1" applyProtection="1">
      <alignment vertical="center"/>
    </xf>
    <xf numFmtId="168" fontId="10" fillId="0" borderId="0" xfId="4215" applyFont="1" applyBorder="1" applyAlignment="1">
      <alignment vertical="center"/>
    </xf>
    <xf numFmtId="168" fontId="10" fillId="0" borderId="39" xfId="4215" applyFont="1" applyBorder="1" applyAlignment="1">
      <alignment vertical="center"/>
    </xf>
    <xf numFmtId="37" fontId="10" fillId="0" borderId="0" xfId="4215" applyNumberFormat="1" applyFont="1" applyBorder="1" applyAlignment="1" applyProtection="1">
      <alignment horizontal="left" vertical="center"/>
    </xf>
    <xf numFmtId="168" fontId="10" fillId="0" borderId="0" xfId="4215" applyFont="1" applyBorder="1" applyAlignment="1" applyProtection="1">
      <alignment horizontal="right" vertical="center"/>
    </xf>
    <xf numFmtId="182" fontId="4" fillId="0" borderId="0" xfId="4215" applyNumberFormat="1" applyBorder="1" applyProtection="1"/>
    <xf numFmtId="168" fontId="141" fillId="0" borderId="0" xfId="4215" applyFont="1" applyBorder="1" applyAlignment="1">
      <alignment vertical="center"/>
    </xf>
    <xf numFmtId="168" fontId="141" fillId="0" borderId="0" xfId="4215" applyFont="1" applyBorder="1" applyAlignment="1" applyProtection="1">
      <alignment horizontal="right" vertical="center"/>
    </xf>
    <xf numFmtId="37" fontId="178" fillId="0" borderId="0" xfId="4215" applyNumberFormat="1" applyFont="1" applyBorder="1" applyProtection="1"/>
    <xf numFmtId="168" fontId="12" fillId="0" borderId="40" xfId="4215" applyFont="1" applyBorder="1" applyAlignment="1">
      <alignment vertical="center"/>
    </xf>
    <xf numFmtId="37" fontId="12" fillId="0" borderId="0" xfId="4215" applyNumberFormat="1" applyFont="1" applyBorder="1" applyAlignment="1" applyProtection="1">
      <alignment vertical="center"/>
    </xf>
    <xf numFmtId="37" fontId="12" fillId="0" borderId="0" xfId="4215" applyNumberFormat="1" applyFont="1" applyBorder="1" applyAlignment="1" applyProtection="1">
      <alignment horizontal="left" vertical="center"/>
    </xf>
    <xf numFmtId="168" fontId="12" fillId="0" borderId="39" xfId="4215" applyFont="1" applyBorder="1" applyAlignment="1">
      <alignment vertical="center"/>
    </xf>
    <xf numFmtId="168" fontId="178" fillId="0" borderId="0" xfId="4215" applyFont="1" applyBorder="1" applyAlignment="1">
      <alignment vertical="center"/>
    </xf>
    <xf numFmtId="37" fontId="178" fillId="0" borderId="0" xfId="4215" applyNumberFormat="1" applyFont="1" applyBorder="1" applyAlignment="1" applyProtection="1">
      <alignment vertical="center"/>
    </xf>
    <xf numFmtId="168" fontId="4" fillId="0" borderId="0" xfId="4215" applyBorder="1" applyAlignment="1">
      <alignment vertical="center"/>
    </xf>
    <xf numFmtId="37" fontId="4" fillId="0" borderId="0" xfId="4215" applyNumberFormat="1" applyBorder="1" applyAlignment="1" applyProtection="1">
      <alignment vertical="center"/>
    </xf>
    <xf numFmtId="168" fontId="12" fillId="0" borderId="0" xfId="4215" quotePrefix="1" applyFont="1" applyBorder="1" applyAlignment="1">
      <alignment horizontal="left" vertical="center"/>
    </xf>
    <xf numFmtId="168" fontId="10" fillId="0" borderId="0" xfId="4215" applyFont="1" applyBorder="1" applyAlignment="1">
      <alignment horizontal="centerContinuous" vertical="center"/>
    </xf>
    <xf numFmtId="168" fontId="10" fillId="0" borderId="40" xfId="4215" applyFont="1" applyBorder="1" applyAlignment="1">
      <alignment horizontal="left" vertical="center"/>
    </xf>
    <xf numFmtId="168" fontId="10" fillId="0" borderId="0" xfId="4215" applyFont="1" applyBorder="1" applyAlignment="1">
      <alignment horizontal="left" vertical="center"/>
    </xf>
    <xf numFmtId="168" fontId="10" fillId="0" borderId="0" xfId="4215" applyFont="1" applyBorder="1" applyAlignment="1" applyProtection="1">
      <alignment horizontal="left" vertical="center"/>
    </xf>
    <xf numFmtId="37" fontId="149" fillId="0" borderId="0" xfId="4215" applyNumberFormat="1" applyFont="1" applyBorder="1" applyAlignment="1" applyProtection="1">
      <alignment vertical="center"/>
    </xf>
    <xf numFmtId="168" fontId="10" fillId="0" borderId="55" xfId="4215" applyFont="1" applyBorder="1" applyAlignment="1">
      <alignment vertical="center"/>
    </xf>
    <xf numFmtId="168" fontId="10" fillId="0" borderId="26" xfId="4215" applyFont="1" applyBorder="1" applyAlignment="1">
      <alignment vertical="center"/>
    </xf>
    <xf numFmtId="168" fontId="10" fillId="0" borderId="61" xfId="4215" applyFont="1" applyBorder="1" applyAlignment="1">
      <alignment vertical="center"/>
    </xf>
    <xf numFmtId="168" fontId="10" fillId="0" borderId="40" xfId="4215" applyFont="1" applyBorder="1" applyAlignment="1">
      <alignment horizontal="centerContinuous" vertical="center"/>
    </xf>
    <xf numFmtId="168" fontId="10" fillId="0" borderId="39" xfId="4215" applyFont="1" applyBorder="1" applyAlignment="1" applyProtection="1">
      <alignment horizontal="centerContinuous" vertical="center"/>
    </xf>
    <xf numFmtId="168" fontId="10" fillId="0" borderId="38" xfId="4215" applyFont="1" applyBorder="1" applyAlignment="1">
      <alignment horizontal="centerContinuous" vertical="center"/>
    </xf>
    <xf numFmtId="168" fontId="10" fillId="0" borderId="37" xfId="4215" applyFont="1" applyBorder="1" applyAlignment="1">
      <alignment horizontal="centerContinuous" vertical="center"/>
    </xf>
    <xf numFmtId="168" fontId="11" fillId="0" borderId="36" xfId="4215" applyFont="1" applyBorder="1" applyAlignment="1" applyProtection="1">
      <alignment horizontal="centerContinuous" vertical="center"/>
    </xf>
    <xf numFmtId="168" fontId="12" fillId="0" borderId="0" xfId="4215" applyFont="1" applyBorder="1" applyAlignment="1" applyProtection="1">
      <alignment horizontal="right" vertical="center"/>
    </xf>
    <xf numFmtId="174" fontId="12" fillId="0" borderId="9" xfId="4195" quotePrefix="1" applyNumberFormat="1" applyFont="1" applyBorder="1" applyAlignment="1" applyProtection="1">
      <alignment horizontal="left" vertical="center"/>
      <protection locked="0"/>
    </xf>
    <xf numFmtId="0" fontId="10" fillId="0" borderId="0" xfId="4216" applyFont="1" applyProtection="1">
      <protection locked="0"/>
    </xf>
    <xf numFmtId="0" fontId="12" fillId="0" borderId="0" xfId="4216" applyFont="1" applyProtection="1">
      <protection locked="0"/>
    </xf>
    <xf numFmtId="5" fontId="12" fillId="0" borderId="0" xfId="4216" applyNumberFormat="1" applyFont="1" applyAlignment="1" applyProtection="1">
      <alignment vertical="center"/>
      <protection locked="0"/>
    </xf>
    <xf numFmtId="0" fontId="10" fillId="0" borderId="0" xfId="4216" applyFont="1" applyBorder="1" applyProtection="1">
      <protection locked="0"/>
    </xf>
    <xf numFmtId="5" fontId="10" fillId="0" borderId="9" xfId="4216" applyNumberFormat="1" applyFont="1" applyBorder="1" applyAlignment="1" applyProtection="1">
      <alignment vertical="center"/>
      <protection locked="0"/>
    </xf>
    <xf numFmtId="5" fontId="10" fillId="0" borderId="41" xfId="4216" applyNumberFormat="1" applyFont="1" applyBorder="1" applyAlignment="1" applyProtection="1">
      <alignment vertical="center"/>
      <protection locked="0"/>
    </xf>
    <xf numFmtId="5" fontId="10" fillId="0" borderId="0" xfId="4216" applyNumberFormat="1" applyFont="1" applyBorder="1" applyAlignment="1" applyProtection="1">
      <alignment vertical="center"/>
      <protection locked="0"/>
    </xf>
    <xf numFmtId="5" fontId="10" fillId="0" borderId="39" xfId="4216" applyNumberFormat="1" applyFont="1" applyBorder="1" applyAlignment="1" applyProtection="1">
      <alignment vertical="center"/>
      <protection locked="0"/>
    </xf>
    <xf numFmtId="5" fontId="10" fillId="0" borderId="0" xfId="4216" applyNumberFormat="1" applyFont="1" applyBorder="1" applyAlignment="1" applyProtection="1">
      <alignment horizontal="right" vertical="center"/>
      <protection locked="0"/>
    </xf>
    <xf numFmtId="0" fontId="10" fillId="0" borderId="0" xfId="4216" applyFont="1" applyBorder="1" applyAlignment="1" applyProtection="1">
      <alignment vertical="center"/>
      <protection locked="0"/>
    </xf>
    <xf numFmtId="0" fontId="10" fillId="0" borderId="0" xfId="4216" applyFont="1" applyBorder="1" applyAlignment="1" applyProtection="1">
      <alignment horizontal="center" vertical="center"/>
      <protection locked="0"/>
    </xf>
    <xf numFmtId="0" fontId="10" fillId="0" borderId="39" xfId="4216" applyFont="1" applyBorder="1" applyAlignment="1" applyProtection="1">
      <alignment horizontal="centerContinuous" vertical="center"/>
      <protection locked="0"/>
    </xf>
    <xf numFmtId="0" fontId="10" fillId="0" borderId="26" xfId="4216" applyFont="1" applyBorder="1" applyAlignment="1" applyProtection="1">
      <alignment vertical="center"/>
      <protection locked="0"/>
    </xf>
    <xf numFmtId="0" fontId="10" fillId="0" borderId="71" xfId="4216" applyFont="1" applyBorder="1" applyAlignment="1" applyProtection="1">
      <alignment horizontal="center" vertical="center"/>
      <protection locked="0"/>
    </xf>
    <xf numFmtId="0" fontId="10" fillId="0" borderId="61" xfId="4216" applyFont="1" applyBorder="1" applyAlignment="1" applyProtection="1">
      <alignment horizontal="centerContinuous" vertical="center"/>
      <protection locked="0"/>
    </xf>
    <xf numFmtId="4" fontId="10" fillId="0" borderId="0" xfId="4216" applyNumberFormat="1" applyFont="1" applyBorder="1" applyProtection="1">
      <protection locked="0"/>
    </xf>
    <xf numFmtId="0" fontId="10" fillId="0" borderId="26" xfId="4216" applyFont="1" applyFill="1" applyBorder="1" applyAlignment="1" applyProtection="1">
      <alignment vertical="center"/>
      <protection locked="0"/>
    </xf>
    <xf numFmtId="0" fontId="10" fillId="0" borderId="71" xfId="4216" applyFont="1" applyFill="1" applyBorder="1" applyAlignment="1" applyProtection="1">
      <alignment horizontal="center" vertical="center"/>
      <protection locked="0"/>
    </xf>
    <xf numFmtId="0" fontId="10" fillId="0" borderId="61" xfId="4216" applyFont="1" applyFill="1" applyBorder="1" applyAlignment="1" applyProtection="1">
      <alignment horizontal="centerContinuous" vertical="center"/>
      <protection locked="0"/>
    </xf>
    <xf numFmtId="0" fontId="10" fillId="0" borderId="71" xfId="4207" quotePrefix="1" applyFont="1" applyBorder="1" applyAlignment="1">
      <alignment horizontal="center"/>
    </xf>
    <xf numFmtId="0" fontId="10" fillId="0" borderId="26" xfId="4216" quotePrefix="1" applyFont="1" applyBorder="1" applyAlignment="1" applyProtection="1">
      <alignment horizontal="center" vertical="center"/>
      <protection locked="0"/>
    </xf>
    <xf numFmtId="0" fontId="10" fillId="0" borderId="71" xfId="4216" quotePrefix="1" applyFont="1" applyBorder="1" applyAlignment="1" applyProtection="1">
      <alignment horizontal="center" vertical="center"/>
      <protection locked="0"/>
    </xf>
    <xf numFmtId="0" fontId="10" fillId="0" borderId="61" xfId="4216" applyFont="1" applyBorder="1" applyAlignment="1" applyProtection="1">
      <alignment horizontal="center" vertical="center"/>
      <protection locked="0"/>
    </xf>
    <xf numFmtId="0" fontId="10" fillId="0" borderId="68" xfId="4216" applyFont="1" applyBorder="1" applyAlignment="1" applyProtection="1">
      <alignment horizontal="centerContinuous" vertical="center"/>
      <protection locked="0"/>
    </xf>
    <xf numFmtId="0" fontId="10" fillId="0" borderId="68" xfId="4216" applyFont="1" applyBorder="1" applyAlignment="1" applyProtection="1">
      <alignment horizontal="center" vertical="center"/>
      <protection locked="0"/>
    </xf>
    <xf numFmtId="0" fontId="10" fillId="0" borderId="0" xfId="4216" applyFont="1" applyBorder="1" applyAlignment="1" applyProtection="1">
      <alignment horizontal="centerContinuous" vertical="center"/>
      <protection locked="0"/>
    </xf>
    <xf numFmtId="5" fontId="10" fillId="0" borderId="26" xfId="4216" applyNumberFormat="1" applyFont="1" applyBorder="1" applyAlignment="1" applyProtection="1">
      <alignment horizontal="centerContinuous" vertical="center"/>
      <protection locked="0"/>
    </xf>
    <xf numFmtId="5" fontId="10" fillId="0" borderId="26" xfId="4216" applyNumberFormat="1" applyFont="1" applyBorder="1" applyAlignment="1" applyProtection="1">
      <alignment horizontal="center" vertical="center"/>
      <protection locked="0"/>
    </xf>
    <xf numFmtId="5" fontId="11" fillId="0" borderId="61" xfId="4216" applyNumberFormat="1" applyFont="1" applyBorder="1" applyAlignment="1" applyProtection="1">
      <alignment horizontal="centerContinuous" vertical="center"/>
      <protection locked="0"/>
    </xf>
    <xf numFmtId="5" fontId="10" fillId="0" borderId="0" xfId="4216" applyNumberFormat="1" applyFont="1" applyBorder="1" applyAlignment="1" applyProtection="1">
      <alignment horizontal="centerContinuous" vertical="center"/>
      <protection locked="0"/>
    </xf>
    <xf numFmtId="5" fontId="11" fillId="0" borderId="39" xfId="4216" applyNumberFormat="1" applyFont="1" applyBorder="1" applyAlignment="1" applyProtection="1">
      <alignment horizontal="centerContinuous" vertical="center"/>
      <protection locked="0"/>
    </xf>
    <xf numFmtId="3" fontId="10" fillId="0" borderId="0" xfId="4216" applyNumberFormat="1" applyFont="1" applyBorder="1" applyProtection="1">
      <protection locked="0"/>
    </xf>
    <xf numFmtId="184" fontId="10" fillId="0" borderId="0" xfId="4216" applyNumberFormat="1" applyFont="1" applyBorder="1" applyProtection="1">
      <protection locked="0"/>
    </xf>
    <xf numFmtId="0" fontId="10" fillId="0" borderId="138" xfId="4216" applyFont="1" applyBorder="1" applyAlignment="1" applyProtection="1">
      <alignment vertical="center"/>
      <protection locked="0"/>
    </xf>
    <xf numFmtId="0" fontId="10" fillId="0" borderId="138" xfId="4216" applyFont="1" applyFill="1" applyBorder="1" applyAlignment="1" applyProtection="1">
      <alignment vertical="center"/>
      <protection locked="0"/>
    </xf>
    <xf numFmtId="185" fontId="10" fillId="0" borderId="71" xfId="4216" applyNumberFormat="1" applyFont="1" applyBorder="1" applyAlignment="1" applyProtection="1">
      <alignment horizontal="center" vertical="center"/>
      <protection locked="0"/>
    </xf>
    <xf numFmtId="0" fontId="10" fillId="0" borderId="71" xfId="4216" applyNumberFormat="1" applyFont="1" applyBorder="1" applyAlignment="1" applyProtection="1">
      <alignment horizontal="center" vertical="center"/>
      <protection locked="0"/>
    </xf>
    <xf numFmtId="0" fontId="10" fillId="0" borderId="0" xfId="4216" applyFont="1" applyAlignment="1" applyProtection="1">
      <alignment horizontal="center"/>
      <protection locked="0"/>
    </xf>
    <xf numFmtId="0" fontId="10" fillId="0" borderId="0" xfId="4216" applyFont="1" applyBorder="1" applyAlignment="1" applyProtection="1">
      <alignment horizontal="center"/>
      <protection locked="0"/>
    </xf>
    <xf numFmtId="0" fontId="10" fillId="0" borderId="138" xfId="4216" quotePrefix="1" applyFont="1" applyBorder="1" applyAlignment="1" applyProtection="1">
      <alignment horizontal="center" vertical="center"/>
      <protection locked="0"/>
    </xf>
    <xf numFmtId="5" fontId="10" fillId="0" borderId="138" xfId="4216" applyNumberFormat="1" applyFont="1" applyBorder="1" applyAlignment="1" applyProtection="1">
      <alignment horizontal="centerContinuous" vertical="center"/>
      <protection locked="0"/>
    </xf>
    <xf numFmtId="5" fontId="10" fillId="0" borderId="39" xfId="4216" applyNumberFormat="1" applyFont="1" applyBorder="1" applyAlignment="1" applyProtection="1">
      <alignment horizontal="centerContinuous" vertical="center"/>
      <protection locked="0"/>
    </xf>
    <xf numFmtId="5" fontId="10" fillId="0" borderId="37" xfId="4216" applyNumberFormat="1" applyFont="1" applyBorder="1" applyAlignment="1" applyProtection="1">
      <alignment horizontal="centerContinuous" vertical="center"/>
      <protection locked="0"/>
    </xf>
    <xf numFmtId="5" fontId="11" fillId="0" borderId="36" xfId="4216" applyNumberFormat="1" applyFont="1" applyBorder="1" applyAlignment="1" applyProtection="1">
      <alignment horizontal="centerContinuous" vertical="center"/>
      <protection locked="0"/>
    </xf>
    <xf numFmtId="0" fontId="12" fillId="0" borderId="0" xfId="4216" applyFont="1" applyBorder="1" applyProtection="1">
      <protection locked="0"/>
    </xf>
    <xf numFmtId="0" fontId="12" fillId="0" borderId="138" xfId="4216" applyFont="1" applyBorder="1" applyAlignment="1" applyProtection="1">
      <alignment vertical="center"/>
      <protection locked="0"/>
    </xf>
    <xf numFmtId="5" fontId="12" fillId="0" borderId="138" xfId="4216" applyNumberFormat="1" applyFont="1" applyBorder="1" applyAlignment="1" applyProtection="1">
      <alignment vertical="center"/>
      <protection locked="0"/>
    </xf>
    <xf numFmtId="168" fontId="10" fillId="0" borderId="0" xfId="4220" applyFont="1"/>
    <xf numFmtId="37" fontId="10" fillId="0" borderId="0" xfId="4220" applyNumberFormat="1" applyFont="1" applyProtection="1"/>
    <xf numFmtId="5" fontId="10" fillId="0" borderId="0" xfId="4220" applyNumberFormat="1" applyFont="1" applyProtection="1"/>
    <xf numFmtId="168" fontId="10" fillId="0" borderId="0" xfId="4220" applyFont="1" applyAlignment="1">
      <alignment horizontal="centerContinuous"/>
    </xf>
    <xf numFmtId="186" fontId="10" fillId="0" borderId="0" xfId="4220" applyNumberFormat="1" applyFont="1" applyProtection="1"/>
    <xf numFmtId="168" fontId="189" fillId="0" borderId="0" xfId="4220" applyFont="1" applyProtection="1">
      <protection locked="0"/>
    </xf>
    <xf numFmtId="168" fontId="10" fillId="0" borderId="0" xfId="4220" applyFont="1" applyProtection="1"/>
    <xf numFmtId="168" fontId="10" fillId="0" borderId="0" xfId="4220" applyFont="1" applyAlignment="1" applyProtection="1">
      <alignment horizontal="left"/>
    </xf>
    <xf numFmtId="0" fontId="10" fillId="0" borderId="0" xfId="4218" applyFont="1" applyBorder="1"/>
    <xf numFmtId="0" fontId="10" fillId="0" borderId="0" xfId="4218" applyFont="1" applyBorder="1" applyAlignment="1">
      <alignment horizontal="right"/>
    </xf>
    <xf numFmtId="0" fontId="10" fillId="0" borderId="42" xfId="4218" applyFont="1" applyBorder="1"/>
    <xf numFmtId="0" fontId="10" fillId="0" borderId="9" xfId="4218" applyFont="1" applyBorder="1"/>
    <xf numFmtId="0" fontId="10" fillId="0" borderId="41" xfId="4218" applyFont="1" applyBorder="1" applyAlignment="1">
      <alignment horizontal="right"/>
    </xf>
    <xf numFmtId="0" fontId="10" fillId="0" borderId="40" xfId="4218" applyFont="1" applyBorder="1"/>
    <xf numFmtId="0" fontId="10" fillId="0" borderId="39" xfId="4218" applyFont="1" applyBorder="1" applyAlignment="1">
      <alignment horizontal="right"/>
    </xf>
    <xf numFmtId="0" fontId="10" fillId="0" borderId="0" xfId="4218" applyFont="1" applyBorder="1" applyAlignment="1">
      <alignment horizontal="centerContinuous"/>
    </xf>
    <xf numFmtId="180" fontId="10" fillId="0" borderId="40" xfId="4218" applyNumberFormat="1" applyFont="1" applyBorder="1" applyAlignment="1" applyProtection="1">
      <alignment horizontal="center"/>
      <protection locked="0"/>
    </xf>
    <xf numFmtId="180" fontId="10" fillId="0" borderId="39" xfId="4218" applyNumberFormat="1" applyFont="1" applyBorder="1" applyAlignment="1" applyProtection="1">
      <alignment horizontal="center"/>
      <protection locked="0"/>
    </xf>
    <xf numFmtId="167" fontId="10" fillId="0" borderId="0" xfId="1989" applyNumberFormat="1" applyFont="1" applyFill="1" applyBorder="1"/>
    <xf numFmtId="0" fontId="10" fillId="0" borderId="39" xfId="4218" applyFont="1" applyBorder="1" applyAlignment="1">
      <alignment horizontal="center" textRotation="180"/>
    </xf>
    <xf numFmtId="180" fontId="10" fillId="0" borderId="55" xfId="4218" applyNumberFormat="1" applyFont="1" applyBorder="1" applyAlignment="1" applyProtection="1">
      <alignment horizontal="center"/>
      <protection locked="0"/>
    </xf>
    <xf numFmtId="187" fontId="10" fillId="0" borderId="27" xfId="4218" applyNumberFormat="1" applyFont="1" applyBorder="1" applyProtection="1">
      <protection locked="0"/>
    </xf>
    <xf numFmtId="187" fontId="10" fillId="0" borderId="25" xfId="4218" applyNumberFormat="1" applyFont="1" applyBorder="1" applyProtection="1">
      <protection locked="0"/>
    </xf>
    <xf numFmtId="0" fontId="10" fillId="0" borderId="27" xfId="4218" applyFont="1" applyBorder="1"/>
    <xf numFmtId="180" fontId="10" fillId="0" borderId="54" xfId="4218" applyNumberFormat="1" applyFont="1" applyBorder="1" applyAlignment="1" applyProtection="1">
      <alignment horizontal="center"/>
      <protection locked="0"/>
    </xf>
    <xf numFmtId="0" fontId="10" fillId="0" borderId="27" xfId="4218" applyNumberFormat="1" applyFont="1" applyBorder="1" applyProtection="1">
      <protection locked="0"/>
    </xf>
    <xf numFmtId="187" fontId="10" fillId="0" borderId="27" xfId="4218" applyNumberFormat="1" applyFont="1" applyBorder="1" applyAlignment="1" applyProtection="1">
      <alignment horizontal="center"/>
      <protection locked="0"/>
    </xf>
    <xf numFmtId="39" fontId="10" fillId="0" borderId="27" xfId="4218" applyNumberFormat="1" applyFont="1" applyBorder="1" applyProtection="1">
      <protection locked="0"/>
    </xf>
    <xf numFmtId="0" fontId="10" fillId="0" borderId="0" xfId="4218" applyFont="1" applyFill="1" applyBorder="1"/>
    <xf numFmtId="187" fontId="10" fillId="0" borderId="27" xfId="4218" applyNumberFormat="1" applyFont="1" applyFill="1" applyBorder="1" applyProtection="1">
      <protection locked="0"/>
    </xf>
    <xf numFmtId="0" fontId="10" fillId="0" borderId="27" xfId="4218" applyNumberFormat="1" applyFont="1" applyFill="1" applyBorder="1" applyProtection="1">
      <protection locked="0"/>
    </xf>
    <xf numFmtId="39" fontId="10" fillId="0" borderId="27" xfId="4218" applyNumberFormat="1" applyFont="1" applyFill="1" applyBorder="1" applyProtection="1">
      <protection locked="0"/>
    </xf>
    <xf numFmtId="188" fontId="10" fillId="0" borderId="0" xfId="4218" applyNumberFormat="1" applyFont="1" applyBorder="1"/>
    <xf numFmtId="0" fontId="10" fillId="0" borderId="55" xfId="4218" applyFont="1" applyBorder="1" applyAlignment="1">
      <alignment horizontal="center"/>
    </xf>
    <xf numFmtId="0" fontId="10" fillId="0" borderId="27" xfId="4218" applyNumberFormat="1" applyFont="1" applyBorder="1" applyAlignment="1" applyProtection="1">
      <alignment horizontal="center"/>
      <protection locked="0"/>
    </xf>
    <xf numFmtId="0" fontId="10" fillId="0" borderId="25" xfId="4218" applyNumberFormat="1" applyFont="1" applyBorder="1" applyAlignment="1" applyProtection="1">
      <alignment horizontal="center"/>
      <protection locked="0"/>
    </xf>
    <xf numFmtId="0" fontId="10" fillId="0" borderId="54" xfId="4218" applyFont="1" applyBorder="1" applyAlignment="1">
      <alignment horizontal="right"/>
    </xf>
    <xf numFmtId="0" fontId="10" fillId="0" borderId="40" xfId="4218" applyNumberFormat="1" applyFont="1" applyBorder="1" applyAlignment="1" applyProtection="1">
      <alignment horizontal="center"/>
      <protection locked="0"/>
    </xf>
    <xf numFmtId="0" fontId="10" fillId="0" borderId="24" xfId="4218" applyNumberFormat="1" applyFont="1" applyBorder="1" applyAlignment="1" applyProtection="1">
      <alignment horizontal="center"/>
      <protection locked="0"/>
    </xf>
    <xf numFmtId="0" fontId="10" fillId="0" borderId="23" xfId="4218" applyNumberFormat="1" applyFont="1" applyBorder="1" applyAlignment="1" applyProtection="1">
      <alignment horizontal="center"/>
      <protection locked="0"/>
    </xf>
    <xf numFmtId="0" fontId="10" fillId="0" borderId="52" xfId="4218" applyNumberFormat="1" applyFont="1" applyBorder="1" applyAlignment="1" applyProtection="1">
      <alignment horizontal="right"/>
      <protection locked="0"/>
    </xf>
    <xf numFmtId="0" fontId="10" fillId="0" borderId="38" xfId="4218" applyFont="1" applyBorder="1"/>
    <xf numFmtId="0" fontId="10" fillId="0" borderId="60" xfId="4218" applyFont="1" applyBorder="1"/>
    <xf numFmtId="0" fontId="10" fillId="0" borderId="135" xfId="4218" applyFont="1" applyBorder="1"/>
    <xf numFmtId="0" fontId="10" fillId="0" borderId="60" xfId="4218" applyNumberFormat="1" applyFont="1" applyBorder="1" applyAlignment="1" applyProtection="1">
      <alignment horizontal="center"/>
      <protection locked="0"/>
    </xf>
    <xf numFmtId="0" fontId="10" fillId="0" borderId="59" xfId="4218" applyFont="1" applyBorder="1" applyAlignment="1">
      <alignment horizontal="right"/>
    </xf>
    <xf numFmtId="168" fontId="178" fillId="0" borderId="0" xfId="4237" applyFont="1"/>
    <xf numFmtId="168" fontId="195" fillId="0" borderId="0" xfId="4237" applyFont="1" applyProtection="1">
      <protection locked="0"/>
    </xf>
    <xf numFmtId="168" fontId="178" fillId="0" borderId="0" xfId="4237" applyFont="1" applyAlignment="1" applyProtection="1">
      <alignment horizontal="left"/>
    </xf>
    <xf numFmtId="168" fontId="196" fillId="0" borderId="0" xfId="4237" applyFont="1"/>
    <xf numFmtId="168" fontId="178" fillId="0" borderId="0" xfId="4237" applyFont="1" applyAlignment="1">
      <alignment horizontal="centerContinuous"/>
    </xf>
    <xf numFmtId="168" fontId="12" fillId="0" borderId="0" xfId="4237" applyFont="1"/>
    <xf numFmtId="168" fontId="12" fillId="0" borderId="0" xfId="4237" applyFont="1" applyAlignment="1">
      <alignment vertical="center"/>
    </xf>
    <xf numFmtId="168" fontId="12" fillId="0" borderId="0" xfId="4237" applyFont="1" applyAlignment="1" applyProtection="1">
      <alignment horizontal="left" vertical="center"/>
    </xf>
    <xf numFmtId="168" fontId="12" fillId="0" borderId="42" xfId="4237" applyFont="1" applyBorder="1" applyAlignment="1">
      <alignment vertical="center"/>
    </xf>
    <xf numFmtId="37" fontId="12" fillId="0" borderId="9" xfId="4237" applyNumberFormat="1" applyFont="1" applyBorder="1" applyAlignment="1" applyProtection="1">
      <alignment vertical="center"/>
    </xf>
    <xf numFmtId="168" fontId="12" fillId="0" borderId="9" xfId="4237" applyFont="1" applyBorder="1" applyAlignment="1">
      <alignment vertical="center"/>
    </xf>
    <xf numFmtId="168" fontId="12" fillId="0" borderId="41" xfId="4237" applyFont="1" applyBorder="1" applyAlignment="1">
      <alignment vertical="center"/>
    </xf>
    <xf numFmtId="168" fontId="12" fillId="0" borderId="40" xfId="4237" applyFont="1" applyBorder="1" applyAlignment="1">
      <alignment vertical="center"/>
    </xf>
    <xf numFmtId="168" fontId="12" fillId="0" borderId="0" xfId="4237" applyFont="1" applyBorder="1" applyAlignment="1">
      <alignment horizontal="centerContinuous" vertical="center"/>
    </xf>
    <xf numFmtId="168" fontId="12" fillId="0" borderId="39" xfId="4237" applyFont="1" applyBorder="1" applyAlignment="1">
      <alignment horizontal="centerContinuous" vertical="center"/>
    </xf>
    <xf numFmtId="37" fontId="12" fillId="0" borderId="0" xfId="4237" applyNumberFormat="1" applyFont="1" applyBorder="1" applyAlignment="1" applyProtection="1">
      <alignment vertical="center"/>
    </xf>
    <xf numFmtId="168" fontId="12" fillId="0" borderId="39" xfId="4237" applyFont="1" applyBorder="1" applyAlignment="1" applyProtection="1">
      <alignment horizontal="left" vertical="center"/>
    </xf>
    <xf numFmtId="37" fontId="12" fillId="0" borderId="0" xfId="4237" applyNumberFormat="1" applyFont="1" applyProtection="1"/>
    <xf numFmtId="168" fontId="12" fillId="0" borderId="0" xfId="4237" applyFont="1" applyBorder="1" applyAlignment="1">
      <alignment vertical="center"/>
    </xf>
    <xf numFmtId="168" fontId="12" fillId="0" borderId="39" xfId="4237" applyFont="1" applyBorder="1" applyAlignment="1">
      <alignment vertical="center"/>
    </xf>
    <xf numFmtId="168" fontId="12" fillId="0" borderId="38" xfId="4237" applyFont="1" applyBorder="1" applyAlignment="1">
      <alignment horizontal="centerContinuous" vertical="center"/>
    </xf>
    <xf numFmtId="168" fontId="12" fillId="0" borderId="37" xfId="4237" applyFont="1" applyBorder="1" applyAlignment="1">
      <alignment horizontal="centerContinuous" vertical="center"/>
    </xf>
    <xf numFmtId="168" fontId="14" fillId="0" borderId="36" xfId="4237" applyFont="1" applyBorder="1" applyAlignment="1" applyProtection="1">
      <alignment horizontal="centerContinuous"/>
    </xf>
    <xf numFmtId="168" fontId="12" fillId="0" borderId="0" xfId="4237" applyFont="1" applyAlignment="1" applyProtection="1">
      <alignment horizontal="right" vertical="center"/>
    </xf>
    <xf numFmtId="0" fontId="3" fillId="0" borderId="0" xfId="4243" applyAlignment="1" applyProtection="1">
      <alignment vertical="center"/>
      <protection locked="0"/>
    </xf>
    <xf numFmtId="5" fontId="12" fillId="0" borderId="0" xfId="4243" applyNumberFormat="1" applyFont="1" applyAlignment="1" applyProtection="1">
      <alignment vertical="center"/>
      <protection locked="0"/>
    </xf>
    <xf numFmtId="0" fontId="12" fillId="0" borderId="0" xfId="4243" applyFont="1" applyAlignment="1" applyProtection="1">
      <alignment vertical="center"/>
      <protection locked="0"/>
    </xf>
    <xf numFmtId="0" fontId="12" fillId="0" borderId="27" xfId="4243" applyFont="1" applyBorder="1" applyAlignment="1" applyProtection="1">
      <alignment vertical="center"/>
      <protection locked="0"/>
    </xf>
    <xf numFmtId="38" fontId="12" fillId="0" borderId="27" xfId="4224" applyNumberFormat="1" applyFont="1" applyBorder="1" applyAlignment="1" applyProtection="1">
      <alignment vertical="center"/>
      <protection locked="0"/>
    </xf>
    <xf numFmtId="38" fontId="12" fillId="0" borderId="71" xfId="4224" applyNumberFormat="1" applyFont="1" applyBorder="1" applyAlignment="1" applyProtection="1">
      <alignment vertical="center"/>
      <protection locked="0"/>
    </xf>
    <xf numFmtId="38" fontId="12" fillId="0" borderId="138" xfId="4224" applyNumberFormat="1" applyFont="1" applyBorder="1" applyAlignment="1" applyProtection="1">
      <alignment vertical="center"/>
      <protection locked="0"/>
    </xf>
    <xf numFmtId="5" fontId="12" fillId="0" borderId="71" xfId="4243" applyNumberFormat="1" applyFont="1" applyBorder="1" applyAlignment="1" applyProtection="1">
      <alignment vertical="center"/>
      <protection locked="0"/>
    </xf>
    <xf numFmtId="5" fontId="12" fillId="0" borderId="138" xfId="4243" applyNumberFormat="1" applyFont="1" applyBorder="1" applyAlignment="1" applyProtection="1">
      <alignment vertical="center"/>
      <protection locked="0"/>
    </xf>
    <xf numFmtId="0" fontId="12" fillId="0" borderId="25" xfId="4243" applyFont="1" applyBorder="1" applyAlignment="1" applyProtection="1">
      <alignment vertical="center"/>
      <protection locked="0"/>
    </xf>
    <xf numFmtId="0" fontId="12" fillId="0" borderId="24" xfId="4243" applyFont="1" applyBorder="1" applyAlignment="1" applyProtection="1">
      <alignment vertical="center"/>
      <protection locked="0"/>
    </xf>
    <xf numFmtId="38" fontId="12" fillId="0" borderId="24" xfId="4224" applyNumberFormat="1" applyFont="1" applyBorder="1" applyAlignment="1" applyProtection="1">
      <alignment vertical="center"/>
      <protection locked="0"/>
    </xf>
    <xf numFmtId="38" fontId="12" fillId="0" borderId="68" xfId="4224" applyNumberFormat="1" applyFont="1" applyBorder="1" applyAlignment="1" applyProtection="1">
      <alignment vertical="center"/>
      <protection locked="0"/>
    </xf>
    <xf numFmtId="38" fontId="12" fillId="0" borderId="0" xfId="4224" applyNumberFormat="1" applyFont="1" applyBorder="1" applyAlignment="1" applyProtection="1">
      <alignment vertical="center"/>
      <protection locked="0"/>
    </xf>
    <xf numFmtId="5" fontId="12" fillId="0" borderId="68" xfId="4243" applyNumberFormat="1" applyFont="1" applyBorder="1" applyAlignment="1" applyProtection="1">
      <alignment vertical="center"/>
      <protection locked="0"/>
    </xf>
    <xf numFmtId="5" fontId="12" fillId="0" borderId="0" xfId="4243" applyNumberFormat="1" applyFont="1" applyBorder="1" applyAlignment="1" applyProtection="1">
      <alignment vertical="center"/>
      <protection locked="0"/>
    </xf>
    <xf numFmtId="0" fontId="12" fillId="0" borderId="23" xfId="4243" applyFont="1" applyBorder="1" applyAlignment="1" applyProtection="1">
      <alignment vertical="center"/>
      <protection locked="0"/>
    </xf>
    <xf numFmtId="3" fontId="12" fillId="0" borderId="24" xfId="4243" applyNumberFormat="1" applyFont="1" applyBorder="1" applyAlignment="1" applyProtection="1">
      <alignment horizontal="centerContinuous" vertical="center"/>
      <protection locked="0"/>
    </xf>
    <xf numFmtId="0" fontId="12" fillId="0" borderId="23" xfId="4243" applyFont="1" applyBorder="1" applyAlignment="1" applyProtection="1">
      <alignment horizontal="centerContinuous" vertical="center"/>
      <protection locked="0"/>
    </xf>
    <xf numFmtId="3" fontId="12" fillId="0" borderId="27" xfId="4243" applyNumberFormat="1" applyFont="1" applyBorder="1" applyAlignment="1" applyProtection="1">
      <alignment horizontal="centerContinuous" vertical="center"/>
      <protection locked="0"/>
    </xf>
    <xf numFmtId="41" fontId="12" fillId="0" borderId="27" xfId="4224" applyNumberFormat="1" applyFont="1" applyBorder="1" applyAlignment="1" applyProtection="1">
      <alignment vertical="center"/>
      <protection locked="0"/>
    </xf>
    <xf numFmtId="0" fontId="12" fillId="0" borderId="71" xfId="4243" applyFont="1" applyBorder="1" applyAlignment="1" applyProtection="1">
      <alignment horizontal="left" vertical="center"/>
      <protection locked="0"/>
    </xf>
    <xf numFmtId="0" fontId="12" fillId="0" borderId="138" xfId="4243" applyFont="1" applyBorder="1" applyAlignment="1" applyProtection="1">
      <alignment horizontal="centerContinuous" vertical="center"/>
      <protection locked="0"/>
    </xf>
    <xf numFmtId="0" fontId="12" fillId="0" borderId="71" xfId="4243" applyFont="1" applyBorder="1" applyAlignment="1" applyProtection="1">
      <alignment vertical="center"/>
      <protection locked="0"/>
    </xf>
    <xf numFmtId="0" fontId="12" fillId="0" borderId="25" xfId="4243" applyFont="1" applyBorder="1" applyAlignment="1" applyProtection="1">
      <alignment horizontal="centerContinuous" vertical="center"/>
      <protection locked="0"/>
    </xf>
    <xf numFmtId="0" fontId="12" fillId="0" borderId="71" xfId="4243" applyFont="1" applyBorder="1" applyAlignment="1" applyProtection="1">
      <alignment horizontal="center" vertical="center"/>
      <protection locked="0"/>
    </xf>
    <xf numFmtId="167" fontId="12" fillId="0" borderId="27" xfId="1930" applyNumberFormat="1" applyFont="1" applyBorder="1" applyAlignment="1" applyProtection="1">
      <alignment vertical="center"/>
      <protection locked="0"/>
    </xf>
    <xf numFmtId="2" fontId="3" fillId="0" borderId="0" xfId="4243" applyNumberFormat="1" applyAlignment="1" applyProtection="1">
      <alignment vertical="center"/>
      <protection locked="0"/>
    </xf>
    <xf numFmtId="1" fontId="12" fillId="0" borderId="27" xfId="4243" applyNumberFormat="1" applyFont="1" applyBorder="1" applyAlignment="1" applyProtection="1">
      <alignment vertical="center"/>
      <protection locked="0"/>
    </xf>
    <xf numFmtId="1" fontId="12" fillId="0" borderId="71" xfId="4243" applyNumberFormat="1" applyFont="1" applyBorder="1" applyAlignment="1" applyProtection="1">
      <alignment vertical="center"/>
      <protection locked="0"/>
    </xf>
    <xf numFmtId="1" fontId="12" fillId="0" borderId="138" xfId="4243" applyNumberFormat="1" applyFont="1" applyBorder="1" applyAlignment="1" applyProtection="1">
      <alignment vertical="center"/>
      <protection locked="0"/>
    </xf>
    <xf numFmtId="0" fontId="12" fillId="0" borderId="27" xfId="4243" applyFont="1" applyBorder="1" applyAlignment="1" applyProtection="1">
      <alignment horizontal="centerContinuous" vertical="center"/>
      <protection locked="0"/>
    </xf>
    <xf numFmtId="0" fontId="12" fillId="0" borderId="71" xfId="4243" applyFont="1" applyBorder="1" applyAlignment="1" applyProtection="1">
      <alignment horizontal="centerContinuous" vertical="center"/>
      <protection locked="0"/>
    </xf>
    <xf numFmtId="0" fontId="12" fillId="0" borderId="68" xfId="4243" applyFont="1" applyBorder="1" applyAlignment="1" applyProtection="1">
      <alignment horizontal="centerContinuous" vertical="center"/>
      <protection locked="0"/>
    </xf>
    <xf numFmtId="0" fontId="12" fillId="0" borderId="0" xfId="4243" applyFont="1" applyBorder="1" applyAlignment="1" applyProtection="1">
      <alignment horizontal="centerContinuous" vertical="center"/>
      <protection locked="0"/>
    </xf>
    <xf numFmtId="0" fontId="12" fillId="0" borderId="0" xfId="4243" applyFont="1" applyBorder="1" applyAlignment="1" applyProtection="1">
      <alignment vertical="center"/>
      <protection locked="0"/>
    </xf>
    <xf numFmtId="0" fontId="12" fillId="0" borderId="68" xfId="4243" applyFont="1" applyBorder="1" applyAlignment="1" applyProtection="1">
      <alignment vertical="center"/>
      <protection locked="0"/>
    </xf>
    <xf numFmtId="0" fontId="12" fillId="0" borderId="24" xfId="4243" applyFont="1" applyBorder="1" applyAlignment="1" applyProtection="1">
      <alignment horizontal="centerContinuous" vertical="center"/>
      <protection locked="0"/>
    </xf>
    <xf numFmtId="5" fontId="12" fillId="0" borderId="27" xfId="4243" applyNumberFormat="1" applyFont="1" applyBorder="1" applyAlignment="1" applyProtection="1">
      <alignment horizontal="centerContinuous" vertical="center"/>
      <protection locked="0"/>
    </xf>
    <xf numFmtId="5" fontId="12" fillId="0" borderId="138" xfId="4243" applyNumberFormat="1" applyFont="1" applyBorder="1" applyAlignment="1" applyProtection="1">
      <alignment horizontal="centerContinuous" vertical="center"/>
      <protection locked="0"/>
    </xf>
    <xf numFmtId="5" fontId="14" fillId="0" borderId="25" xfId="4243" applyNumberFormat="1" applyFont="1" applyBorder="1" applyAlignment="1" applyProtection="1">
      <alignment horizontal="centerContinuous" vertical="center"/>
      <protection locked="0"/>
    </xf>
    <xf numFmtId="0" fontId="12" fillId="0" borderId="138" xfId="4243" applyFont="1" applyBorder="1" applyAlignment="1" applyProtection="1">
      <alignment vertical="center"/>
      <protection locked="0"/>
    </xf>
    <xf numFmtId="0" fontId="3" fillId="0" borderId="0" xfId="4243" applyProtection="1">
      <protection locked="0"/>
    </xf>
    <xf numFmtId="0" fontId="3" fillId="0" borderId="0" xfId="4243"/>
    <xf numFmtId="3" fontId="3" fillId="0" borderId="0" xfId="4243" applyNumberFormat="1" applyProtection="1">
      <protection locked="0"/>
    </xf>
    <xf numFmtId="0" fontId="174" fillId="0" borderId="0" xfId="4243" applyFont="1" applyProtection="1">
      <protection locked="0"/>
    </xf>
    <xf numFmtId="3" fontId="12" fillId="0" borderId="71" xfId="4243" applyNumberFormat="1" applyFont="1" applyBorder="1" applyAlignment="1" applyProtection="1">
      <alignment horizontal="centerContinuous"/>
      <protection locked="0"/>
    </xf>
    <xf numFmtId="41" fontId="12" fillId="0" borderId="138" xfId="4243" applyNumberFormat="1" applyFont="1" applyBorder="1" applyAlignment="1" applyProtection="1">
      <alignment vertical="center"/>
      <protection locked="0"/>
    </xf>
    <xf numFmtId="167" fontId="12" fillId="0" borderId="71" xfId="1930" applyNumberFormat="1" applyFont="1" applyBorder="1" applyAlignment="1" applyProtection="1">
      <alignment vertical="center"/>
      <protection locked="0"/>
    </xf>
    <xf numFmtId="167" fontId="12" fillId="0" borderId="138" xfId="1930" applyNumberFormat="1" applyFont="1" applyBorder="1" applyAlignment="1" applyProtection="1">
      <alignment vertical="center"/>
      <protection locked="0"/>
    </xf>
    <xf numFmtId="5" fontId="12" fillId="0" borderId="71" xfId="4243" applyNumberFormat="1" applyFont="1" applyBorder="1" applyProtection="1">
      <protection locked="0"/>
    </xf>
    <xf numFmtId="0" fontId="12" fillId="0" borderId="25" xfId="4243" applyFont="1" applyBorder="1" applyAlignment="1" applyProtection="1">
      <alignment horizontal="centerContinuous"/>
      <protection locked="0"/>
    </xf>
    <xf numFmtId="0" fontId="12" fillId="0" borderId="71" xfId="4243" applyFont="1" applyBorder="1" applyProtection="1">
      <protection locked="0"/>
    </xf>
    <xf numFmtId="0" fontId="12" fillId="0" borderId="71" xfId="4243" applyFont="1" applyBorder="1" applyAlignment="1" applyProtection="1">
      <alignment horizontal="centerContinuous"/>
      <protection locked="0"/>
    </xf>
    <xf numFmtId="37" fontId="12" fillId="0" borderId="138" xfId="4243" applyNumberFormat="1" applyFont="1" applyBorder="1" applyAlignment="1" applyProtection="1">
      <alignment vertical="center"/>
      <protection locked="0"/>
    </xf>
    <xf numFmtId="37" fontId="12" fillId="0" borderId="71" xfId="4243" applyNumberFormat="1" applyFont="1" applyBorder="1" applyAlignment="1" applyProtection="1">
      <alignment vertical="center"/>
      <protection locked="0"/>
    </xf>
    <xf numFmtId="39" fontId="12" fillId="0" borderId="138" xfId="4243" applyNumberFormat="1" applyFont="1" applyBorder="1" applyAlignment="1" applyProtection="1">
      <alignment vertical="center"/>
      <protection locked="0"/>
    </xf>
    <xf numFmtId="0" fontId="12" fillId="0" borderId="138" xfId="4243" applyFont="1" applyBorder="1" applyAlignment="1" applyProtection="1">
      <alignment horizontal="centerContinuous"/>
      <protection locked="0"/>
    </xf>
    <xf numFmtId="0" fontId="12" fillId="0" borderId="25" xfId="4243" applyFont="1" applyBorder="1" applyProtection="1">
      <protection locked="0"/>
    </xf>
    <xf numFmtId="0" fontId="12" fillId="0" borderId="68" xfId="4243" applyFont="1" applyBorder="1" applyProtection="1">
      <protection locked="0"/>
    </xf>
    <xf numFmtId="0" fontId="12" fillId="0" borderId="0" xfId="4243" applyFont="1" applyBorder="1" applyProtection="1">
      <protection locked="0"/>
    </xf>
    <xf numFmtId="0" fontId="12" fillId="0" borderId="23" xfId="4243" applyFont="1" applyBorder="1" applyProtection="1">
      <protection locked="0"/>
    </xf>
    <xf numFmtId="0" fontId="12" fillId="0" borderId="0" xfId="4243" applyFont="1" applyBorder="1" applyAlignment="1" applyProtection="1">
      <alignment horizontal="centerContinuous"/>
      <protection locked="0"/>
    </xf>
    <xf numFmtId="0" fontId="12" fillId="0" borderId="68" xfId="4243" applyFont="1" applyBorder="1" applyAlignment="1" applyProtection="1">
      <alignment horizontal="centerContinuous"/>
      <protection locked="0"/>
    </xf>
    <xf numFmtId="0" fontId="12" fillId="0" borderId="23" xfId="4243" applyFont="1" applyBorder="1" applyAlignment="1" applyProtection="1">
      <alignment horizontal="centerContinuous"/>
      <protection locked="0"/>
    </xf>
    <xf numFmtId="5" fontId="12" fillId="0" borderId="138" xfId="4243" applyNumberFormat="1" applyFont="1" applyBorder="1" applyAlignment="1" applyProtection="1">
      <alignment horizontal="centerContinuous"/>
      <protection locked="0"/>
    </xf>
    <xf numFmtId="5" fontId="12" fillId="0" borderId="25" xfId="4243" applyNumberFormat="1" applyFont="1" applyBorder="1" applyAlignment="1" applyProtection="1">
      <alignment horizontal="centerContinuous"/>
      <protection locked="0"/>
    </xf>
    <xf numFmtId="5" fontId="12" fillId="0" borderId="92" xfId="4243" applyNumberFormat="1" applyFont="1" applyBorder="1" applyProtection="1">
      <protection locked="0"/>
    </xf>
    <xf numFmtId="5" fontId="12" fillId="0" borderId="11" xfId="4243" applyNumberFormat="1" applyFont="1" applyBorder="1" applyProtection="1">
      <protection locked="0"/>
    </xf>
    <xf numFmtId="5" fontId="12" fillId="0" borderId="91" xfId="4243" applyNumberFormat="1" applyFont="1" applyBorder="1" applyProtection="1">
      <protection locked="0"/>
    </xf>
    <xf numFmtId="5" fontId="12" fillId="0" borderId="24" xfId="4243" applyNumberFormat="1" applyFont="1" applyBorder="1" applyProtection="1">
      <protection locked="0"/>
    </xf>
    <xf numFmtId="5" fontId="12" fillId="0" borderId="0" xfId="4243" applyNumberFormat="1" applyFont="1" applyBorder="1" applyProtection="1">
      <protection locked="0"/>
    </xf>
    <xf numFmtId="5" fontId="10" fillId="0" borderId="23" xfId="4243" applyNumberFormat="1" applyFont="1" applyBorder="1" applyProtection="1">
      <protection locked="0"/>
    </xf>
    <xf numFmtId="5" fontId="12" fillId="0" borderId="23" xfId="4243" applyNumberFormat="1" applyFont="1" applyBorder="1" applyProtection="1">
      <protection locked="0"/>
    </xf>
    <xf numFmtId="5" fontId="12" fillId="0" borderId="22" xfId="4243" applyNumberFormat="1" applyFont="1" applyBorder="1" applyAlignment="1" applyProtection="1">
      <alignment horizontal="centerContinuous"/>
      <protection locked="0"/>
    </xf>
    <xf numFmtId="5" fontId="12" fillId="0" borderId="21" xfId="4243" applyNumberFormat="1" applyFont="1" applyBorder="1" applyAlignment="1" applyProtection="1">
      <alignment horizontal="centerContinuous"/>
      <protection locked="0"/>
    </xf>
    <xf numFmtId="5" fontId="14" fillId="0" borderId="20" xfId="4243" applyNumberFormat="1" applyFont="1" applyBorder="1" applyAlignment="1" applyProtection="1">
      <alignment horizontal="centerContinuous"/>
      <protection locked="0"/>
    </xf>
    <xf numFmtId="168" fontId="178" fillId="0" borderId="0" xfId="4238" applyFont="1"/>
    <xf numFmtId="168" fontId="178" fillId="0" borderId="0" xfId="4238" applyFont="1" applyBorder="1"/>
    <xf numFmtId="37" fontId="178" fillId="0" borderId="0" xfId="4238" applyNumberFormat="1" applyFont="1" applyBorder="1" applyProtection="1"/>
    <xf numFmtId="5" fontId="178" fillId="0" borderId="0" xfId="4238" applyNumberFormat="1" applyFont="1" applyProtection="1"/>
    <xf numFmtId="37" fontId="178" fillId="0" borderId="0" xfId="4238" applyNumberFormat="1" applyFont="1" applyProtection="1"/>
    <xf numFmtId="5" fontId="196" fillId="0" borderId="0" xfId="4238" applyNumberFormat="1" applyFont="1" applyProtection="1"/>
    <xf numFmtId="168" fontId="196" fillId="0" borderId="0" xfId="4238" applyFont="1"/>
    <xf numFmtId="168" fontId="196" fillId="0" borderId="0" xfId="4238" applyFont="1" applyAlignment="1">
      <alignment horizontal="centerContinuous"/>
    </xf>
    <xf numFmtId="37" fontId="196" fillId="0" borderId="0" xfId="4238" applyNumberFormat="1" applyFont="1" applyProtection="1"/>
    <xf numFmtId="186" fontId="196" fillId="0" borderId="0" xfId="4238" applyNumberFormat="1" applyFont="1" applyProtection="1"/>
    <xf numFmtId="168" fontId="178" fillId="0" borderId="0" xfId="4238" applyFont="1" applyAlignment="1">
      <alignment horizontal="centerContinuous"/>
    </xf>
    <xf numFmtId="37" fontId="12" fillId="0" borderId="0" xfId="4238" applyNumberFormat="1" applyFont="1" applyBorder="1" applyProtection="1"/>
    <xf numFmtId="37" fontId="12" fillId="0" borderId="0" xfId="4238" applyNumberFormat="1" applyFont="1" applyProtection="1"/>
    <xf numFmtId="168" fontId="12" fillId="0" borderId="0" xfId="4238" applyFont="1"/>
    <xf numFmtId="168" fontId="12" fillId="0" borderId="0" xfId="4238" applyFont="1" applyAlignment="1">
      <alignment horizontal="centerContinuous"/>
    </xf>
    <xf numFmtId="37" fontId="12" fillId="0" borderId="42" xfId="4238" applyNumberFormat="1" applyFont="1" applyBorder="1" applyProtection="1"/>
    <xf numFmtId="168" fontId="12" fillId="0" borderId="9" xfId="4238" applyFont="1" applyBorder="1"/>
    <xf numFmtId="37" fontId="12" fillId="0" borderId="9" xfId="4238" applyNumberFormat="1" applyFont="1" applyBorder="1" applyProtection="1"/>
    <xf numFmtId="168" fontId="12" fillId="0" borderId="41" xfId="4238" applyFont="1" applyBorder="1"/>
    <xf numFmtId="168" fontId="12" fillId="0" borderId="0" xfId="4238" applyFont="1" applyBorder="1"/>
    <xf numFmtId="168" fontId="12" fillId="0" borderId="39" xfId="4238" applyFont="1" applyBorder="1"/>
    <xf numFmtId="168" fontId="12" fillId="0" borderId="40" xfId="4238" applyFont="1" applyBorder="1" applyAlignment="1">
      <alignment horizontal="centerContinuous"/>
    </xf>
    <xf numFmtId="168" fontId="12" fillId="0" borderId="0" xfId="4238" applyFont="1" applyBorder="1" applyAlignment="1">
      <alignment horizontal="centerContinuous"/>
    </xf>
    <xf numFmtId="168" fontId="12" fillId="0" borderId="0" xfId="4238" applyFont="1" applyBorder="1" applyAlignment="1" applyProtection="1">
      <alignment horizontal="left"/>
    </xf>
    <xf numFmtId="168" fontId="12" fillId="0" borderId="40" xfId="4238" applyFont="1" applyBorder="1" applyAlignment="1" applyProtection="1">
      <alignment horizontal="left"/>
    </xf>
    <xf numFmtId="168" fontId="12" fillId="0" borderId="40" xfId="4238" applyFont="1" applyBorder="1"/>
    <xf numFmtId="168" fontId="12" fillId="0" borderId="38" xfId="4238" applyFont="1" applyBorder="1" applyAlignment="1">
      <alignment horizontal="centerContinuous"/>
    </xf>
    <xf numFmtId="168" fontId="12" fillId="0" borderId="37" xfId="4238" applyFont="1" applyBorder="1" applyAlignment="1">
      <alignment horizontal="centerContinuous"/>
    </xf>
    <xf numFmtId="168" fontId="14" fillId="0" borderId="37" xfId="4238" applyFont="1" applyBorder="1" applyAlignment="1" applyProtection="1">
      <alignment horizontal="centerContinuous"/>
    </xf>
    <xf numFmtId="0" fontId="12" fillId="0" borderId="36" xfId="4234" applyFont="1" applyBorder="1"/>
    <xf numFmtId="0" fontId="10" fillId="0" borderId="0" xfId="4226" applyFont="1"/>
    <xf numFmtId="0" fontId="10" fillId="0" borderId="0" xfId="4226" applyFont="1" applyBorder="1"/>
    <xf numFmtId="0" fontId="10" fillId="0" borderId="52" xfId="4226" applyFont="1" applyBorder="1" applyAlignment="1">
      <alignment horizontal="center"/>
    </xf>
    <xf numFmtId="167" fontId="10" fillId="0" borderId="58" xfId="1930" applyNumberFormat="1" applyFont="1" applyBorder="1" applyAlignment="1">
      <alignment vertical="center"/>
    </xf>
    <xf numFmtId="0" fontId="10" fillId="0" borderId="53" xfId="4226" applyFont="1" applyBorder="1" applyAlignment="1">
      <alignment horizontal="center"/>
    </xf>
    <xf numFmtId="0" fontId="10" fillId="0" borderId="76" xfId="4226" applyFont="1" applyBorder="1" applyAlignment="1">
      <alignment horizontal="center" vertical="top"/>
    </xf>
    <xf numFmtId="0" fontId="10" fillId="0" borderId="27" xfId="4226" applyFont="1" applyBorder="1" applyAlignment="1">
      <alignment horizontal="center"/>
    </xf>
    <xf numFmtId="0" fontId="10" fillId="0" borderId="27" xfId="4226" applyFont="1" applyBorder="1" applyAlignment="1">
      <alignment horizontal="center" vertical="top"/>
    </xf>
    <xf numFmtId="0" fontId="10" fillId="0" borderId="54" xfId="4226" applyFont="1" applyBorder="1" applyAlignment="1">
      <alignment horizontal="center" vertical="top"/>
    </xf>
    <xf numFmtId="0" fontId="10" fillId="0" borderId="24" xfId="4226" applyFont="1" applyBorder="1" applyAlignment="1">
      <alignment horizontal="center"/>
    </xf>
    <xf numFmtId="0" fontId="10" fillId="0" borderId="24" xfId="4226" applyFont="1" applyBorder="1" applyAlignment="1"/>
    <xf numFmtId="0" fontId="10" fillId="0" borderId="40" xfId="4226" applyFont="1" applyBorder="1" applyAlignment="1"/>
    <xf numFmtId="0" fontId="10" fillId="0" borderId="24" xfId="4226" applyFont="1" applyBorder="1"/>
    <xf numFmtId="0" fontId="10" fillId="0" borderId="52" xfId="4226" applyFont="1" applyBorder="1"/>
    <xf numFmtId="0" fontId="10" fillId="0" borderId="40" xfId="4226" applyFont="1" applyBorder="1"/>
    <xf numFmtId="0" fontId="10" fillId="0" borderId="0" xfId="4226" applyFont="1" applyAlignment="1">
      <alignment vertical="center"/>
    </xf>
    <xf numFmtId="0" fontId="10" fillId="0" borderId="55" xfId="4226" applyFont="1" applyBorder="1" applyAlignment="1">
      <alignment horizontal="center"/>
    </xf>
    <xf numFmtId="167" fontId="165" fillId="0" borderId="27" xfId="1930" applyNumberFormat="1" applyFont="1" applyFill="1" applyBorder="1" applyAlignment="1">
      <alignment vertical="center"/>
    </xf>
    <xf numFmtId="0" fontId="10" fillId="0" borderId="38" xfId="4226" applyFont="1" applyBorder="1"/>
    <xf numFmtId="0" fontId="10" fillId="0" borderId="60" xfId="4226" applyFont="1" applyBorder="1" applyAlignment="1">
      <alignment horizontal="center"/>
    </xf>
    <xf numFmtId="0" fontId="10" fillId="0" borderId="60" xfId="4226" applyFont="1" applyBorder="1"/>
    <xf numFmtId="0" fontId="10" fillId="0" borderId="59" xfId="4226" applyFont="1" applyBorder="1"/>
    <xf numFmtId="0" fontId="10" fillId="0" borderId="52" xfId="4226" applyFont="1" applyBorder="1" applyAlignment="1"/>
    <xf numFmtId="0" fontId="10" fillId="0" borderId="0" xfId="4227" applyFont="1" applyFill="1"/>
    <xf numFmtId="0" fontId="10" fillId="0" borderId="42" xfId="4227" applyFont="1" applyFill="1" applyBorder="1"/>
    <xf numFmtId="0" fontId="10" fillId="0" borderId="9" xfId="4227" applyFont="1" applyFill="1" applyBorder="1"/>
    <xf numFmtId="0" fontId="10" fillId="0" borderId="41" xfId="4227" applyFont="1" applyFill="1" applyBorder="1"/>
    <xf numFmtId="0" fontId="10" fillId="0" borderId="76" xfId="4227" applyFont="1" applyFill="1" applyBorder="1" applyAlignment="1">
      <alignment horizontal="center"/>
    </xf>
    <xf numFmtId="167" fontId="10" fillId="0" borderId="71" xfId="1930" applyNumberFormat="1" applyFont="1" applyFill="1" applyBorder="1" applyAlignment="1">
      <alignment vertical="center"/>
    </xf>
    <xf numFmtId="0" fontId="10" fillId="0" borderId="138" xfId="4227" applyFont="1" applyFill="1" applyBorder="1"/>
    <xf numFmtId="0" fontId="11" fillId="0" borderId="27" xfId="4227" applyFont="1" applyFill="1" applyBorder="1" applyAlignment="1">
      <alignment horizontal="center" vertical="center"/>
    </xf>
    <xf numFmtId="0" fontId="10" fillId="0" borderId="54" xfId="4227" applyFont="1" applyFill="1" applyBorder="1" applyAlignment="1">
      <alignment horizontal="center"/>
    </xf>
    <xf numFmtId="0" fontId="10" fillId="0" borderId="0" xfId="4227" applyFont="1" applyFill="1" applyAlignment="1">
      <alignment horizontal="center" vertical="top" textRotation="180"/>
    </xf>
    <xf numFmtId="167" fontId="10" fillId="0" borderId="71" xfId="1930" applyNumberFormat="1" applyFont="1" applyFill="1" applyBorder="1"/>
    <xf numFmtId="0" fontId="10" fillId="0" borderId="27" xfId="4227" applyFont="1" applyFill="1" applyBorder="1"/>
    <xf numFmtId="0" fontId="10" fillId="0" borderId="0" xfId="4227" applyFont="1" applyFill="1" applyBorder="1" applyAlignment="1">
      <alignment horizontal="center" vertical="top" textRotation="180"/>
    </xf>
    <xf numFmtId="0" fontId="10" fillId="0" borderId="53" xfId="4227" applyFont="1" applyFill="1" applyBorder="1" applyAlignment="1">
      <alignment horizontal="center"/>
    </xf>
    <xf numFmtId="167" fontId="10" fillId="0" borderId="68" xfId="1930" applyNumberFormat="1" applyFont="1" applyFill="1" applyBorder="1"/>
    <xf numFmtId="0" fontId="10" fillId="0" borderId="0" xfId="4227" applyFont="1" applyFill="1" applyBorder="1"/>
    <xf numFmtId="0" fontId="10" fillId="0" borderId="24" xfId="4227" applyFont="1" applyFill="1" applyBorder="1"/>
    <xf numFmtId="0" fontId="10" fillId="0" borderId="52" xfId="4227" applyFont="1" applyFill="1" applyBorder="1" applyAlignment="1">
      <alignment horizontal="center"/>
    </xf>
    <xf numFmtId="0" fontId="11" fillId="0" borderId="24" xfId="4227" applyFont="1" applyFill="1" applyBorder="1" applyAlignment="1">
      <alignment horizontal="center" vertical="center"/>
    </xf>
    <xf numFmtId="0" fontId="10" fillId="0" borderId="0" xfId="4227" applyFont="1" applyFill="1" applyBorder="1" applyAlignment="1">
      <alignment horizontal="centerContinuous"/>
    </xf>
    <xf numFmtId="0" fontId="10" fillId="0" borderId="2" xfId="4227" applyFont="1" applyFill="1" applyBorder="1"/>
    <xf numFmtId="0" fontId="10" fillId="0" borderId="66" xfId="4227" applyFont="1" applyFill="1" applyBorder="1" applyAlignment="1">
      <alignment horizontal="centerContinuous"/>
    </xf>
    <xf numFmtId="0" fontId="10" fillId="0" borderId="138" xfId="4227" applyFont="1" applyFill="1" applyBorder="1" applyAlignment="1">
      <alignment vertical="center"/>
    </xf>
    <xf numFmtId="167" fontId="10" fillId="0" borderId="68" xfId="1930" applyNumberFormat="1" applyFont="1" applyFill="1" applyBorder="1" applyAlignment="1">
      <alignment vertical="center"/>
    </xf>
    <xf numFmtId="0" fontId="10" fillId="0" borderId="0" xfId="4227" applyFont="1" applyFill="1" applyBorder="1" applyAlignment="1">
      <alignment vertical="center"/>
    </xf>
    <xf numFmtId="0" fontId="10" fillId="0" borderId="0" xfId="4227" applyFont="1" applyFill="1" applyBorder="1" applyAlignment="1">
      <alignment horizontal="left" vertical="center"/>
    </xf>
    <xf numFmtId="0" fontId="10" fillId="0" borderId="24" xfId="4227" applyFont="1" applyFill="1" applyBorder="1" applyAlignment="1">
      <alignment horizontal="center"/>
    </xf>
    <xf numFmtId="0" fontId="10" fillId="0" borderId="68" xfId="4227" applyFont="1" applyFill="1" applyBorder="1"/>
    <xf numFmtId="0" fontId="10" fillId="0" borderId="0" xfId="4227" applyFont="1" applyFill="1" applyBorder="1" applyAlignment="1">
      <alignment horizontal="centerContinuous" vertical="center"/>
    </xf>
    <xf numFmtId="0" fontId="10" fillId="0" borderId="22" xfId="4227" applyFont="1" applyFill="1" applyBorder="1"/>
    <xf numFmtId="0" fontId="10" fillId="0" borderId="22" xfId="4227" applyFont="1" applyFill="1" applyBorder="1" applyAlignment="1">
      <alignment horizontal="center"/>
    </xf>
    <xf numFmtId="0" fontId="10" fillId="0" borderId="70" xfId="4227" applyFont="1" applyFill="1" applyBorder="1"/>
    <xf numFmtId="0" fontId="10" fillId="0" borderId="76" xfId="4227" applyFont="1" applyFill="1" applyBorder="1" applyAlignment="1">
      <alignment horizontal="center" vertical="top"/>
    </xf>
    <xf numFmtId="0" fontId="10" fillId="0" borderId="27" xfId="4227" applyFont="1" applyFill="1" applyBorder="1" applyAlignment="1">
      <alignment horizontal="center"/>
    </xf>
    <xf numFmtId="0" fontId="10" fillId="0" borderId="27" xfId="4227" applyFont="1" applyFill="1" applyBorder="1" applyAlignment="1">
      <alignment horizontal="centerContinuous"/>
    </xf>
    <xf numFmtId="0" fontId="10" fillId="0" borderId="27" xfId="4227" applyFont="1" applyFill="1" applyBorder="1" applyAlignment="1">
      <alignment horizontal="center" vertical="top"/>
    </xf>
    <xf numFmtId="0" fontId="10" fillId="0" borderId="54" xfId="4227" applyFont="1" applyFill="1" applyBorder="1" applyAlignment="1">
      <alignment horizontal="center" vertical="top"/>
    </xf>
    <xf numFmtId="0" fontId="10" fillId="0" borderId="24" xfId="4227" applyFont="1" applyFill="1" applyBorder="1" applyAlignment="1">
      <alignment horizontal="centerContinuous"/>
    </xf>
    <xf numFmtId="0" fontId="10" fillId="0" borderId="24" xfId="4227" applyFont="1" applyFill="1" applyBorder="1" applyAlignment="1"/>
    <xf numFmtId="0" fontId="10" fillId="0" borderId="40" xfId="4227" applyFont="1" applyFill="1" applyBorder="1" applyAlignment="1"/>
    <xf numFmtId="0" fontId="10" fillId="0" borderId="52" xfId="4227" applyFont="1" applyFill="1" applyBorder="1" applyAlignment="1"/>
    <xf numFmtId="0" fontId="11" fillId="0" borderId="24" xfId="4227" applyFont="1" applyFill="1" applyBorder="1" applyAlignment="1">
      <alignment horizontal="centerContinuous"/>
    </xf>
    <xf numFmtId="0" fontId="11" fillId="0" borderId="0" xfId="4227" applyFont="1" applyFill="1"/>
    <xf numFmtId="0" fontId="11" fillId="0" borderId="40" xfId="4227" applyFont="1" applyFill="1" applyBorder="1"/>
    <xf numFmtId="0" fontId="11" fillId="0" borderId="24" xfId="4227" applyFont="1" applyFill="1" applyBorder="1" applyAlignment="1">
      <alignment horizontal="center"/>
    </xf>
    <xf numFmtId="0" fontId="11" fillId="0" borderId="66" xfId="4227" applyFont="1" applyFill="1" applyBorder="1" applyAlignment="1">
      <alignment horizontal="centerContinuous"/>
    </xf>
    <xf numFmtId="0" fontId="11" fillId="0" borderId="67" xfId="4227" applyFont="1" applyFill="1" applyBorder="1" applyAlignment="1">
      <alignment horizontal="centerContinuous"/>
    </xf>
    <xf numFmtId="0" fontId="10" fillId="0" borderId="67" xfId="4227" applyFont="1" applyFill="1" applyBorder="1" applyAlignment="1">
      <alignment horizontal="centerContinuous"/>
    </xf>
    <xf numFmtId="0" fontId="11" fillId="0" borderId="24" xfId="4227" applyFont="1" applyFill="1" applyBorder="1"/>
    <xf numFmtId="0" fontId="11" fillId="0" borderId="52" xfId="4227" applyFont="1" applyFill="1" applyBorder="1"/>
    <xf numFmtId="0" fontId="11" fillId="0" borderId="138" xfId="4227" applyFont="1" applyFill="1" applyBorder="1" applyAlignment="1">
      <alignment horizontal="centerContinuous"/>
    </xf>
    <xf numFmtId="0" fontId="10" fillId="0" borderId="138" xfId="4227" applyFont="1" applyFill="1" applyBorder="1" applyAlignment="1">
      <alignment horizontal="centerContinuous"/>
    </xf>
    <xf numFmtId="0" fontId="11" fillId="0" borderId="0" xfId="4227" applyFont="1" applyFill="1" applyBorder="1" applyAlignment="1">
      <alignment horizontal="centerContinuous"/>
    </xf>
    <xf numFmtId="0" fontId="11" fillId="0" borderId="55" xfId="4227" applyFont="1" applyFill="1" applyBorder="1" applyAlignment="1">
      <alignment horizontal="centerContinuous"/>
    </xf>
    <xf numFmtId="0" fontId="11" fillId="0" borderId="61" xfId="4227" applyFont="1" applyFill="1" applyBorder="1" applyAlignment="1">
      <alignment horizontal="centerContinuous" vertical="center"/>
    </xf>
    <xf numFmtId="0" fontId="11" fillId="0" borderId="40" xfId="4227" applyFont="1" applyFill="1" applyBorder="1" applyAlignment="1">
      <alignment horizontal="centerContinuous"/>
    </xf>
    <xf numFmtId="0" fontId="11" fillId="0" borderId="39" xfId="4227" applyFont="1" applyFill="1" applyBorder="1" applyAlignment="1">
      <alignment horizontal="centerContinuous" vertical="center"/>
    </xf>
    <xf numFmtId="0" fontId="11" fillId="0" borderId="38" xfId="4227" applyFont="1" applyFill="1" applyBorder="1" applyAlignment="1">
      <alignment horizontal="centerContinuous"/>
    </xf>
    <xf numFmtId="0" fontId="11" fillId="0" borderId="37" xfId="4227" applyFont="1" applyFill="1" applyBorder="1" applyAlignment="1">
      <alignment horizontal="centerContinuous"/>
    </xf>
    <xf numFmtId="0" fontId="11" fillId="0" borderId="36" xfId="4227" applyFont="1" applyFill="1" applyBorder="1" applyAlignment="1">
      <alignment horizontal="centerContinuous" vertical="center"/>
    </xf>
    <xf numFmtId="0" fontId="10" fillId="0" borderId="0" xfId="4228" applyFont="1"/>
    <xf numFmtId="0" fontId="10" fillId="0" borderId="0" xfId="4228" applyFont="1" applyAlignment="1"/>
    <xf numFmtId="0" fontId="12" fillId="0" borderId="0" xfId="4228" applyFont="1" applyAlignment="1">
      <alignment horizontal="right"/>
    </xf>
    <xf numFmtId="0" fontId="10" fillId="0" borderId="42" xfId="4228" applyFont="1" applyBorder="1" applyAlignment="1">
      <alignment horizontal="center"/>
    </xf>
    <xf numFmtId="190" fontId="10" fillId="0" borderId="9" xfId="4228" applyNumberFormat="1" applyFont="1" applyBorder="1" applyAlignment="1">
      <alignment vertical="center"/>
    </xf>
    <xf numFmtId="0" fontId="10" fillId="0" borderId="9" xfId="4228" applyNumberFormat="1" applyFont="1" applyBorder="1" applyAlignment="1">
      <alignment horizontal="left" vertical="center"/>
    </xf>
    <xf numFmtId="0" fontId="10" fillId="0" borderId="9" xfId="4228" applyNumberFormat="1" applyFont="1" applyBorder="1" applyAlignment="1">
      <alignment vertical="center"/>
    </xf>
    <xf numFmtId="0" fontId="10" fillId="0" borderId="41" xfId="4228" applyFont="1" applyBorder="1" applyAlignment="1">
      <alignment horizontal="center"/>
    </xf>
    <xf numFmtId="0" fontId="10" fillId="0" borderId="40" xfId="4228" applyFont="1" applyBorder="1" applyAlignment="1">
      <alignment horizontal="center" vertical="center"/>
    </xf>
    <xf numFmtId="190" fontId="10" fillId="0" borderId="0" xfId="4228" applyNumberFormat="1" applyFont="1" applyBorder="1" applyAlignment="1">
      <alignment vertical="center"/>
    </xf>
    <xf numFmtId="0" fontId="10" fillId="0" borderId="0" xfId="4228" applyNumberFormat="1" applyFont="1" applyBorder="1" applyAlignment="1">
      <alignment horizontal="left" vertical="center"/>
    </xf>
    <xf numFmtId="0" fontId="10" fillId="0" borderId="0" xfId="4228" applyNumberFormat="1" applyFont="1" applyBorder="1" applyAlignment="1">
      <alignment vertical="center"/>
    </xf>
    <xf numFmtId="0" fontId="10" fillId="0" borderId="39" xfId="4228" applyFont="1" applyBorder="1" applyAlignment="1">
      <alignment horizontal="center" vertical="center"/>
    </xf>
    <xf numFmtId="0" fontId="10" fillId="0" borderId="0" xfId="4228" applyFont="1" applyBorder="1" applyAlignment="1">
      <alignment vertical="center"/>
    </xf>
    <xf numFmtId="0" fontId="11" fillId="0" borderId="0" xfId="4228" applyFont="1" applyBorder="1" applyAlignment="1">
      <alignment horizontal="center" vertical="center"/>
    </xf>
    <xf numFmtId="0" fontId="10" fillId="0" borderId="76" xfId="4228" applyFont="1" applyBorder="1" applyAlignment="1">
      <alignment horizontal="center" vertical="center"/>
    </xf>
    <xf numFmtId="0" fontId="10" fillId="0" borderId="55" xfId="4228" applyFont="1" applyBorder="1" applyAlignment="1">
      <alignment vertical="center"/>
    </xf>
    <xf numFmtId="0" fontId="10" fillId="0" borderId="54" xfId="4228" applyFont="1" applyBorder="1" applyAlignment="1">
      <alignment horizontal="center" vertical="center"/>
    </xf>
    <xf numFmtId="167" fontId="165" fillId="0" borderId="54" xfId="1930" applyNumberFormat="1" applyFont="1" applyBorder="1" applyAlignment="1">
      <alignment vertical="center"/>
    </xf>
    <xf numFmtId="167" fontId="165" fillId="0" borderId="71" xfId="1930" applyNumberFormat="1" applyFont="1" applyBorder="1" applyAlignment="1">
      <alignment vertical="center"/>
    </xf>
    <xf numFmtId="0" fontId="10" fillId="0" borderId="76" xfId="4228" applyFont="1" applyBorder="1" applyAlignment="1">
      <alignment horizontal="center" vertical="top"/>
    </xf>
    <xf numFmtId="0" fontId="10" fillId="0" borderId="55" xfId="4228" applyFont="1" applyBorder="1" applyAlignment="1">
      <alignment vertical="top"/>
    </xf>
    <xf numFmtId="0" fontId="10" fillId="0" borderId="54" xfId="4228" applyFont="1" applyBorder="1" applyAlignment="1">
      <alignment horizontal="center" vertical="top"/>
    </xf>
    <xf numFmtId="0" fontId="10" fillId="0" borderId="53" xfId="4228" applyFont="1" applyBorder="1" applyAlignment="1">
      <alignment horizontal="center"/>
    </xf>
    <xf numFmtId="0" fontId="11" fillId="0" borderId="24" xfId="4228" applyFont="1" applyBorder="1" applyAlignment="1">
      <alignment horizontal="center" vertical="center"/>
    </xf>
    <xf numFmtId="0" fontId="10" fillId="0" borderId="52" xfId="4228" applyFont="1" applyBorder="1" applyAlignment="1">
      <alignment horizontal="center"/>
    </xf>
    <xf numFmtId="0" fontId="10" fillId="0" borderId="76" xfId="4228" applyFont="1" applyBorder="1" applyAlignment="1">
      <alignment horizontal="center"/>
    </xf>
    <xf numFmtId="0" fontId="10" fillId="0" borderId="54" xfId="4228" applyFont="1" applyBorder="1" applyAlignment="1">
      <alignment horizontal="center"/>
    </xf>
    <xf numFmtId="0" fontId="10" fillId="0" borderId="0" xfId="4228" applyFont="1" applyBorder="1"/>
    <xf numFmtId="0" fontId="10" fillId="0" borderId="53" xfId="4228" applyFont="1" applyBorder="1" applyAlignment="1">
      <alignment horizontal="center" vertical="center"/>
    </xf>
    <xf numFmtId="0" fontId="10" fillId="0" borderId="24" xfId="4228" applyFont="1" applyBorder="1" applyAlignment="1">
      <alignment vertical="center"/>
    </xf>
    <xf numFmtId="0" fontId="10" fillId="0" borderId="52" xfId="4228" applyFont="1" applyBorder="1" applyAlignment="1">
      <alignment horizontal="center" vertical="center"/>
    </xf>
    <xf numFmtId="167" fontId="165" fillId="0" borderId="54" xfId="1930" applyNumberFormat="1" applyFont="1" applyFill="1" applyBorder="1" applyAlignment="1">
      <alignment vertical="center"/>
    </xf>
    <xf numFmtId="0" fontId="10" fillId="0" borderId="24" xfId="4228" applyFont="1" applyBorder="1"/>
    <xf numFmtId="0" fontId="10" fillId="0" borderId="25" xfId="4228" applyFont="1" applyBorder="1" applyAlignment="1">
      <alignment vertical="top"/>
    </xf>
    <xf numFmtId="0" fontId="10" fillId="0" borderId="20" xfId="4228" applyFont="1" applyBorder="1" applyAlignment="1">
      <alignment vertical="center"/>
    </xf>
    <xf numFmtId="0" fontId="10" fillId="0" borderId="71" xfId="4228" applyFont="1" applyBorder="1" applyAlignment="1">
      <alignment vertical="top"/>
    </xf>
    <xf numFmtId="0" fontId="10" fillId="0" borderId="53" xfId="4228" applyFont="1" applyBorder="1" applyAlignment="1">
      <alignment horizontal="center" vertical="top"/>
    </xf>
    <xf numFmtId="0" fontId="10" fillId="0" borderId="68" xfId="4228" applyFont="1" applyBorder="1" applyAlignment="1">
      <alignment vertical="top"/>
    </xf>
    <xf numFmtId="0" fontId="10" fillId="0" borderId="52" xfId="4228" applyFont="1" applyBorder="1" applyAlignment="1">
      <alignment horizontal="center" vertical="top"/>
    </xf>
    <xf numFmtId="0" fontId="10" fillId="0" borderId="68" xfId="4228" applyFont="1" applyBorder="1" applyAlignment="1">
      <alignment vertical="center"/>
    </xf>
    <xf numFmtId="0" fontId="10" fillId="0" borderId="23" xfId="4228" applyFont="1" applyBorder="1" applyAlignment="1">
      <alignment vertical="center"/>
    </xf>
    <xf numFmtId="167" fontId="10" fillId="0" borderId="60" xfId="1930" applyNumberFormat="1" applyFont="1" applyBorder="1"/>
    <xf numFmtId="167" fontId="10" fillId="0" borderId="59" xfId="1930" applyNumberFormat="1" applyFont="1" applyBorder="1" applyAlignment="1"/>
    <xf numFmtId="0" fontId="10" fillId="0" borderId="20" xfId="4228" applyFont="1" applyBorder="1" applyAlignment="1">
      <alignment horizontal="centerContinuous" vertical="center"/>
    </xf>
    <xf numFmtId="0" fontId="10" fillId="0" borderId="27" xfId="4228" applyFont="1" applyBorder="1" applyAlignment="1">
      <alignment horizontal="center"/>
    </xf>
    <xf numFmtId="0" fontId="10" fillId="0" borderId="27" xfId="4228" applyFont="1" applyBorder="1" applyAlignment="1">
      <alignment horizontal="centerContinuous"/>
    </xf>
    <xf numFmtId="0" fontId="10" fillId="0" borderId="27" xfId="4228" applyFont="1" applyBorder="1" applyAlignment="1">
      <alignment horizontal="center" vertical="top"/>
    </xf>
    <xf numFmtId="0" fontId="10" fillId="0" borderId="24" xfId="4228" applyFont="1" applyBorder="1" applyAlignment="1">
      <alignment horizontal="center"/>
    </xf>
    <xf numFmtId="0" fontId="10" fillId="0" borderId="24" xfId="4228" applyFont="1" applyBorder="1" applyAlignment="1">
      <alignment horizontal="centerContinuous"/>
    </xf>
    <xf numFmtId="0" fontId="10" fillId="0" borderId="40" xfId="4228" applyFont="1" applyBorder="1" applyAlignment="1"/>
    <xf numFmtId="0" fontId="10" fillId="0" borderId="24" xfId="4228" applyFont="1" applyBorder="1" applyAlignment="1"/>
    <xf numFmtId="0" fontId="10" fillId="0" borderId="52" xfId="4228" applyFont="1" applyBorder="1" applyAlignment="1"/>
    <xf numFmtId="0" fontId="10" fillId="0" borderId="40" xfId="4228" applyFont="1" applyBorder="1"/>
    <xf numFmtId="0" fontId="10" fillId="0" borderId="66" xfId="4228" applyFont="1" applyBorder="1" applyAlignment="1">
      <alignment horizontal="centerContinuous"/>
    </xf>
    <xf numFmtId="0" fontId="10" fillId="0" borderId="67" xfId="4228" applyFont="1" applyBorder="1" applyAlignment="1">
      <alignment horizontal="centerContinuous"/>
    </xf>
    <xf numFmtId="0" fontId="10" fillId="0" borderId="52" xfId="4228" applyFont="1" applyBorder="1"/>
    <xf numFmtId="0" fontId="10" fillId="0" borderId="0" xfId="4228" applyFont="1" applyBorder="1" applyAlignment="1">
      <alignment horizontal="centerContinuous"/>
    </xf>
    <xf numFmtId="0" fontId="10" fillId="0" borderId="0" xfId="4228" applyFont="1" applyBorder="1" applyAlignment="1"/>
    <xf numFmtId="0" fontId="10" fillId="0" borderId="40" xfId="4228" applyFont="1" applyBorder="1" applyAlignment="1">
      <alignment horizontal="centerContinuous"/>
    </xf>
    <xf numFmtId="0" fontId="11" fillId="0" borderId="39" xfId="4228" applyFont="1" applyBorder="1" applyAlignment="1">
      <alignment horizontal="centerContinuous"/>
    </xf>
    <xf numFmtId="0" fontId="10" fillId="0" borderId="39" xfId="4228" applyFont="1" applyBorder="1"/>
    <xf numFmtId="174" fontId="12" fillId="0" borderId="0" xfId="4195" quotePrefix="1" applyNumberFormat="1" applyFont="1" applyAlignment="1" applyProtection="1">
      <alignment horizontal="right" vertical="center"/>
      <protection locked="0"/>
    </xf>
    <xf numFmtId="0" fontId="12" fillId="0" borderId="0" xfId="4228" applyFont="1" applyAlignment="1">
      <alignment horizontal="left"/>
    </xf>
    <xf numFmtId="0" fontId="10" fillId="0" borderId="0" xfId="4228" applyFont="1" applyAlignment="1">
      <alignment horizontal="right"/>
    </xf>
    <xf numFmtId="0" fontId="10" fillId="0" borderId="9" xfId="4228" applyFont="1" applyBorder="1"/>
    <xf numFmtId="0" fontId="11" fillId="0" borderId="9" xfId="4228" applyFont="1" applyBorder="1" applyAlignment="1">
      <alignment horizontal="center" vertical="center"/>
    </xf>
    <xf numFmtId="190" fontId="165" fillId="0" borderId="0" xfId="4228" applyNumberFormat="1" applyFont="1" applyBorder="1" applyAlignment="1">
      <alignment vertical="center"/>
    </xf>
    <xf numFmtId="0" fontId="11" fillId="0" borderId="0" xfId="4228" applyFont="1" applyBorder="1" applyAlignment="1">
      <alignment horizontal="left" vertical="center"/>
    </xf>
    <xf numFmtId="0" fontId="11" fillId="0" borderId="27" xfId="4228" applyFont="1" applyBorder="1" applyAlignment="1">
      <alignment horizontal="left" vertical="center"/>
    </xf>
    <xf numFmtId="0" fontId="10" fillId="0" borderId="27" xfId="4228" applyFont="1" applyBorder="1" applyAlignment="1">
      <alignment horizontal="left" vertical="center"/>
    </xf>
    <xf numFmtId="0" fontId="11" fillId="0" borderId="24" xfId="4228" applyFont="1" applyBorder="1" applyAlignment="1">
      <alignment horizontal="left" vertical="center"/>
    </xf>
    <xf numFmtId="0" fontId="10" fillId="0" borderId="24" xfId="4228" applyFont="1" applyBorder="1" applyAlignment="1">
      <alignment horizontal="left" vertical="center"/>
    </xf>
    <xf numFmtId="191" fontId="10" fillId="0" borderId="27" xfId="4228" applyNumberFormat="1" applyFont="1" applyBorder="1" applyAlignment="1">
      <alignment horizontal="left"/>
    </xf>
    <xf numFmtId="0" fontId="10" fillId="0" borderId="24" xfId="4228" applyFont="1" applyBorder="1" applyAlignment="1">
      <alignment horizontal="left"/>
    </xf>
    <xf numFmtId="0" fontId="10" fillId="0" borderId="138" xfId="4228" applyFont="1" applyBorder="1" applyAlignment="1">
      <alignment horizontal="left"/>
    </xf>
    <xf numFmtId="0" fontId="10" fillId="0" borderId="27" xfId="4228" applyFont="1" applyBorder="1" applyAlignment="1">
      <alignment horizontal="left"/>
    </xf>
    <xf numFmtId="0" fontId="10" fillId="0" borderId="0" xfId="4228" applyFont="1" applyBorder="1" applyAlignment="1">
      <alignment horizontal="left"/>
    </xf>
    <xf numFmtId="0" fontId="10" fillId="0" borderId="138" xfId="4228" applyFont="1" applyBorder="1" applyAlignment="1">
      <alignment horizontal="centerContinuous" vertical="top"/>
    </xf>
    <xf numFmtId="0" fontId="10" fillId="0" borderId="0" xfId="4228" applyFont="1" applyBorder="1" applyAlignment="1">
      <alignment horizontal="centerContinuous" vertical="top"/>
    </xf>
    <xf numFmtId="0" fontId="10" fillId="0" borderId="22" xfId="4228" applyFont="1" applyBorder="1" applyAlignment="1">
      <alignment horizontal="centerContinuous"/>
    </xf>
    <xf numFmtId="0" fontId="10" fillId="0" borderId="22" xfId="4228" applyFont="1" applyBorder="1" applyAlignment="1"/>
    <xf numFmtId="0" fontId="10" fillId="0" borderId="21" xfId="4228" applyFont="1" applyBorder="1" applyAlignment="1">
      <alignment horizontal="centerContinuous"/>
    </xf>
    <xf numFmtId="0" fontId="10" fillId="0" borderId="24" xfId="4228" applyFont="1" applyBorder="1" applyAlignment="1">
      <alignment horizontal="centerContinuous" vertical="top"/>
    </xf>
    <xf numFmtId="0" fontId="10" fillId="0" borderId="55" xfId="4228" applyFont="1" applyBorder="1"/>
    <xf numFmtId="0" fontId="10" fillId="0" borderId="138" xfId="4228" applyFont="1" applyBorder="1" applyAlignment="1">
      <alignment horizontal="centerContinuous"/>
    </xf>
    <xf numFmtId="0" fontId="10" fillId="0" borderId="116" xfId="4228" applyFont="1" applyBorder="1" applyAlignment="1">
      <alignment horizontal="centerContinuous"/>
    </xf>
    <xf numFmtId="0" fontId="10" fillId="0" borderId="136" xfId="4228" applyFont="1" applyBorder="1" applyAlignment="1">
      <alignment horizontal="centerContinuous"/>
    </xf>
    <xf numFmtId="0" fontId="10" fillId="0" borderId="38" xfId="4228" applyFont="1" applyBorder="1" applyAlignment="1">
      <alignment horizontal="centerContinuous"/>
    </xf>
    <xf numFmtId="0" fontId="10" fillId="0" borderId="37" xfId="4228" applyFont="1" applyBorder="1" applyAlignment="1">
      <alignment horizontal="centerContinuous"/>
    </xf>
    <xf numFmtId="0" fontId="11" fillId="0" borderId="36" xfId="4228" applyFont="1" applyBorder="1" applyAlignment="1">
      <alignment horizontal="centerContinuous"/>
    </xf>
    <xf numFmtId="0" fontId="12" fillId="0" borderId="0" xfId="4228" applyFont="1"/>
    <xf numFmtId="174" fontId="12" fillId="0" borderId="0" xfId="4228" applyNumberFormat="1" applyFont="1" applyAlignment="1">
      <alignment horizontal="left"/>
    </xf>
    <xf numFmtId="0" fontId="10" fillId="0" borderId="0" xfId="4231" applyFont="1"/>
    <xf numFmtId="0" fontId="12" fillId="0" borderId="0" xfId="4231" applyFont="1" applyAlignment="1">
      <alignment horizontal="right"/>
    </xf>
    <xf numFmtId="0" fontId="10" fillId="0" borderId="0" xfId="4231" applyFont="1" applyAlignment="1">
      <alignment horizontal="left"/>
    </xf>
    <xf numFmtId="0" fontId="10" fillId="0" borderId="42" xfId="4231" applyFont="1" applyBorder="1" applyAlignment="1">
      <alignment horizontal="center"/>
    </xf>
    <xf numFmtId="0" fontId="11" fillId="0" borderId="9" xfId="4231" applyFont="1" applyBorder="1" applyAlignment="1">
      <alignment horizontal="center" vertical="center"/>
    </xf>
    <xf numFmtId="0" fontId="10" fillId="0" borderId="41" xfId="4231" applyFont="1" applyBorder="1" applyAlignment="1">
      <alignment horizontal="center"/>
    </xf>
    <xf numFmtId="0" fontId="10" fillId="0" borderId="40" xfId="4231" applyFont="1" applyBorder="1" applyAlignment="1">
      <alignment horizontal="center" vertical="center"/>
    </xf>
    <xf numFmtId="0" fontId="11" fillId="0" borderId="0" xfId="4231" applyFont="1" applyBorder="1" applyAlignment="1">
      <alignment horizontal="center" vertical="center"/>
    </xf>
    <xf numFmtId="0" fontId="10" fillId="0" borderId="39" xfId="4231" applyFont="1" applyBorder="1" applyAlignment="1">
      <alignment horizontal="center" vertical="center"/>
    </xf>
    <xf numFmtId="0" fontId="10" fillId="0" borderId="40" xfId="4231" applyFont="1" applyBorder="1" applyAlignment="1">
      <alignment horizontal="centerContinuous" vertical="center"/>
    </xf>
    <xf numFmtId="0" fontId="10" fillId="0" borderId="0" xfId="4231" applyFont="1" applyBorder="1" applyAlignment="1">
      <alignment horizontal="centerContinuous"/>
    </xf>
    <xf numFmtId="0" fontId="11" fillId="0" borderId="0" xfId="4231" applyFont="1" applyBorder="1" applyAlignment="1">
      <alignment horizontal="centerContinuous" vertical="center"/>
    </xf>
    <xf numFmtId="0" fontId="10" fillId="0" borderId="39" xfId="4231" applyFont="1" applyBorder="1" applyAlignment="1">
      <alignment horizontal="centerContinuous" vertical="center"/>
    </xf>
    <xf numFmtId="0" fontId="10" fillId="0" borderId="76" xfId="4231" applyFont="1" applyBorder="1" applyAlignment="1">
      <alignment horizontal="center" vertical="center"/>
    </xf>
    <xf numFmtId="0" fontId="11" fillId="0" borderId="27" xfId="4231" applyFont="1" applyBorder="1" applyAlignment="1">
      <alignment horizontal="center" vertical="center"/>
    </xf>
    <xf numFmtId="0" fontId="10" fillId="0" borderId="54" xfId="4231" applyFont="1" applyBorder="1" applyAlignment="1">
      <alignment horizontal="center" vertical="center"/>
    </xf>
    <xf numFmtId="0" fontId="10" fillId="0" borderId="76" xfId="4231" applyFont="1" applyBorder="1" applyAlignment="1">
      <alignment horizontal="center" vertical="top"/>
    </xf>
    <xf numFmtId="0" fontId="10" fillId="0" borderId="54" xfId="4231" applyFont="1" applyBorder="1" applyAlignment="1">
      <alignment horizontal="center" vertical="top"/>
    </xf>
    <xf numFmtId="0" fontId="11" fillId="0" borderId="24" xfId="4231" applyFont="1" applyBorder="1" applyAlignment="1">
      <alignment horizontal="center" vertical="center"/>
    </xf>
    <xf numFmtId="0" fontId="10" fillId="0" borderId="52" xfId="4231" applyFont="1" applyBorder="1" applyAlignment="1">
      <alignment horizontal="center" vertical="center"/>
    </xf>
    <xf numFmtId="0" fontId="10" fillId="0" borderId="0" xfId="4231" applyFont="1" applyBorder="1"/>
    <xf numFmtId="0" fontId="10" fillId="0" borderId="27" xfId="4231" applyFont="1" applyBorder="1"/>
    <xf numFmtId="0" fontId="10" fillId="0" borderId="53" xfId="4231" applyFont="1" applyBorder="1" applyAlignment="1">
      <alignment horizontal="center" vertical="top"/>
    </xf>
    <xf numFmtId="0" fontId="10" fillId="0" borderId="24" xfId="4231" applyFont="1" applyBorder="1"/>
    <xf numFmtId="0" fontId="10" fillId="0" borderId="52" xfId="4231" applyFont="1" applyBorder="1" applyAlignment="1">
      <alignment horizontal="center" vertical="top"/>
    </xf>
    <xf numFmtId="0" fontId="10" fillId="0" borderId="122" xfId="4231" applyFont="1" applyBorder="1" applyAlignment="1">
      <alignment horizontal="center" vertical="center"/>
    </xf>
    <xf numFmtId="0" fontId="10" fillId="0" borderId="66" xfId="4231" applyFont="1" applyBorder="1"/>
    <xf numFmtId="0" fontId="10" fillId="0" borderId="65" xfId="4231" applyFont="1" applyBorder="1" applyAlignment="1">
      <alignment horizontal="center" vertical="center"/>
    </xf>
    <xf numFmtId="0" fontId="10" fillId="0" borderId="53" xfId="4231" applyFont="1" applyBorder="1" applyAlignment="1">
      <alignment horizontal="center"/>
    </xf>
    <xf numFmtId="0" fontId="10" fillId="0" borderId="52" xfId="4231" applyFont="1" applyBorder="1" applyAlignment="1">
      <alignment horizontal="center"/>
    </xf>
    <xf numFmtId="0" fontId="10" fillId="0" borderId="54" xfId="4231" applyFont="1" applyBorder="1" applyAlignment="1">
      <alignment horizontal="center"/>
    </xf>
    <xf numFmtId="0" fontId="10" fillId="0" borderId="27" xfId="4231" applyFont="1" applyBorder="1" applyAlignment="1">
      <alignment horizontal="center"/>
    </xf>
    <xf numFmtId="0" fontId="10" fillId="0" borderId="27" xfId="4231" applyFont="1" applyBorder="1" applyAlignment="1">
      <alignment horizontal="centerContinuous"/>
    </xf>
    <xf numFmtId="0" fontId="10" fillId="0" borderId="27" xfId="4231" applyFont="1" applyBorder="1" applyAlignment="1">
      <alignment horizontal="center" vertical="top"/>
    </xf>
    <xf numFmtId="0" fontId="10" fillId="0" borderId="24" xfId="4231" applyFont="1" applyBorder="1" applyAlignment="1">
      <alignment horizontal="center"/>
    </xf>
    <xf numFmtId="168" fontId="4" fillId="0" borderId="24" xfId="4229" applyBorder="1"/>
    <xf numFmtId="168" fontId="4" fillId="0" borderId="52" xfId="4229" applyBorder="1"/>
    <xf numFmtId="168" fontId="10" fillId="0" borderId="24" xfId="4229" applyFont="1" applyBorder="1" applyAlignment="1">
      <alignment horizontal="center"/>
    </xf>
    <xf numFmtId="0" fontId="10" fillId="0" borderId="24" xfId="4231" applyFont="1" applyBorder="1" applyAlignment="1">
      <alignment horizontal="centerContinuous"/>
    </xf>
    <xf numFmtId="0" fontId="10" fillId="0" borderId="40" xfId="4231" applyFont="1" applyBorder="1" applyAlignment="1"/>
    <xf numFmtId="0" fontId="10" fillId="0" borderId="24" xfId="4231" applyFont="1" applyBorder="1" applyAlignment="1"/>
    <xf numFmtId="0" fontId="10" fillId="0" borderId="52" xfId="4231" applyFont="1" applyBorder="1" applyAlignment="1"/>
    <xf numFmtId="0" fontId="10" fillId="0" borderId="40" xfId="4231" applyFont="1" applyBorder="1"/>
    <xf numFmtId="0" fontId="10" fillId="0" borderId="66" xfId="4231" applyFont="1" applyBorder="1" applyAlignment="1">
      <alignment horizontal="centerContinuous"/>
    </xf>
    <xf numFmtId="0" fontId="10" fillId="0" borderId="67" xfId="4231" applyFont="1" applyBorder="1" applyAlignment="1">
      <alignment horizontal="centerContinuous"/>
    </xf>
    <xf numFmtId="0" fontId="10" fillId="0" borderId="67" xfId="4231" applyFont="1" applyBorder="1" applyAlignment="1">
      <alignment horizontal="centerContinuous" vertical="center"/>
    </xf>
    <xf numFmtId="0" fontId="10" fillId="0" borderId="138" xfId="4231" applyFont="1" applyBorder="1" applyAlignment="1">
      <alignment horizontal="centerContinuous" vertical="top"/>
    </xf>
    <xf numFmtId="0" fontId="10" fillId="0" borderId="52" xfId="4231" applyFont="1" applyBorder="1"/>
    <xf numFmtId="0" fontId="10" fillId="0" borderId="116" xfId="4231" applyFont="1" applyBorder="1" applyAlignment="1">
      <alignment horizontal="centerContinuous"/>
    </xf>
    <xf numFmtId="0" fontId="10" fillId="0" borderId="136" xfId="4231" applyFont="1" applyBorder="1" applyAlignment="1">
      <alignment horizontal="centerContinuous"/>
    </xf>
    <xf numFmtId="0" fontId="10" fillId="0" borderId="40" xfId="4231" applyFont="1" applyBorder="1" applyAlignment="1">
      <alignment horizontal="centerContinuous"/>
    </xf>
    <xf numFmtId="0" fontId="11" fillId="0" borderId="39" xfId="4231" applyFont="1" applyBorder="1" applyAlignment="1">
      <alignment horizontal="centerContinuous"/>
    </xf>
    <xf numFmtId="0" fontId="10" fillId="0" borderId="38" xfId="4231" applyFont="1" applyBorder="1" applyAlignment="1">
      <alignment horizontal="centerContinuous"/>
    </xf>
    <xf numFmtId="0" fontId="10" fillId="0" borderId="37" xfId="4231" applyFont="1" applyBorder="1" applyAlignment="1">
      <alignment horizontal="centerContinuous"/>
    </xf>
    <xf numFmtId="0" fontId="11" fillId="0" borderId="36" xfId="4231" applyFont="1" applyBorder="1" applyAlignment="1">
      <alignment horizontal="centerContinuous"/>
    </xf>
    <xf numFmtId="174" fontId="12" fillId="0" borderId="0" xfId="4231" applyNumberFormat="1" applyFont="1" applyAlignment="1">
      <alignment horizontal="right"/>
    </xf>
    <xf numFmtId="0" fontId="10" fillId="0" borderId="0" xfId="4236" quotePrefix="1" applyFont="1" applyAlignment="1">
      <alignment horizontal="left"/>
    </xf>
    <xf numFmtId="0" fontId="12" fillId="0" borderId="0" xfId="4231" applyFont="1" applyAlignment="1">
      <alignment horizontal="left"/>
    </xf>
    <xf numFmtId="0" fontId="10" fillId="0" borderId="0" xfId="4230" applyFont="1"/>
    <xf numFmtId="0" fontId="10" fillId="0" borderId="0" xfId="4230" applyFont="1" applyAlignment="1">
      <alignment horizontal="right"/>
    </xf>
    <xf numFmtId="0" fontId="12" fillId="0" borderId="0" xfId="4230" applyFont="1" applyAlignment="1">
      <alignment horizontal="left"/>
    </xf>
    <xf numFmtId="0" fontId="10" fillId="0" borderId="42" xfId="4230" applyFont="1" applyBorder="1" applyAlignment="1">
      <alignment horizontal="center"/>
    </xf>
    <xf numFmtId="0" fontId="11" fillId="0" borderId="9" xfId="4230" applyFont="1" applyBorder="1" applyAlignment="1">
      <alignment horizontal="center" vertical="center"/>
    </xf>
    <xf numFmtId="0" fontId="10" fillId="0" borderId="41" xfId="4230" applyFont="1" applyBorder="1" applyAlignment="1">
      <alignment horizontal="center"/>
    </xf>
    <xf numFmtId="0" fontId="10" fillId="0" borderId="40" xfId="4230" applyFont="1" applyBorder="1" applyAlignment="1">
      <alignment horizontal="center" vertical="center"/>
    </xf>
    <xf numFmtId="0" fontId="11" fillId="0" borderId="0" xfId="4230" applyFont="1" applyBorder="1" applyAlignment="1">
      <alignment horizontal="center" vertical="center"/>
    </xf>
    <xf numFmtId="0" fontId="10" fillId="0" borderId="39" xfId="4230" applyFont="1" applyBorder="1" applyAlignment="1">
      <alignment horizontal="center" vertical="center"/>
    </xf>
    <xf numFmtId="0" fontId="10" fillId="0" borderId="40" xfId="4230" applyFont="1" applyBorder="1" applyAlignment="1">
      <alignment horizontal="centerContinuous" vertical="center"/>
    </xf>
    <xf numFmtId="0" fontId="11" fillId="0" borderId="0" xfId="4230" applyFont="1" applyBorder="1" applyAlignment="1">
      <alignment horizontal="centerContinuous" vertical="center"/>
    </xf>
    <xf numFmtId="0" fontId="10" fillId="0" borderId="39" xfId="4230" applyFont="1" applyBorder="1" applyAlignment="1">
      <alignment horizontal="centerContinuous" vertical="center"/>
    </xf>
    <xf numFmtId="0" fontId="10" fillId="0" borderId="76" xfId="4230" applyFont="1" applyBorder="1" applyAlignment="1">
      <alignment horizontal="center" vertical="center"/>
    </xf>
    <xf numFmtId="0" fontId="11" fillId="0" borderId="27" xfId="4230" applyFont="1" applyBorder="1" applyAlignment="1">
      <alignment horizontal="center" vertical="center"/>
    </xf>
    <xf numFmtId="0" fontId="10" fillId="0" borderId="54" xfId="4230" applyFont="1" applyBorder="1" applyAlignment="1">
      <alignment horizontal="center" vertical="center"/>
    </xf>
    <xf numFmtId="0" fontId="10" fillId="0" borderId="76" xfId="4230" applyFont="1" applyBorder="1" applyAlignment="1">
      <alignment horizontal="center" vertical="top"/>
    </xf>
    <xf numFmtId="0" fontId="10" fillId="0" borderId="54" xfId="4230" applyFont="1" applyBorder="1" applyAlignment="1">
      <alignment horizontal="center" vertical="top"/>
    </xf>
    <xf numFmtId="0" fontId="10" fillId="0" borderId="53" xfId="4230" applyFont="1" applyBorder="1" applyAlignment="1">
      <alignment horizontal="center" vertical="center"/>
    </xf>
    <xf numFmtId="0" fontId="10" fillId="0" borderId="27" xfId="4230" applyFont="1" applyBorder="1"/>
    <xf numFmtId="0" fontId="10" fillId="0" borderId="53" xfId="4230" applyFont="1" applyBorder="1" applyAlignment="1">
      <alignment horizontal="center" vertical="top"/>
    </xf>
    <xf numFmtId="0" fontId="10" fillId="0" borderId="24" xfId="4230" applyFont="1" applyBorder="1"/>
    <xf numFmtId="0" fontId="10" fillId="0" borderId="52" xfId="4230" applyFont="1" applyBorder="1" applyAlignment="1">
      <alignment horizontal="center" vertical="top"/>
    </xf>
    <xf numFmtId="0" fontId="10" fillId="0" borderId="122" xfId="4230" applyFont="1" applyBorder="1" applyAlignment="1">
      <alignment horizontal="center" vertical="center"/>
    </xf>
    <xf numFmtId="0" fontId="10" fillId="0" borderId="65" xfId="4230" applyFont="1" applyBorder="1" applyAlignment="1">
      <alignment horizontal="center" vertical="center"/>
    </xf>
    <xf numFmtId="0" fontId="10" fillId="0" borderId="76" xfId="4230" applyFont="1" applyBorder="1" applyAlignment="1">
      <alignment horizontal="center"/>
    </xf>
    <xf numFmtId="0" fontId="10" fillId="0" borderId="53" xfId="4230" applyFont="1" applyBorder="1" applyAlignment="1">
      <alignment horizontal="center"/>
    </xf>
    <xf numFmtId="0" fontId="10" fillId="0" borderId="52" xfId="4230" applyFont="1" applyBorder="1" applyAlignment="1">
      <alignment horizontal="center"/>
    </xf>
    <xf numFmtId="0" fontId="10" fillId="0" borderId="27" xfId="4230" applyFont="1" applyBorder="1" applyAlignment="1">
      <alignment horizontal="center"/>
    </xf>
    <xf numFmtId="0" fontId="10" fillId="0" borderId="27" xfId="4230" applyFont="1" applyBorder="1" applyAlignment="1">
      <alignment horizontal="center" vertical="top"/>
    </xf>
    <xf numFmtId="0" fontId="10" fillId="0" borderId="24" xfId="4230" applyFont="1" applyBorder="1" applyAlignment="1">
      <alignment horizontal="center"/>
    </xf>
    <xf numFmtId="0" fontId="10" fillId="0" borderId="40" xfId="4230" applyFont="1" applyBorder="1" applyAlignment="1"/>
    <xf numFmtId="0" fontId="10" fillId="0" borderId="24" xfId="4230" applyFont="1" applyBorder="1" applyAlignment="1"/>
    <xf numFmtId="0" fontId="10" fillId="0" borderId="52" xfId="4230" applyFont="1" applyBorder="1" applyAlignment="1"/>
    <xf numFmtId="0" fontId="10" fillId="0" borderId="24" xfId="4230" applyFont="1" applyBorder="1" applyAlignment="1">
      <alignment horizontal="centerContinuous"/>
    </xf>
    <xf numFmtId="0" fontId="10" fillId="0" borderId="40" xfId="4230" applyFont="1" applyBorder="1"/>
    <xf numFmtId="0" fontId="10" fillId="0" borderId="22" xfId="4230" applyFont="1" applyBorder="1" applyAlignment="1">
      <alignment horizontal="centerContinuous"/>
    </xf>
    <xf numFmtId="0" fontId="10" fillId="0" borderId="22" xfId="4230" applyFont="1" applyBorder="1" applyAlignment="1"/>
    <xf numFmtId="0" fontId="10" fillId="0" borderId="21" xfId="4230" applyFont="1" applyBorder="1" applyAlignment="1">
      <alignment horizontal="centerContinuous"/>
    </xf>
    <xf numFmtId="0" fontId="10" fillId="0" borderId="24" xfId="4230" applyFont="1" applyBorder="1" applyAlignment="1">
      <alignment horizontal="centerContinuous" vertical="top"/>
    </xf>
    <xf numFmtId="0" fontId="10" fillId="0" borderId="52" xfId="4230" applyFont="1" applyBorder="1"/>
    <xf numFmtId="0" fontId="10" fillId="0" borderId="0" xfId="4230" applyFont="1" applyBorder="1" applyAlignment="1">
      <alignment horizontal="centerContinuous"/>
    </xf>
    <xf numFmtId="0" fontId="10" fillId="0" borderId="138" xfId="4230" applyFont="1" applyBorder="1" applyAlignment="1">
      <alignment horizontal="centerContinuous"/>
    </xf>
    <xf numFmtId="0" fontId="10" fillId="0" borderId="116" xfId="4230" applyFont="1" applyBorder="1" applyAlignment="1">
      <alignment horizontal="centerContinuous"/>
    </xf>
    <xf numFmtId="0" fontId="10" fillId="0" borderId="67" xfId="4230" applyFont="1" applyBorder="1" applyAlignment="1">
      <alignment horizontal="centerContinuous"/>
    </xf>
    <xf numFmtId="0" fontId="10" fillId="0" borderId="136" xfId="4230" applyFont="1" applyBorder="1" applyAlignment="1">
      <alignment horizontal="centerContinuous"/>
    </xf>
    <xf numFmtId="0" fontId="10" fillId="0" borderId="40" xfId="4230" applyFont="1" applyBorder="1" applyAlignment="1">
      <alignment horizontal="centerContinuous"/>
    </xf>
    <xf numFmtId="0" fontId="11" fillId="0" borderId="39" xfId="4230" applyFont="1" applyBorder="1" applyAlignment="1">
      <alignment horizontal="centerContinuous"/>
    </xf>
    <xf numFmtId="0" fontId="10" fillId="0" borderId="38" xfId="4230" applyFont="1" applyBorder="1" applyAlignment="1">
      <alignment horizontal="centerContinuous"/>
    </xf>
    <xf numFmtId="0" fontId="10" fillId="0" borderId="37" xfId="4230" applyFont="1" applyBorder="1" applyAlignment="1">
      <alignment horizontal="centerContinuous"/>
    </xf>
    <xf numFmtId="0" fontId="11" fillId="0" borderId="36" xfId="4230" applyFont="1" applyBorder="1" applyAlignment="1">
      <alignment horizontal="centerContinuous"/>
    </xf>
    <xf numFmtId="0" fontId="12" fillId="0" borderId="0" xfId="4230" applyFont="1" applyAlignment="1">
      <alignment horizontal="right"/>
    </xf>
    <xf numFmtId="168" fontId="10" fillId="0" borderId="0" xfId="4232" applyFont="1"/>
    <xf numFmtId="168" fontId="189" fillId="0" borderId="0" xfId="4232" applyFont="1" applyProtection="1">
      <protection locked="0"/>
    </xf>
    <xf numFmtId="168" fontId="10" fillId="0" borderId="0" xfId="4232" applyFont="1" applyAlignment="1" applyProtection="1">
      <alignment horizontal="left"/>
    </xf>
    <xf numFmtId="168" fontId="10" fillId="0" borderId="0" xfId="4232" applyFont="1" applyAlignment="1">
      <alignment horizontal="centerContinuous"/>
    </xf>
    <xf numFmtId="168" fontId="10" fillId="0" borderId="0" xfId="4232" applyFont="1" applyAlignment="1">
      <alignment vertical="center"/>
    </xf>
    <xf numFmtId="168" fontId="12" fillId="0" borderId="0" xfId="4232" applyFont="1" applyAlignment="1" applyProtection="1">
      <alignment horizontal="right" vertical="center"/>
    </xf>
    <xf numFmtId="168" fontId="10" fillId="0" borderId="0" xfId="4232" applyFont="1" applyAlignment="1" applyProtection="1">
      <alignment horizontal="left" vertical="center"/>
    </xf>
    <xf numFmtId="37" fontId="10" fillId="0" borderId="0" xfId="4232" applyNumberFormat="1" applyFont="1" applyProtection="1"/>
    <xf numFmtId="39" fontId="10" fillId="0" borderId="0" xfId="4232" applyNumberFormat="1" applyFont="1" applyProtection="1"/>
    <xf numFmtId="168" fontId="10" fillId="0" borderId="42" xfId="4232" applyFont="1" applyBorder="1" applyAlignment="1" applyProtection="1">
      <alignment horizontal="centerContinuous" vertical="center"/>
    </xf>
    <xf numFmtId="168" fontId="10" fillId="0" borderId="9" xfId="4232" applyFont="1" applyBorder="1" applyAlignment="1">
      <alignment horizontal="centerContinuous" vertical="center"/>
    </xf>
    <xf numFmtId="37" fontId="10" fillId="0" borderId="9" xfId="4232" applyNumberFormat="1" applyFont="1" applyBorder="1" applyAlignment="1" applyProtection="1">
      <alignment vertical="center"/>
    </xf>
    <xf numFmtId="168" fontId="10" fillId="0" borderId="9" xfId="4232" applyFont="1" applyBorder="1" applyAlignment="1" applyProtection="1">
      <alignment horizontal="left" vertical="center"/>
    </xf>
    <xf numFmtId="168" fontId="10" fillId="0" borderId="197" xfId="4232" applyFont="1" applyBorder="1" applyAlignment="1" applyProtection="1">
      <alignment horizontal="centerContinuous" vertical="center"/>
    </xf>
    <xf numFmtId="168" fontId="10" fillId="0" borderId="111" xfId="4232" applyFont="1" applyBorder="1" applyAlignment="1" applyProtection="1">
      <alignment horizontal="centerContinuous" vertical="center"/>
    </xf>
    <xf numFmtId="37" fontId="10" fillId="0" borderId="110" xfId="4232" applyNumberFormat="1" applyFont="1" applyBorder="1" applyAlignment="1" applyProtection="1">
      <alignment horizontal="center" vertical="center"/>
    </xf>
    <xf numFmtId="37" fontId="10" fillId="0" borderId="109" xfId="4232" applyNumberFormat="1" applyFont="1" applyBorder="1" applyAlignment="1" applyProtection="1">
      <alignment vertical="center"/>
    </xf>
    <xf numFmtId="37" fontId="10" fillId="0" borderId="107" xfId="4232" applyNumberFormat="1" applyFont="1" applyBorder="1" applyAlignment="1" applyProtection="1">
      <alignment horizontal="center" vertical="center"/>
    </xf>
    <xf numFmtId="168" fontId="10" fillId="0" borderId="107" xfId="4232" applyFont="1" applyBorder="1" applyAlignment="1" applyProtection="1">
      <alignment horizontal="right" vertical="center"/>
    </xf>
    <xf numFmtId="168" fontId="10" fillId="0" borderId="107" xfId="4232" applyFont="1" applyBorder="1" applyAlignment="1">
      <alignment horizontal="centerContinuous" vertical="center"/>
    </xf>
    <xf numFmtId="37" fontId="10" fillId="0" borderId="107" xfId="4232" applyNumberFormat="1" applyFont="1" applyBorder="1" applyAlignment="1" applyProtection="1">
      <alignment vertical="center"/>
    </xf>
    <xf numFmtId="168" fontId="10" fillId="0" borderId="107" xfId="4232" applyFont="1" applyBorder="1" applyAlignment="1" applyProtection="1">
      <alignment vertical="center"/>
    </xf>
    <xf numFmtId="168" fontId="10" fillId="0" borderId="106" xfId="4232" applyFont="1" applyBorder="1" applyAlignment="1" applyProtection="1">
      <alignment horizontal="centerContinuous" vertical="center"/>
    </xf>
    <xf numFmtId="10" fontId="10" fillId="0" borderId="0" xfId="4232" applyNumberFormat="1" applyFont="1" applyProtection="1"/>
    <xf numFmtId="10" fontId="10" fillId="0" borderId="107" xfId="4232" applyNumberFormat="1" applyFont="1" applyBorder="1" applyAlignment="1" applyProtection="1">
      <alignment vertical="center"/>
    </xf>
    <xf numFmtId="168" fontId="10" fillId="0" borderId="111" xfId="4232" applyFont="1" applyBorder="1" applyAlignment="1">
      <alignment horizontal="centerContinuous" vertical="center"/>
    </xf>
    <xf numFmtId="37" fontId="10" fillId="0" borderId="107" xfId="4232" applyNumberFormat="1" applyFont="1" applyBorder="1" applyAlignment="1" applyProtection="1">
      <alignment horizontal="centerContinuous" vertical="center"/>
    </xf>
    <xf numFmtId="10" fontId="10" fillId="0" borderId="107" xfId="4232" applyNumberFormat="1" applyFont="1" applyBorder="1" applyAlignment="1" applyProtection="1">
      <alignment horizontal="centerContinuous" vertical="center"/>
    </xf>
    <xf numFmtId="168" fontId="11" fillId="0" borderId="107" xfId="4232" applyFont="1" applyBorder="1" applyAlignment="1">
      <alignment horizontal="centerContinuous" vertical="center"/>
    </xf>
    <xf numFmtId="168" fontId="11" fillId="0" borderId="130" xfId="4232" applyFont="1" applyBorder="1" applyAlignment="1" applyProtection="1">
      <alignment horizontal="centerContinuous" vertical="center"/>
    </xf>
    <xf numFmtId="37" fontId="10" fillId="0" borderId="109" xfId="4232" applyNumberFormat="1" applyFont="1" applyBorder="1" applyAlignment="1" applyProtection="1">
      <alignment horizontal="center" vertical="center"/>
    </xf>
    <xf numFmtId="168" fontId="10" fillId="0" borderId="55" xfId="4232" applyFont="1" applyBorder="1" applyAlignment="1" applyProtection="1">
      <alignment horizontal="centerContinuous" vertical="center"/>
    </xf>
    <xf numFmtId="37" fontId="10" fillId="0" borderId="27" xfId="4232" applyNumberFormat="1" applyFont="1" applyBorder="1" applyAlignment="1" applyProtection="1">
      <alignment horizontal="centerContinuous" vertical="center"/>
    </xf>
    <xf numFmtId="37" fontId="10" fillId="0" borderId="71" xfId="4232" applyNumberFormat="1" applyFont="1" applyBorder="1" applyAlignment="1" applyProtection="1">
      <alignment horizontal="centerContinuous" vertical="center"/>
    </xf>
    <xf numFmtId="37" fontId="10" fillId="0" borderId="26" xfId="4232" applyNumberFormat="1" applyFont="1" applyBorder="1" applyAlignment="1" applyProtection="1">
      <alignment horizontal="centerContinuous" vertical="center"/>
    </xf>
    <xf numFmtId="37" fontId="10" fillId="0" borderId="26" xfId="4232" applyNumberFormat="1" applyFont="1" applyBorder="1" applyAlignment="1" applyProtection="1">
      <alignment vertical="center"/>
    </xf>
    <xf numFmtId="168" fontId="10" fillId="0" borderId="26" xfId="4232" applyFont="1" applyBorder="1" applyAlignment="1">
      <alignment horizontal="centerContinuous" vertical="center"/>
    </xf>
    <xf numFmtId="10" fontId="10" fillId="0" borderId="26" xfId="4232" applyNumberFormat="1" applyFont="1" applyBorder="1" applyAlignment="1" applyProtection="1">
      <alignment vertical="center"/>
    </xf>
    <xf numFmtId="168" fontId="10" fillId="0" borderId="26" xfId="4232" applyFont="1" applyBorder="1" applyAlignment="1">
      <alignment vertical="center"/>
    </xf>
    <xf numFmtId="168" fontId="10" fillId="0" borderId="120" xfId="4232" applyFont="1" applyBorder="1" applyAlignment="1" applyProtection="1">
      <alignment horizontal="centerContinuous" vertical="center"/>
    </xf>
    <xf numFmtId="168" fontId="10" fillId="0" borderId="40" xfId="4232" applyFont="1" applyBorder="1" applyAlignment="1" applyProtection="1">
      <alignment horizontal="centerContinuous" vertical="center"/>
    </xf>
    <xf numFmtId="37" fontId="10" fillId="0" borderId="24" xfId="4232" applyNumberFormat="1" applyFont="1" applyBorder="1" applyAlignment="1" applyProtection="1">
      <alignment horizontal="centerContinuous" vertical="center"/>
    </xf>
    <xf numFmtId="37" fontId="10" fillId="0" borderId="68" xfId="4232" applyNumberFormat="1" applyFont="1" applyBorder="1" applyAlignment="1" applyProtection="1">
      <alignment horizontal="centerContinuous" vertical="center"/>
    </xf>
    <xf numFmtId="37" fontId="10" fillId="0" borderId="0" xfId="4232" applyNumberFormat="1" applyFont="1" applyBorder="1" applyAlignment="1" applyProtection="1">
      <alignment horizontal="centerContinuous" vertical="center"/>
    </xf>
    <xf numFmtId="168" fontId="10" fillId="0" borderId="0" xfId="4232" applyFont="1" applyBorder="1" applyAlignment="1">
      <alignment horizontal="centerContinuous" vertical="center"/>
    </xf>
    <xf numFmtId="168" fontId="10" fillId="0" borderId="104" xfId="4232" applyFont="1" applyBorder="1" applyAlignment="1" applyProtection="1">
      <alignment horizontal="centerContinuous" vertical="center"/>
    </xf>
    <xf numFmtId="168" fontId="4" fillId="0" borderId="40" xfId="4232" applyBorder="1"/>
    <xf numFmtId="168" fontId="4" fillId="0" borderId="24" xfId="4232" applyBorder="1"/>
    <xf numFmtId="37" fontId="10" fillId="0" borderId="0" xfId="4232" applyNumberFormat="1" applyFont="1" applyBorder="1" applyAlignment="1" applyProtection="1">
      <alignment vertical="center"/>
    </xf>
    <xf numFmtId="10" fontId="10" fillId="0" borderId="0" xfId="4232" applyNumberFormat="1" applyFont="1" applyBorder="1" applyAlignment="1" applyProtection="1">
      <alignment vertical="center"/>
    </xf>
    <xf numFmtId="168" fontId="10" fillId="0" borderId="55" xfId="4232" applyFont="1" applyBorder="1" applyAlignment="1">
      <alignment horizontal="centerContinuous" vertical="center"/>
    </xf>
    <xf numFmtId="10" fontId="10" fillId="0" borderId="26" xfId="4232" applyNumberFormat="1" applyFont="1" applyBorder="1" applyAlignment="1" applyProtection="1">
      <alignment horizontal="centerContinuous" vertical="center"/>
    </xf>
    <xf numFmtId="168" fontId="10" fillId="0" borderId="40" xfId="4232" applyFont="1" applyBorder="1" applyAlignment="1">
      <alignment vertical="center"/>
    </xf>
    <xf numFmtId="168" fontId="10" fillId="0" borderId="0" xfId="4232" applyFont="1" applyBorder="1" applyAlignment="1" applyProtection="1">
      <alignment horizontal="left" vertical="center"/>
    </xf>
    <xf numFmtId="168" fontId="12" fillId="0" borderId="39" xfId="4232" applyFont="1" applyBorder="1" applyAlignment="1" applyProtection="1">
      <alignment horizontal="left" vertical="center"/>
    </xf>
    <xf numFmtId="168" fontId="10" fillId="0" borderId="0" xfId="4232" quotePrefix="1" applyFont="1" applyBorder="1" applyAlignment="1" applyProtection="1">
      <alignment horizontal="left" vertical="center"/>
    </xf>
    <xf numFmtId="168" fontId="10" fillId="0" borderId="0" xfId="4232" applyFont="1" applyAlignment="1">
      <alignment horizontal="centerContinuous" vertical="center"/>
    </xf>
    <xf numFmtId="37" fontId="10" fillId="0" borderId="0" xfId="4232" applyNumberFormat="1" applyFont="1" applyAlignment="1" applyProtection="1">
      <alignment vertical="center"/>
    </xf>
    <xf numFmtId="168" fontId="10" fillId="0" borderId="40" xfId="4232" applyFont="1" applyBorder="1" applyAlignment="1">
      <alignment horizontal="centerContinuous" vertical="center"/>
    </xf>
    <xf numFmtId="168" fontId="12" fillId="0" borderId="39" xfId="4232" applyFont="1" applyBorder="1" applyAlignment="1" applyProtection="1">
      <alignment horizontal="centerContinuous" vertical="center"/>
    </xf>
    <xf numFmtId="168" fontId="10" fillId="0" borderId="38" xfId="4232" applyFont="1" applyBorder="1" applyAlignment="1">
      <alignment horizontal="centerContinuous" vertical="center"/>
    </xf>
    <xf numFmtId="168" fontId="10" fillId="0" borderId="37" xfId="4232" applyFont="1" applyBorder="1" applyAlignment="1">
      <alignment horizontal="centerContinuous" vertical="center"/>
    </xf>
    <xf numFmtId="168" fontId="14" fillId="0" borderId="36" xfId="4232" applyFont="1" applyBorder="1" applyAlignment="1" applyProtection="1">
      <alignment horizontal="centerContinuous"/>
    </xf>
    <xf numFmtId="168" fontId="12" fillId="0" borderId="0" xfId="4232" applyFont="1" applyAlignment="1" applyProtection="1">
      <alignment horizontal="left" vertical="center"/>
    </xf>
    <xf numFmtId="0" fontId="12" fillId="0" borderId="26" xfId="4243" applyFont="1" applyBorder="1" applyAlignment="1" applyProtection="1">
      <alignment vertical="center"/>
      <protection locked="0"/>
    </xf>
    <xf numFmtId="0" fontId="3" fillId="0" borderId="0" xfId="4243" applyBorder="1" applyAlignment="1" applyProtection="1">
      <alignment vertical="center"/>
      <protection locked="0"/>
    </xf>
    <xf numFmtId="0" fontId="12" fillId="0" borderId="23" xfId="4182" applyFont="1" applyFill="1" applyBorder="1" applyAlignment="1" applyProtection="1">
      <alignment vertical="center"/>
      <protection locked="0"/>
    </xf>
    <xf numFmtId="5" fontId="12" fillId="0" borderId="24" xfId="4243" applyNumberFormat="1" applyFont="1" applyBorder="1" applyAlignment="1" applyProtection="1">
      <alignment vertical="center"/>
      <protection locked="0"/>
    </xf>
    <xf numFmtId="5" fontId="12" fillId="0" borderId="23" xfId="4243" applyNumberFormat="1" applyFont="1" applyBorder="1" applyAlignment="1" applyProtection="1">
      <alignment vertical="center"/>
      <protection locked="0"/>
    </xf>
    <xf numFmtId="3" fontId="12" fillId="0" borderId="27" xfId="4243" applyNumberFormat="1" applyFont="1" applyBorder="1" applyAlignment="1" applyProtection="1">
      <alignment vertical="center"/>
      <protection locked="0"/>
    </xf>
    <xf numFmtId="4" fontId="12" fillId="0" borderId="71" xfId="4243" applyNumberFormat="1" applyFont="1" applyBorder="1" applyAlignment="1" applyProtection="1">
      <alignment horizontal="center" vertical="center"/>
      <protection locked="0"/>
    </xf>
    <xf numFmtId="4" fontId="12" fillId="0" borderId="26" xfId="4243" applyNumberFormat="1" applyFont="1" applyBorder="1" applyAlignment="1" applyProtection="1">
      <alignment vertical="center"/>
      <protection locked="0"/>
    </xf>
    <xf numFmtId="3" fontId="12" fillId="0" borderId="71" xfId="4243" applyNumberFormat="1" applyFont="1" applyBorder="1" applyAlignment="1" applyProtection="1">
      <alignment horizontal="center" vertical="center"/>
      <protection locked="0"/>
    </xf>
    <xf numFmtId="3" fontId="12" fillId="125" borderId="27" xfId="4243" applyNumberFormat="1" applyFont="1" applyFill="1" applyBorder="1" applyAlignment="1" applyProtection="1">
      <alignment vertical="center"/>
      <protection locked="0"/>
    </xf>
    <xf numFmtId="4" fontId="12" fillId="125" borderId="71" xfId="4243" applyNumberFormat="1" applyFont="1" applyFill="1" applyBorder="1" applyAlignment="1" applyProtection="1">
      <alignment horizontal="center" vertical="center"/>
      <protection locked="0"/>
    </xf>
    <xf numFmtId="4" fontId="12" fillId="0" borderId="26" xfId="4243" applyNumberFormat="1" applyFont="1" applyBorder="1" applyAlignment="1" applyProtection="1">
      <alignment horizontal="center" vertical="center"/>
      <protection locked="0"/>
    </xf>
    <xf numFmtId="3" fontId="12" fillId="0" borderId="71" xfId="4243" applyNumberFormat="1" applyFont="1" applyFill="1" applyBorder="1" applyAlignment="1" applyProtection="1">
      <alignment horizontal="center" vertical="center"/>
      <protection locked="0"/>
    </xf>
    <xf numFmtId="0" fontId="12" fillId="0" borderId="27" xfId="4243" applyFont="1" applyBorder="1" applyAlignment="1" applyProtection="1">
      <alignment horizontal="center" vertical="center"/>
      <protection locked="0"/>
    </xf>
    <xf numFmtId="0" fontId="12" fillId="0" borderId="26" xfId="4243" applyFont="1" applyBorder="1" applyAlignment="1" applyProtection="1">
      <alignment horizontal="center" vertical="center"/>
      <protection locked="0"/>
    </xf>
    <xf numFmtId="0" fontId="12" fillId="0" borderId="0" xfId="4243" applyFont="1" applyBorder="1" applyAlignment="1" applyProtection="1">
      <alignment horizontal="center" vertical="center"/>
      <protection locked="0"/>
    </xf>
    <xf numFmtId="5" fontId="12" fillId="0" borderId="92" xfId="4243" applyNumberFormat="1" applyFont="1" applyBorder="1" applyAlignment="1" applyProtection="1">
      <alignment vertical="center"/>
      <protection locked="0"/>
    </xf>
    <xf numFmtId="5" fontId="12" fillId="0" borderId="11" xfId="4243" applyNumberFormat="1" applyFont="1" applyBorder="1" applyAlignment="1" applyProtection="1">
      <alignment vertical="center"/>
      <protection locked="0"/>
    </xf>
    <xf numFmtId="5" fontId="12" fillId="0" borderId="91" xfId="4243" applyNumberFormat="1" applyFont="1" applyBorder="1" applyAlignment="1" applyProtection="1">
      <alignment vertical="center"/>
      <protection locked="0"/>
    </xf>
    <xf numFmtId="5" fontId="14" fillId="0" borderId="24" xfId="4243" applyNumberFormat="1" applyFont="1" applyBorder="1" applyAlignment="1" applyProtection="1">
      <alignment horizontal="centerContinuous" vertical="center"/>
      <protection locked="0"/>
    </xf>
    <xf numFmtId="5" fontId="14" fillId="0" borderId="0" xfId="4243" applyNumberFormat="1" applyFont="1" applyBorder="1" applyAlignment="1" applyProtection="1">
      <alignment horizontal="centerContinuous" vertical="center"/>
      <protection locked="0"/>
    </xf>
    <xf numFmtId="5" fontId="14" fillId="0" borderId="23" xfId="4243" applyNumberFormat="1" applyFont="1" applyBorder="1" applyAlignment="1" applyProtection="1">
      <alignment horizontal="centerContinuous" vertical="center"/>
      <protection locked="0"/>
    </xf>
    <xf numFmtId="5" fontId="12" fillId="0" borderId="27" xfId="4243" applyNumberFormat="1" applyFont="1" applyBorder="1" applyAlignment="1" applyProtection="1">
      <alignment vertical="center"/>
      <protection locked="0"/>
    </xf>
    <xf numFmtId="5" fontId="12" fillId="0" borderId="26" xfId="4243" applyNumberFormat="1" applyFont="1" applyBorder="1" applyAlignment="1" applyProtection="1">
      <alignment vertical="center"/>
      <protection locked="0"/>
    </xf>
    <xf numFmtId="5" fontId="12" fillId="0" borderId="25" xfId="4243" applyNumberFormat="1" applyFont="1" applyBorder="1" applyAlignment="1" applyProtection="1">
      <alignment vertical="center"/>
      <protection locked="0"/>
    </xf>
    <xf numFmtId="5" fontId="10" fillId="0" borderId="0" xfId="4243" applyNumberFormat="1" applyFont="1" applyBorder="1" applyAlignment="1" applyProtection="1">
      <alignment vertical="center"/>
      <protection locked="0"/>
    </xf>
    <xf numFmtId="5" fontId="10" fillId="0" borderId="23" xfId="4243" applyNumberFormat="1" applyFont="1" applyBorder="1" applyAlignment="1" applyProtection="1">
      <alignment vertical="center"/>
      <protection locked="0"/>
    </xf>
    <xf numFmtId="0" fontId="3" fillId="0" borderId="22" xfId="4243" applyBorder="1" applyAlignment="1" applyProtection="1">
      <alignment vertical="center"/>
      <protection locked="0"/>
    </xf>
    <xf numFmtId="0" fontId="3" fillId="0" borderId="21" xfId="4243" applyBorder="1" applyAlignment="1" applyProtection="1">
      <alignment vertical="center"/>
      <protection locked="0"/>
    </xf>
    <xf numFmtId="0" fontId="3" fillId="0" borderId="20" xfId="4243" applyBorder="1" applyAlignment="1" applyProtection="1">
      <alignment vertical="center"/>
      <protection locked="0"/>
    </xf>
    <xf numFmtId="0" fontId="12" fillId="0" borderId="23" xfId="4243" applyFont="1" applyBorder="1" applyAlignment="1" applyProtection="1">
      <alignment horizontal="center" vertical="center" textRotation="180"/>
      <protection locked="0"/>
    </xf>
    <xf numFmtId="5" fontId="12" fillId="0" borderId="26" xfId="4243" applyNumberFormat="1" applyFont="1" applyBorder="1" applyAlignment="1" applyProtection="1">
      <alignment horizontal="centerContinuous" vertical="center"/>
      <protection locked="0"/>
    </xf>
    <xf numFmtId="37" fontId="12" fillId="0" borderId="0" xfId="4243" applyNumberFormat="1" applyFont="1" applyBorder="1" applyProtection="1">
      <protection locked="0"/>
    </xf>
    <xf numFmtId="167" fontId="12" fillId="0" borderId="0" xfId="1930" applyNumberFormat="1" applyFont="1" applyFill="1" applyBorder="1" applyProtection="1">
      <protection locked="0"/>
    </xf>
    <xf numFmtId="0" fontId="12" fillId="125" borderId="0" xfId="4243" applyFont="1" applyFill="1" applyBorder="1" applyProtection="1">
      <protection locked="0"/>
    </xf>
    <xf numFmtId="5" fontId="12" fillId="125" borderId="0" xfId="4243" applyNumberFormat="1" applyFont="1" applyFill="1" applyBorder="1" applyProtection="1">
      <protection locked="0"/>
    </xf>
    <xf numFmtId="0" fontId="12" fillId="0" borderId="23" xfId="4243" applyFont="1" applyBorder="1" applyAlignment="1" applyProtection="1">
      <alignment horizontal="left" textRotation="180"/>
      <protection locked="0"/>
    </xf>
    <xf numFmtId="0" fontId="12" fillId="125" borderId="71" xfId="4243" applyFont="1" applyFill="1" applyBorder="1" applyProtection="1">
      <protection locked="0"/>
    </xf>
    <xf numFmtId="37" fontId="12" fillId="125" borderId="26" xfId="4243" applyNumberFormat="1" applyFont="1" applyFill="1" applyBorder="1" applyProtection="1">
      <protection locked="0"/>
    </xf>
    <xf numFmtId="5" fontId="12" fillId="125" borderId="26" xfId="4243" applyNumberFormat="1" applyFont="1" applyFill="1" applyBorder="1" applyProtection="1">
      <protection locked="0"/>
    </xf>
    <xf numFmtId="0" fontId="12" fillId="125" borderId="26" xfId="4243" applyFont="1" applyFill="1" applyBorder="1" applyProtection="1">
      <protection locked="0"/>
    </xf>
    <xf numFmtId="0" fontId="12" fillId="125" borderId="25" xfId="4243" applyFont="1" applyFill="1" applyBorder="1" applyProtection="1">
      <protection locked="0"/>
    </xf>
    <xf numFmtId="0" fontId="12" fillId="125" borderId="27" xfId="4243" applyFont="1" applyFill="1" applyBorder="1" applyProtection="1">
      <protection locked="0"/>
    </xf>
    <xf numFmtId="5" fontId="12" fillId="125" borderId="24" xfId="4243" applyNumberFormat="1" applyFont="1" applyFill="1" applyBorder="1" applyAlignment="1" applyProtection="1">
      <alignment horizontal="centerContinuous"/>
      <protection locked="0"/>
    </xf>
    <xf numFmtId="5" fontId="12" fillId="125" borderId="0" xfId="4243" applyNumberFormat="1" applyFont="1" applyFill="1" applyBorder="1" applyAlignment="1" applyProtection="1">
      <alignment horizontal="centerContinuous"/>
      <protection locked="0"/>
    </xf>
    <xf numFmtId="5" fontId="12" fillId="125" borderId="23" xfId="4243" applyNumberFormat="1" applyFont="1" applyFill="1" applyBorder="1" applyAlignment="1" applyProtection="1">
      <alignment horizontal="centerContinuous"/>
      <protection locked="0"/>
    </xf>
    <xf numFmtId="5" fontId="12" fillId="125" borderId="26" xfId="4243" applyNumberFormat="1" applyFont="1" applyFill="1" applyBorder="1" applyAlignment="1" applyProtection="1">
      <alignment horizontal="centerContinuous"/>
      <protection locked="0"/>
    </xf>
    <xf numFmtId="0" fontId="12" fillId="125" borderId="24" xfId="4243" applyFont="1" applyFill="1" applyBorder="1" applyProtection="1">
      <protection locked="0"/>
    </xf>
    <xf numFmtId="5" fontId="12" fillId="125" borderId="24" xfId="4243" applyNumberFormat="1" applyFont="1" applyFill="1" applyBorder="1" applyAlignment="1" applyProtection="1">
      <alignment horizontal="center"/>
      <protection locked="0"/>
    </xf>
    <xf numFmtId="5" fontId="12" fillId="125" borderId="0" xfId="4243" applyNumberFormat="1" applyFont="1" applyFill="1" applyBorder="1" applyAlignment="1" applyProtection="1">
      <alignment horizontal="center"/>
      <protection locked="0"/>
    </xf>
    <xf numFmtId="5" fontId="12" fillId="125" borderId="23" xfId="4243" applyNumberFormat="1" applyFont="1" applyFill="1" applyBorder="1" applyAlignment="1" applyProtection="1">
      <alignment horizontal="center"/>
      <protection locked="0"/>
    </xf>
    <xf numFmtId="0" fontId="12" fillId="125" borderId="68" xfId="4243" applyFont="1" applyFill="1" applyBorder="1" applyProtection="1">
      <protection locked="0"/>
    </xf>
    <xf numFmtId="5" fontId="12" fillId="125" borderId="22" xfId="4243" applyNumberFormat="1" applyFont="1" applyFill="1" applyBorder="1" applyAlignment="1" applyProtection="1">
      <alignment horizontal="centerContinuous"/>
      <protection locked="0"/>
    </xf>
    <xf numFmtId="5" fontId="12" fillId="125" borderId="21" xfId="4243" applyNumberFormat="1" applyFont="1" applyFill="1" applyBorder="1" applyAlignment="1" applyProtection="1">
      <alignment horizontal="centerContinuous"/>
      <protection locked="0"/>
    </xf>
    <xf numFmtId="5" fontId="12" fillId="125" borderId="20" xfId="4243" applyNumberFormat="1" applyFont="1" applyFill="1" applyBorder="1" applyAlignment="1" applyProtection="1">
      <alignment horizontal="centerContinuous"/>
      <protection locked="0"/>
    </xf>
    <xf numFmtId="0" fontId="3" fillId="0" borderId="0" xfId="4243" applyBorder="1" applyProtection="1">
      <protection locked="0"/>
    </xf>
    <xf numFmtId="0" fontId="12" fillId="125" borderId="24" xfId="4243" applyFont="1" applyFill="1" applyBorder="1" applyAlignment="1" applyProtection="1">
      <alignment horizontal="centerContinuous"/>
      <protection locked="0"/>
    </xf>
    <xf numFmtId="0" fontId="12" fillId="125" borderId="0" xfId="4243" applyFont="1" applyFill="1" applyBorder="1" applyAlignment="1" applyProtection="1">
      <alignment horizontal="centerContinuous"/>
      <protection locked="0"/>
    </xf>
    <xf numFmtId="0" fontId="12" fillId="125" borderId="23" xfId="4243" applyFont="1" applyFill="1" applyBorder="1" applyAlignment="1" applyProtection="1">
      <alignment horizontal="centerContinuous"/>
      <protection locked="0"/>
    </xf>
    <xf numFmtId="0" fontId="12" fillId="125" borderId="22" xfId="4243" applyFont="1" applyFill="1" applyBorder="1" applyProtection="1">
      <protection locked="0"/>
    </xf>
    <xf numFmtId="0" fontId="12" fillId="125" borderId="21" xfId="4243" applyFont="1" applyFill="1" applyBorder="1" applyProtection="1">
      <protection locked="0"/>
    </xf>
    <xf numFmtId="0" fontId="12" fillId="125" borderId="20" xfId="4243" applyFont="1" applyFill="1" applyBorder="1" applyProtection="1">
      <protection locked="0"/>
    </xf>
    <xf numFmtId="5" fontId="12" fillId="125" borderId="24" xfId="4243" applyNumberFormat="1" applyFont="1" applyFill="1" applyBorder="1" applyProtection="1">
      <protection locked="0"/>
    </xf>
    <xf numFmtId="5" fontId="12" fillId="125" borderId="23" xfId="4243" applyNumberFormat="1" applyFont="1" applyFill="1" applyBorder="1" applyProtection="1">
      <protection locked="0"/>
    </xf>
    <xf numFmtId="0" fontId="12" fillId="0" borderId="24" xfId="4243" applyFont="1" applyBorder="1" applyProtection="1">
      <protection locked="0"/>
    </xf>
    <xf numFmtId="0" fontId="12" fillId="125" borderId="23" xfId="4243" applyFont="1" applyFill="1" applyBorder="1" applyProtection="1">
      <protection locked="0"/>
    </xf>
    <xf numFmtId="5" fontId="12" fillId="125" borderId="22" xfId="4243" applyNumberFormat="1" applyFont="1" applyFill="1" applyBorder="1" applyProtection="1">
      <protection locked="0"/>
    </xf>
    <xf numFmtId="5" fontId="12" fillId="125" borderId="21" xfId="4243" applyNumberFormat="1" applyFont="1" applyFill="1" applyBorder="1" applyProtection="1">
      <protection locked="0"/>
    </xf>
    <xf numFmtId="5" fontId="12" fillId="125" borderId="20" xfId="4243" applyNumberFormat="1" applyFont="1" applyFill="1" applyBorder="1" applyProtection="1">
      <protection locked="0"/>
    </xf>
    <xf numFmtId="168" fontId="4" fillId="0" borderId="0" xfId="4239"/>
    <xf numFmtId="168" fontId="177" fillId="0" borderId="0" xfId="4239" applyFont="1" applyProtection="1">
      <protection locked="0"/>
    </xf>
    <xf numFmtId="168" fontId="4" fillId="0" borderId="0" xfId="4239" applyAlignment="1" applyProtection="1">
      <alignment horizontal="left"/>
    </xf>
    <xf numFmtId="168" fontId="10" fillId="0" borderId="0" xfId="4239" applyFont="1"/>
    <xf numFmtId="168" fontId="10" fillId="0" borderId="0" xfId="4239" applyFont="1" applyAlignment="1" applyProtection="1">
      <alignment horizontal="left" vertical="center"/>
    </xf>
    <xf numFmtId="168" fontId="10" fillId="0" borderId="0" xfId="4239" applyFont="1" applyAlignment="1">
      <alignment vertical="center"/>
    </xf>
    <xf numFmtId="168" fontId="10" fillId="0" borderId="42" xfId="4239" applyFont="1" applyBorder="1" applyAlignment="1">
      <alignment vertical="center"/>
    </xf>
    <xf numFmtId="168" fontId="10" fillId="0" borderId="9" xfId="4239" applyFont="1" applyBorder="1" applyAlignment="1">
      <alignment horizontal="centerContinuous" vertical="center"/>
    </xf>
    <xf numFmtId="168" fontId="10" fillId="0" borderId="41" xfId="4239" applyFont="1" applyBorder="1" applyAlignment="1">
      <alignment vertical="center"/>
    </xf>
    <xf numFmtId="168" fontId="10" fillId="0" borderId="40" xfId="4239" applyFont="1" applyBorder="1" applyAlignment="1">
      <alignment vertical="center"/>
    </xf>
    <xf numFmtId="168" fontId="10" fillId="0" borderId="0" xfId="4239" applyFont="1" applyBorder="1" applyAlignment="1">
      <alignment horizontal="centerContinuous" vertical="center"/>
    </xf>
    <xf numFmtId="168" fontId="10" fillId="0" borderId="39" xfId="4239" applyFont="1" applyBorder="1" applyAlignment="1">
      <alignment vertical="center"/>
    </xf>
    <xf numFmtId="168" fontId="10" fillId="0" borderId="0" xfId="4239" applyFont="1" applyBorder="1" applyAlignment="1" applyProtection="1">
      <alignment horizontal="left" vertical="center"/>
    </xf>
    <xf numFmtId="168" fontId="10" fillId="0" borderId="39" xfId="4239" applyFont="1" applyBorder="1" applyAlignment="1" applyProtection="1">
      <alignment horizontal="left" vertical="center"/>
    </xf>
    <xf numFmtId="168" fontId="10" fillId="0" borderId="0" xfId="4239" applyFont="1" applyBorder="1" applyAlignment="1">
      <alignment vertical="center"/>
    </xf>
    <xf numFmtId="168" fontId="10" fillId="0" borderId="39" xfId="4239" applyFont="1" applyBorder="1" applyAlignment="1" applyProtection="1">
      <alignment vertical="center"/>
    </xf>
    <xf numFmtId="168" fontId="10" fillId="0" borderId="39" xfId="4239" applyFont="1" applyBorder="1" applyAlignment="1">
      <alignment horizontal="centerContinuous" vertical="center"/>
    </xf>
    <xf numFmtId="168" fontId="10" fillId="0" borderId="38" xfId="4239" applyFont="1" applyBorder="1" applyAlignment="1">
      <alignment vertical="center"/>
    </xf>
    <xf numFmtId="168" fontId="10" fillId="0" borderId="37" xfId="4239" applyFont="1" applyBorder="1" applyAlignment="1">
      <alignment horizontal="centerContinuous" vertical="center"/>
    </xf>
    <xf numFmtId="168" fontId="11" fillId="0" borderId="199" xfId="4239" applyFont="1" applyBorder="1" applyAlignment="1" applyProtection="1">
      <alignment horizontal="centerContinuous" vertical="center"/>
    </xf>
    <xf numFmtId="5" fontId="12" fillId="0" borderId="0" xfId="4233" applyNumberFormat="1" applyFont="1" applyAlignment="1" applyProtection="1">
      <alignment vertical="center"/>
      <protection locked="0"/>
    </xf>
    <xf numFmtId="168" fontId="4" fillId="0" borderId="0" xfId="4240"/>
    <xf numFmtId="168" fontId="177" fillId="0" borderId="0" xfId="4240" applyFont="1" applyProtection="1">
      <protection locked="0"/>
    </xf>
    <xf numFmtId="168" fontId="4" fillId="0" borderId="0" xfId="4240" applyAlignment="1" applyProtection="1">
      <alignment horizontal="left"/>
    </xf>
    <xf numFmtId="168" fontId="10" fillId="0" borderId="0" xfId="4240" applyFont="1"/>
    <xf numFmtId="168" fontId="149" fillId="0" borderId="0" xfId="4240" applyFont="1"/>
    <xf numFmtId="168" fontId="10" fillId="0" borderId="0" xfId="4240" applyFont="1" applyAlignment="1">
      <alignment vertical="center"/>
    </xf>
    <xf numFmtId="168" fontId="12" fillId="0" borderId="0" xfId="4240" applyFont="1" applyAlignment="1">
      <alignment vertical="center"/>
    </xf>
    <xf numFmtId="168" fontId="10" fillId="0" borderId="42" xfId="4240" applyFont="1" applyBorder="1" applyAlignment="1">
      <alignment vertical="center"/>
    </xf>
    <xf numFmtId="168" fontId="10" fillId="0" borderId="9" xfId="4240" applyFont="1" applyBorder="1" applyAlignment="1">
      <alignment vertical="center"/>
    </xf>
    <xf numFmtId="168" fontId="10" fillId="0" borderId="9" xfId="4240" applyFont="1" applyBorder="1" applyAlignment="1">
      <alignment horizontal="centerContinuous" vertical="center"/>
    </xf>
    <xf numFmtId="168" fontId="10" fillId="0" borderId="41" xfId="4240" applyFont="1" applyBorder="1" applyAlignment="1">
      <alignment vertical="center"/>
    </xf>
    <xf numFmtId="168" fontId="10" fillId="0" borderId="40" xfId="4240" applyFont="1" applyBorder="1" applyAlignment="1">
      <alignment vertical="center"/>
    </xf>
    <xf numFmtId="168" fontId="10" fillId="0" borderId="0" xfId="4240" applyFont="1" applyBorder="1" applyAlignment="1">
      <alignment vertical="center"/>
    </xf>
    <xf numFmtId="168" fontId="10" fillId="0" borderId="0" xfId="4240" applyFont="1" applyBorder="1" applyAlignment="1">
      <alignment horizontal="centerContinuous" vertical="center"/>
    </xf>
    <xf numFmtId="168" fontId="10" fillId="0" borderId="0" xfId="4240" applyFont="1" applyBorder="1" applyAlignment="1">
      <alignment horizontal="left" vertical="center"/>
    </xf>
    <xf numFmtId="168" fontId="10" fillId="0" borderId="39" xfId="4240" applyFont="1" applyBorder="1" applyAlignment="1">
      <alignment vertical="center"/>
    </xf>
    <xf numFmtId="168" fontId="10" fillId="0" borderId="0" xfId="4240" applyFont="1" applyBorder="1" applyAlignment="1" applyProtection="1">
      <alignment horizontal="left" vertical="center"/>
    </xf>
    <xf numFmtId="168" fontId="10" fillId="0" borderId="39" xfId="4240" applyFont="1" applyBorder="1" applyAlignment="1">
      <alignment horizontal="centerContinuous" vertical="center"/>
    </xf>
    <xf numFmtId="168" fontId="10" fillId="0" borderId="38" xfId="4240" applyFont="1" applyBorder="1" applyAlignment="1">
      <alignment horizontal="centerContinuous" vertical="center"/>
    </xf>
    <xf numFmtId="168" fontId="10" fillId="0" borderId="37" xfId="4240" applyFont="1" applyBorder="1" applyAlignment="1">
      <alignment horizontal="centerContinuous" vertical="center"/>
    </xf>
    <xf numFmtId="168" fontId="11" fillId="0" borderId="36" xfId="4240" applyFont="1" applyBorder="1" applyAlignment="1" applyProtection="1">
      <alignment horizontal="centerContinuous" vertical="center"/>
    </xf>
    <xf numFmtId="168" fontId="12" fillId="0" borderId="0" xfId="4240" applyFont="1" applyAlignment="1" applyProtection="1">
      <alignment horizontal="right" vertical="center"/>
    </xf>
    <xf numFmtId="0" fontId="3" fillId="0" borderId="0" xfId="4235" applyProtection="1">
      <protection locked="0"/>
    </xf>
    <xf numFmtId="5" fontId="12" fillId="0" borderId="0" xfId="4235" applyNumberFormat="1" applyFont="1" applyAlignment="1" applyProtection="1">
      <alignment horizontal="right" vertical="center"/>
      <protection locked="0"/>
    </xf>
    <xf numFmtId="5" fontId="12" fillId="0" borderId="0" xfId="4235" applyNumberFormat="1" applyFont="1" applyAlignment="1" applyProtection="1">
      <alignment vertical="center"/>
      <protection locked="0"/>
    </xf>
    <xf numFmtId="5" fontId="165" fillId="0" borderId="0" xfId="4235" applyNumberFormat="1" applyFont="1" applyAlignment="1" applyProtection="1">
      <alignment vertical="center"/>
      <protection locked="0"/>
    </xf>
    <xf numFmtId="0" fontId="12" fillId="0" borderId="27" xfId="4235" applyFont="1" applyBorder="1" applyAlignment="1" applyProtection="1">
      <alignment vertical="center"/>
      <protection locked="0"/>
    </xf>
    <xf numFmtId="0" fontId="12" fillId="0" borderId="26" xfId="4235" applyFont="1" applyBorder="1" applyAlignment="1" applyProtection="1">
      <alignment vertical="center"/>
      <protection locked="0"/>
    </xf>
    <xf numFmtId="0" fontId="175" fillId="0" borderId="26" xfId="4235" applyFont="1" applyBorder="1" applyAlignment="1" applyProtection="1">
      <alignment vertical="center"/>
      <protection locked="0"/>
    </xf>
    <xf numFmtId="0" fontId="12" fillId="0" borderId="25" xfId="4235" applyFont="1" applyBorder="1" applyAlignment="1" applyProtection="1">
      <alignment vertical="center"/>
      <protection locked="0"/>
    </xf>
    <xf numFmtId="0" fontId="12" fillId="0" borderId="24" xfId="4235" applyFont="1" applyBorder="1" applyAlignment="1" applyProtection="1">
      <alignment vertical="center"/>
      <protection locked="0"/>
    </xf>
    <xf numFmtId="3" fontId="12" fillId="0" borderId="0" xfId="4235" applyNumberFormat="1" applyFont="1" applyBorder="1" applyAlignment="1" applyProtection="1">
      <alignment vertical="center"/>
      <protection locked="0"/>
    </xf>
    <xf numFmtId="3" fontId="175" fillId="0" borderId="0" xfId="4235" applyNumberFormat="1" applyFont="1" applyBorder="1" applyAlignment="1" applyProtection="1">
      <alignment vertical="center"/>
      <protection locked="0"/>
    </xf>
    <xf numFmtId="0" fontId="12" fillId="0" borderId="0" xfId="4235" applyFont="1" applyBorder="1" applyAlignment="1" applyProtection="1">
      <alignment horizontal="right" vertical="center"/>
      <protection locked="0"/>
    </xf>
    <xf numFmtId="0" fontId="12" fillId="0" borderId="0" xfId="4235" applyFont="1" applyBorder="1" applyAlignment="1" applyProtection="1">
      <alignment horizontal="center" vertical="center"/>
      <protection locked="0"/>
    </xf>
    <xf numFmtId="0" fontId="12" fillId="0" borderId="23" xfId="4235" applyFont="1" applyBorder="1" applyAlignment="1" applyProtection="1">
      <alignment vertical="center"/>
      <protection locked="0"/>
    </xf>
    <xf numFmtId="0" fontId="12" fillId="0" borderId="0" xfId="4235" applyFont="1" applyBorder="1" applyAlignment="1" applyProtection="1">
      <alignment vertical="center"/>
      <protection locked="0"/>
    </xf>
    <xf numFmtId="0" fontId="175" fillId="0" borderId="0" xfId="4235" applyFont="1" applyBorder="1" applyAlignment="1" applyProtection="1">
      <alignment vertical="center"/>
      <protection locked="0"/>
    </xf>
    <xf numFmtId="0" fontId="3" fillId="0" borderId="23" xfId="4235" applyBorder="1" applyProtection="1">
      <protection locked="0"/>
    </xf>
    <xf numFmtId="0" fontId="12" fillId="0" borderId="27" xfId="4235" applyFont="1" applyBorder="1" applyAlignment="1" applyProtection="1">
      <alignment horizontal="center" vertical="center"/>
      <protection locked="0"/>
    </xf>
    <xf numFmtId="3" fontId="12" fillId="0" borderId="27" xfId="4235" applyNumberFormat="1" applyFont="1" applyFill="1" applyBorder="1" applyAlignment="1" applyProtection="1">
      <alignment horizontal="center" vertical="center"/>
      <protection locked="0"/>
    </xf>
    <xf numFmtId="37" fontId="175" fillId="0" borderId="71" xfId="4235" applyNumberFormat="1" applyFont="1" applyFill="1" applyBorder="1" applyAlignment="1" applyProtection="1">
      <alignment horizontal="right" vertical="center"/>
      <protection locked="0"/>
    </xf>
    <xf numFmtId="0" fontId="12" fillId="0" borderId="71" xfId="4235" applyFont="1" applyBorder="1" applyAlignment="1" applyProtection="1">
      <alignment vertical="center"/>
      <protection locked="0"/>
    </xf>
    <xf numFmtId="0" fontId="12" fillId="0" borderId="25" xfId="4235" applyFont="1" applyBorder="1" applyAlignment="1" applyProtection="1">
      <alignment horizontal="center" vertical="center"/>
      <protection locked="0"/>
    </xf>
    <xf numFmtId="0" fontId="12" fillId="0" borderId="71" xfId="4235" applyFont="1" applyBorder="1" applyAlignment="1" applyProtection="1">
      <alignment horizontal="center" vertical="center"/>
      <protection locked="0"/>
    </xf>
    <xf numFmtId="0" fontId="12" fillId="0" borderId="24" xfId="4235" applyFont="1" applyBorder="1" applyAlignment="1" applyProtection="1">
      <alignment horizontal="center" vertical="center"/>
      <protection locked="0"/>
    </xf>
    <xf numFmtId="3" fontId="12" fillId="0" borderId="24" xfId="4235" applyNumberFormat="1" applyFont="1" applyFill="1" applyBorder="1" applyAlignment="1" applyProtection="1">
      <alignment horizontal="center" vertical="center"/>
      <protection locked="0"/>
    </xf>
    <xf numFmtId="37" fontId="175" fillId="0" borderId="68" xfId="4235" applyNumberFormat="1" applyFont="1" applyFill="1" applyBorder="1" applyAlignment="1" applyProtection="1">
      <alignment horizontal="right" vertical="center"/>
      <protection locked="0"/>
    </xf>
    <xf numFmtId="0" fontId="12" fillId="0" borderId="68" xfId="4235" applyFont="1" applyBorder="1" applyAlignment="1" applyProtection="1">
      <alignment horizontal="center" vertical="center"/>
      <protection locked="0"/>
    </xf>
    <xf numFmtId="0" fontId="12" fillId="0" borderId="23" xfId="4235" applyFont="1" applyBorder="1" applyAlignment="1" applyProtection="1">
      <alignment horizontal="center" vertical="center"/>
      <protection locked="0"/>
    </xf>
    <xf numFmtId="0" fontId="12" fillId="0" borderId="22" xfId="4235" applyFont="1" applyBorder="1" applyAlignment="1" applyProtection="1">
      <alignment horizontal="center" vertical="center"/>
      <protection locked="0"/>
    </xf>
    <xf numFmtId="3" fontId="12" fillId="0" borderId="22" xfId="4235" applyNumberFormat="1" applyFont="1" applyFill="1" applyBorder="1" applyAlignment="1" applyProtection="1">
      <alignment horizontal="center" vertical="center"/>
      <protection locked="0"/>
    </xf>
    <xf numFmtId="0" fontId="12" fillId="0" borderId="21" xfId="4235" applyFont="1" applyBorder="1" applyAlignment="1" applyProtection="1">
      <alignment vertical="center"/>
      <protection locked="0"/>
    </xf>
    <xf numFmtId="0" fontId="12" fillId="0" borderId="70" xfId="4235" applyFont="1" applyBorder="1" applyAlignment="1" applyProtection="1">
      <alignment horizontal="center" vertical="center"/>
      <protection locked="0"/>
    </xf>
    <xf numFmtId="0" fontId="12" fillId="0" borderId="20" xfId="4235" applyFont="1" applyBorder="1" applyAlignment="1" applyProtection="1">
      <alignment horizontal="center" vertical="center"/>
      <protection locked="0"/>
    </xf>
    <xf numFmtId="3" fontId="12" fillId="0" borderId="27" xfId="4235" applyNumberFormat="1" applyFont="1" applyFill="1" applyBorder="1" applyAlignment="1" applyProtection="1">
      <alignment vertical="center"/>
      <protection locked="0"/>
    </xf>
    <xf numFmtId="37" fontId="3" fillId="0" borderId="0" xfId="4235" applyNumberFormat="1" applyProtection="1">
      <protection locked="0"/>
    </xf>
    <xf numFmtId="37" fontId="175" fillId="0" borderId="2" xfId="4235" applyNumberFormat="1" applyFont="1" applyFill="1" applyBorder="1" applyAlignment="1" applyProtection="1">
      <alignment horizontal="right" vertical="center"/>
      <protection locked="0"/>
    </xf>
    <xf numFmtId="37" fontId="175" fillId="0" borderId="70" xfId="4235" applyNumberFormat="1" applyFont="1" applyFill="1" applyBorder="1" applyAlignment="1" applyProtection="1">
      <alignment horizontal="center" vertical="center"/>
      <protection locked="0"/>
    </xf>
    <xf numFmtId="0" fontId="3" fillId="0" borderId="0" xfId="4235" applyFill="1" applyProtection="1">
      <protection locked="0"/>
    </xf>
    <xf numFmtId="0" fontId="12" fillId="0" borderId="26" xfId="4235" applyFont="1" applyBorder="1" applyAlignment="1" applyProtection="1">
      <alignment horizontal="center" vertical="center"/>
      <protection locked="0"/>
    </xf>
    <xf numFmtId="0" fontId="12" fillId="0" borderId="68" xfId="4235" applyFont="1" applyBorder="1" applyAlignment="1" applyProtection="1">
      <alignment vertical="center"/>
      <protection locked="0"/>
    </xf>
    <xf numFmtId="5" fontId="12" fillId="0" borderId="27" xfId="4235" applyNumberFormat="1" applyFont="1" applyBorder="1" applyAlignment="1" applyProtection="1">
      <alignment vertical="center"/>
      <protection locked="0"/>
    </xf>
    <xf numFmtId="5" fontId="12" fillId="0" borderId="26" xfId="4235" applyNumberFormat="1" applyFont="1" applyBorder="1" applyAlignment="1" applyProtection="1">
      <alignment vertical="center"/>
      <protection locked="0"/>
    </xf>
    <xf numFmtId="5" fontId="12" fillId="0" borderId="25" xfId="4235" applyNumberFormat="1" applyFont="1" applyBorder="1" applyAlignment="1" applyProtection="1">
      <alignment vertical="center"/>
      <protection locked="0"/>
    </xf>
    <xf numFmtId="5" fontId="14" fillId="0" borderId="24" xfId="4235" applyNumberFormat="1" applyFont="1" applyBorder="1" applyAlignment="1" applyProtection="1">
      <alignment horizontal="centerContinuous" vertical="center"/>
      <protection locked="0"/>
    </xf>
    <xf numFmtId="5" fontId="14" fillId="0" borderId="0" xfId="4235" applyNumberFormat="1" applyFont="1" applyBorder="1" applyAlignment="1" applyProtection="1">
      <alignment horizontal="centerContinuous" vertical="center"/>
      <protection locked="0"/>
    </xf>
    <xf numFmtId="5" fontId="14" fillId="0" borderId="23" xfId="4235" applyNumberFormat="1" applyFont="1" applyBorder="1" applyAlignment="1" applyProtection="1">
      <alignment horizontal="centerContinuous" vertical="center"/>
      <protection locked="0"/>
    </xf>
    <xf numFmtId="5" fontId="12" fillId="0" borderId="22" xfId="4235" applyNumberFormat="1" applyFont="1" applyBorder="1" applyAlignment="1" applyProtection="1">
      <alignment vertical="center"/>
      <protection locked="0"/>
    </xf>
    <xf numFmtId="5" fontId="12" fillId="0" borderId="21" xfId="4235" applyNumberFormat="1" applyFont="1" applyBorder="1" applyAlignment="1" applyProtection="1">
      <alignment vertical="center"/>
      <protection locked="0"/>
    </xf>
    <xf numFmtId="5" fontId="12" fillId="0" borderId="20" xfId="4235" applyNumberFormat="1" applyFont="1" applyBorder="1" applyAlignment="1" applyProtection="1">
      <alignment vertical="center"/>
      <protection locked="0"/>
    </xf>
    <xf numFmtId="5" fontId="10" fillId="0" borderId="0" xfId="4235" applyNumberFormat="1" applyFont="1" applyAlignment="1" applyProtection="1">
      <alignment vertical="center"/>
      <protection locked="0"/>
    </xf>
    <xf numFmtId="0" fontId="12" fillId="0" borderId="0" xfId="4235" applyFont="1" applyAlignment="1" applyProtection="1">
      <alignment vertical="center"/>
      <protection locked="0"/>
    </xf>
    <xf numFmtId="5" fontId="175" fillId="0" borderId="0" xfId="4235" applyNumberFormat="1" applyFont="1" applyAlignment="1" applyProtection="1">
      <alignment vertical="center"/>
      <protection locked="0"/>
    </xf>
    <xf numFmtId="41" fontId="175" fillId="0" borderId="71" xfId="1930" applyNumberFormat="1" applyFont="1" applyFill="1" applyBorder="1" applyAlignment="1" applyProtection="1">
      <alignment horizontal="center" vertical="center"/>
      <protection locked="0"/>
    </xf>
    <xf numFmtId="41" fontId="175" fillId="0" borderId="68" xfId="1930" applyNumberFormat="1" applyFont="1" applyFill="1" applyBorder="1" applyAlignment="1" applyProtection="1">
      <alignment horizontal="center" vertical="center"/>
      <protection locked="0"/>
    </xf>
    <xf numFmtId="37" fontId="165" fillId="0" borderId="70" xfId="4235" applyNumberFormat="1" applyFont="1" applyFill="1" applyBorder="1" applyAlignment="1" applyProtection="1">
      <alignment horizontal="center" vertical="center"/>
      <protection locked="0"/>
    </xf>
    <xf numFmtId="0" fontId="12" fillId="0" borderId="70" xfId="4235" applyFont="1" applyBorder="1" applyAlignment="1" applyProtection="1">
      <alignment vertical="center"/>
      <protection locked="0"/>
    </xf>
    <xf numFmtId="0" fontId="12" fillId="0" borderId="20" xfId="4235" applyFont="1" applyBorder="1" applyAlignment="1" applyProtection="1">
      <alignment vertical="center"/>
      <protection locked="0"/>
    </xf>
    <xf numFmtId="0" fontId="175" fillId="0" borderId="71" xfId="4235" applyFont="1" applyBorder="1" applyAlignment="1" applyProtection="1">
      <alignment horizontal="center" vertical="center"/>
      <protection locked="0"/>
    </xf>
    <xf numFmtId="0" fontId="175" fillId="0" borderId="68" xfId="4235" applyFont="1" applyBorder="1" applyAlignment="1" applyProtection="1">
      <alignment horizontal="center" vertical="center"/>
      <protection locked="0"/>
    </xf>
    <xf numFmtId="5" fontId="175" fillId="0" borderId="26" xfId="4235" applyNumberFormat="1" applyFont="1" applyBorder="1" applyAlignment="1" applyProtection="1">
      <alignment vertical="center"/>
      <protection locked="0"/>
    </xf>
    <xf numFmtId="5" fontId="176" fillId="0" borderId="0" xfId="4235" applyNumberFormat="1" applyFont="1" applyBorder="1" applyAlignment="1" applyProtection="1">
      <alignment horizontal="centerContinuous" vertical="center"/>
      <protection locked="0"/>
    </xf>
    <xf numFmtId="5" fontId="175" fillId="0" borderId="21" xfId="4235" applyNumberFormat="1" applyFont="1" applyBorder="1" applyAlignment="1" applyProtection="1">
      <alignment vertical="center"/>
      <protection locked="0"/>
    </xf>
    <xf numFmtId="5" fontId="175" fillId="0" borderId="0" xfId="4235" applyNumberFormat="1" applyFont="1" applyAlignment="1" applyProtection="1">
      <alignment horizontal="right" vertical="center"/>
      <protection locked="0"/>
    </xf>
    <xf numFmtId="37" fontId="175" fillId="0" borderId="0" xfId="4235" applyNumberFormat="1" applyFont="1" applyBorder="1" applyAlignment="1" applyProtection="1">
      <alignment vertical="center"/>
      <protection locked="0"/>
    </xf>
    <xf numFmtId="3" fontId="12" fillId="0" borderId="0" xfId="4235" applyNumberFormat="1" applyFont="1" applyBorder="1" applyAlignment="1" applyProtection="1">
      <alignment horizontal="center" vertical="center"/>
      <protection locked="0"/>
    </xf>
    <xf numFmtId="0" fontId="12" fillId="0" borderId="0" xfId="4235" applyFont="1" applyBorder="1" applyAlignment="1" applyProtection="1">
      <alignment horizontal="left" vertical="center"/>
      <protection locked="0"/>
    </xf>
    <xf numFmtId="5" fontId="12" fillId="0" borderId="24" xfId="4235" applyNumberFormat="1" applyFont="1" applyBorder="1" applyAlignment="1" applyProtection="1">
      <alignment vertical="center"/>
      <protection locked="0"/>
    </xf>
    <xf numFmtId="5" fontId="12" fillId="0" borderId="0" xfId="4235" applyNumberFormat="1" applyFont="1" applyBorder="1" applyAlignment="1" applyProtection="1">
      <alignment vertical="center"/>
      <protection locked="0"/>
    </xf>
    <xf numFmtId="5" fontId="175" fillId="0" borderId="0" xfId="4235" applyNumberFormat="1" applyFont="1" applyBorder="1" applyAlignment="1" applyProtection="1">
      <alignment vertical="center"/>
      <protection locked="0"/>
    </xf>
    <xf numFmtId="5" fontId="12" fillId="0" borderId="23" xfId="4235" applyNumberFormat="1" applyFont="1" applyBorder="1" applyAlignment="1" applyProtection="1">
      <alignment vertical="center"/>
      <protection locked="0"/>
    </xf>
    <xf numFmtId="0" fontId="12" fillId="0" borderId="22" xfId="4235" applyFont="1" applyBorder="1" applyAlignment="1" applyProtection="1">
      <alignment vertical="center"/>
      <protection locked="0"/>
    </xf>
    <xf numFmtId="167" fontId="175" fillId="0" borderId="71" xfId="4235" applyNumberFormat="1" applyFont="1" applyFill="1" applyBorder="1" applyAlignment="1" applyProtection="1">
      <alignment vertical="center"/>
      <protection locked="0"/>
    </xf>
    <xf numFmtId="167" fontId="175" fillId="0" borderId="70" xfId="4235" applyNumberFormat="1" applyFont="1" applyFill="1" applyBorder="1" applyAlignment="1" applyProtection="1">
      <alignment horizontal="center" vertical="center"/>
      <protection locked="0"/>
    </xf>
    <xf numFmtId="167" fontId="175" fillId="0" borderId="71" xfId="4235" applyNumberFormat="1" applyFont="1" applyFill="1" applyBorder="1" applyAlignment="1" applyProtection="1">
      <alignment horizontal="right" vertical="center"/>
      <protection locked="0"/>
    </xf>
    <xf numFmtId="3" fontId="12" fillId="0" borderId="27" xfId="4235" applyNumberFormat="1" applyFont="1" applyBorder="1" applyAlignment="1" applyProtection="1">
      <alignment horizontal="center" vertical="center"/>
      <protection locked="0"/>
    </xf>
    <xf numFmtId="167" fontId="175" fillId="0" borderId="2" xfId="4235" applyNumberFormat="1" applyFont="1" applyFill="1" applyBorder="1" applyAlignment="1" applyProtection="1">
      <alignment horizontal="center" vertical="center"/>
      <protection locked="0"/>
    </xf>
    <xf numFmtId="37" fontId="175" fillId="0" borderId="71" xfId="4235" applyNumberFormat="1" applyFont="1" applyFill="1" applyBorder="1" applyAlignment="1" applyProtection="1">
      <alignment horizontal="center" vertical="center"/>
      <protection locked="0"/>
    </xf>
    <xf numFmtId="168" fontId="4" fillId="0" borderId="0" xfId="4242"/>
    <xf numFmtId="168" fontId="177" fillId="0" borderId="0" xfId="4242" applyFont="1" applyProtection="1">
      <protection locked="0"/>
    </xf>
    <xf numFmtId="168" fontId="4" fillId="0" borderId="0" xfId="4242" applyAlignment="1" applyProtection="1">
      <alignment horizontal="left"/>
    </xf>
    <xf numFmtId="168" fontId="149" fillId="0" borderId="0" xfId="4242" applyFont="1"/>
    <xf numFmtId="168" fontId="10" fillId="0" borderId="0" xfId="4242" applyFont="1"/>
    <xf numFmtId="168" fontId="12" fillId="0" borderId="0" xfId="4242" applyFont="1" applyAlignment="1" applyProtection="1">
      <alignment horizontal="right" vertical="center"/>
    </xf>
    <xf numFmtId="168" fontId="10" fillId="0" borderId="0" xfId="4242" applyFont="1" applyAlignment="1">
      <alignment vertical="center"/>
    </xf>
    <xf numFmtId="168" fontId="12" fillId="0" borderId="0" xfId="4242" applyFont="1" applyAlignment="1" applyProtection="1">
      <alignment horizontal="left" vertical="center"/>
    </xf>
    <xf numFmtId="37" fontId="10" fillId="0" borderId="42" xfId="4242" applyNumberFormat="1" applyFont="1" applyBorder="1" applyAlignment="1" applyProtection="1">
      <alignment vertical="center"/>
    </xf>
    <xf numFmtId="37" fontId="10" fillId="0" borderId="9" xfId="4242" applyNumberFormat="1" applyFont="1" applyBorder="1" applyAlignment="1" applyProtection="1">
      <alignment vertical="center"/>
    </xf>
    <xf numFmtId="168" fontId="10" fillId="0" borderId="9" xfId="4242" applyFont="1" applyBorder="1" applyAlignment="1">
      <alignment vertical="center"/>
    </xf>
    <xf numFmtId="168" fontId="10" fillId="0" borderId="41" xfId="4242" applyFont="1" applyBorder="1" applyAlignment="1">
      <alignment vertical="center"/>
    </xf>
    <xf numFmtId="37" fontId="10" fillId="0" borderId="40" xfId="4242" applyNumberFormat="1" applyFont="1" applyBorder="1" applyAlignment="1" applyProtection="1">
      <alignment vertical="center"/>
    </xf>
    <xf numFmtId="37" fontId="10" fillId="0" borderId="0" xfId="4242" applyNumberFormat="1" applyFont="1" applyBorder="1" applyAlignment="1" applyProtection="1">
      <alignment vertical="center"/>
    </xf>
    <xf numFmtId="168" fontId="10" fillId="0" borderId="0" xfId="4242" applyFont="1" applyBorder="1" applyAlignment="1">
      <alignment vertical="center"/>
    </xf>
    <xf numFmtId="168" fontId="10" fillId="0" borderId="39" xfId="4242" applyFont="1" applyBorder="1" applyAlignment="1">
      <alignment vertical="center"/>
    </xf>
    <xf numFmtId="10" fontId="10" fillId="0" borderId="0" xfId="4242" applyNumberFormat="1" applyFont="1" applyBorder="1" applyAlignment="1" applyProtection="1">
      <alignment vertical="center"/>
    </xf>
    <xf numFmtId="186" fontId="10" fillId="0" borderId="0" xfId="4242" applyNumberFormat="1" applyFont="1" applyBorder="1" applyAlignment="1" applyProtection="1">
      <alignment vertical="center"/>
    </xf>
    <xf numFmtId="168" fontId="10" fillId="0" borderId="40" xfId="4242" applyFont="1" applyBorder="1" applyAlignment="1">
      <alignment vertical="center"/>
    </xf>
    <xf numFmtId="168" fontId="10" fillId="0" borderId="40" xfId="4242" applyFont="1" applyBorder="1" applyAlignment="1">
      <alignment horizontal="centerContinuous" vertical="center"/>
    </xf>
    <xf numFmtId="37" fontId="10" fillId="0" borderId="0" xfId="4242" applyNumberFormat="1" applyFont="1" applyBorder="1" applyAlignment="1" applyProtection="1">
      <alignment horizontal="centerContinuous" vertical="center"/>
    </xf>
    <xf numFmtId="168" fontId="10" fillId="0" borderId="0" xfId="4242" applyFont="1" applyBorder="1" applyAlignment="1">
      <alignment horizontal="centerContinuous" vertical="center"/>
    </xf>
    <xf numFmtId="186" fontId="10" fillId="0" borderId="0" xfId="4242" applyNumberFormat="1" applyFont="1" applyBorder="1" applyAlignment="1" applyProtection="1">
      <alignment horizontal="centerContinuous" vertical="center"/>
    </xf>
    <xf numFmtId="168" fontId="11" fillId="0" borderId="39" xfId="4242" applyFont="1" applyBorder="1" applyAlignment="1" applyProtection="1">
      <alignment horizontal="centerContinuous" vertical="center"/>
    </xf>
    <xf numFmtId="168" fontId="10" fillId="0" borderId="111" xfId="4242" applyFont="1" applyBorder="1" applyAlignment="1">
      <alignment vertical="center"/>
    </xf>
    <xf numFmtId="37" fontId="10" fillId="0" borderId="108" xfId="4242" applyNumberFormat="1" applyFont="1" applyBorder="1" applyAlignment="1" applyProtection="1">
      <alignment vertical="center"/>
    </xf>
    <xf numFmtId="37" fontId="10" fillId="0" borderId="107" xfId="4242" applyNumberFormat="1" applyFont="1" applyBorder="1" applyAlignment="1" applyProtection="1">
      <alignment vertical="center"/>
    </xf>
    <xf numFmtId="168" fontId="10" fillId="0" borderId="107" xfId="4242" applyFont="1" applyBorder="1" applyAlignment="1">
      <alignment vertical="center"/>
    </xf>
    <xf numFmtId="168" fontId="10" fillId="0" borderId="108" xfId="4242" applyFont="1" applyBorder="1" applyAlignment="1">
      <alignment vertical="center"/>
    </xf>
    <xf numFmtId="168" fontId="10" fillId="0" borderId="110" xfId="4242" applyFont="1" applyBorder="1" applyAlignment="1">
      <alignment vertical="center"/>
    </xf>
    <xf numFmtId="186" fontId="10" fillId="0" borderId="108" xfId="4242" applyNumberFormat="1" applyFont="1" applyBorder="1" applyAlignment="1" applyProtection="1">
      <alignment vertical="center"/>
    </xf>
    <xf numFmtId="168" fontId="10" fillId="0" borderId="106" xfId="4242" applyFont="1" applyBorder="1" applyAlignment="1">
      <alignment vertical="center"/>
    </xf>
    <xf numFmtId="10" fontId="10" fillId="0" borderId="108" xfId="4242" applyNumberFormat="1" applyFont="1" applyBorder="1" applyAlignment="1" applyProtection="1">
      <alignment vertical="center"/>
    </xf>
    <xf numFmtId="168" fontId="10" fillId="0" borderId="111" xfId="4242" applyFont="1" applyBorder="1" applyAlignment="1" applyProtection="1">
      <alignment horizontal="centerContinuous" vertical="center"/>
    </xf>
    <xf numFmtId="37" fontId="10" fillId="0" borderId="121" xfId="4242" applyNumberFormat="1" applyFont="1" applyBorder="1" applyAlignment="1" applyProtection="1">
      <alignment horizontal="centerContinuous" vertical="center"/>
    </xf>
    <xf numFmtId="37" fontId="10" fillId="0" borderId="26" xfId="4242" applyNumberFormat="1" applyFont="1" applyBorder="1" applyAlignment="1" applyProtection="1">
      <alignment horizontal="centerContinuous" vertical="center"/>
    </xf>
    <xf numFmtId="37" fontId="10" fillId="0" borderId="108" xfId="4242" applyNumberFormat="1" applyFont="1" applyBorder="1" applyAlignment="1" applyProtection="1">
      <alignment horizontal="centerContinuous" vertical="center"/>
    </xf>
    <xf numFmtId="37" fontId="10" fillId="0" borderId="107" xfId="4242" applyNumberFormat="1" applyFont="1" applyBorder="1" applyAlignment="1" applyProtection="1">
      <alignment horizontal="centerContinuous" vertical="center"/>
    </xf>
    <xf numFmtId="168" fontId="10" fillId="0" borderId="107" xfId="4242" applyFont="1" applyBorder="1" applyAlignment="1" applyProtection="1">
      <alignment horizontal="centerContinuous" vertical="center"/>
    </xf>
    <xf numFmtId="168" fontId="10" fillId="0" borderId="108" xfId="4242" applyFont="1" applyBorder="1" applyAlignment="1">
      <alignment horizontal="centerContinuous" vertical="center"/>
    </xf>
    <xf numFmtId="168" fontId="10" fillId="0" borderId="107" xfId="4242" applyFont="1" applyBorder="1" applyAlignment="1">
      <alignment horizontal="centerContinuous" vertical="center"/>
    </xf>
    <xf numFmtId="168" fontId="10" fillId="0" borderId="110" xfId="4242" applyFont="1" applyBorder="1" applyAlignment="1" applyProtection="1">
      <alignment horizontal="centerContinuous" vertical="center"/>
    </xf>
    <xf numFmtId="168" fontId="10" fillId="0" borderId="108" xfId="4242" applyFont="1" applyBorder="1" applyAlignment="1" applyProtection="1">
      <alignment horizontal="centerContinuous" vertical="center"/>
    </xf>
    <xf numFmtId="186" fontId="10" fillId="0" borderId="108" xfId="4242" applyNumberFormat="1" applyFont="1" applyBorder="1" applyAlignment="1" applyProtection="1">
      <alignment horizontal="centerContinuous" vertical="center"/>
    </xf>
    <xf numFmtId="168" fontId="10" fillId="0" borderId="106" xfId="4242" applyFont="1" applyBorder="1" applyAlignment="1" applyProtection="1">
      <alignment horizontal="left" vertical="center"/>
    </xf>
    <xf numFmtId="168" fontId="10" fillId="0" borderId="40" xfId="4242" applyFont="1" applyBorder="1" applyAlignment="1" applyProtection="1">
      <alignment horizontal="centerContinuous" vertical="center"/>
    </xf>
    <xf numFmtId="37" fontId="10" fillId="0" borderId="105" xfId="4242" applyNumberFormat="1" applyFont="1" applyBorder="1" applyAlignment="1" applyProtection="1">
      <alignment horizontal="centerContinuous" vertical="center"/>
    </xf>
    <xf numFmtId="168" fontId="10" fillId="0" borderId="110" xfId="4242" applyFont="1" applyBorder="1" applyAlignment="1">
      <alignment horizontal="centerContinuous" vertical="center"/>
    </xf>
    <xf numFmtId="168" fontId="10" fillId="0" borderId="26" xfId="4242" applyFont="1" applyBorder="1" applyAlignment="1" applyProtection="1">
      <alignment horizontal="centerContinuous" vertical="center"/>
    </xf>
    <xf numFmtId="168" fontId="10" fillId="0" borderId="130" xfId="4242" applyFont="1" applyBorder="1" applyAlignment="1">
      <alignment horizontal="centerContinuous" vertical="center"/>
    </xf>
    <xf numFmtId="168" fontId="10" fillId="0" borderId="0" xfId="4242" applyFont="1" applyBorder="1" applyAlignment="1" applyProtection="1">
      <alignment horizontal="centerContinuous" vertical="center"/>
    </xf>
    <xf numFmtId="168" fontId="10" fillId="0" borderId="24" xfId="4242" applyFont="1" applyBorder="1" applyAlignment="1">
      <alignment horizontal="centerContinuous" vertical="center"/>
    </xf>
    <xf numFmtId="168" fontId="10" fillId="0" borderId="0" xfId="4242" applyFont="1" applyBorder="1" applyAlignment="1" applyProtection="1">
      <alignment vertical="center"/>
    </xf>
    <xf numFmtId="186" fontId="10" fillId="0" borderId="105" xfId="4242" applyNumberFormat="1" applyFont="1" applyBorder="1" applyAlignment="1" applyProtection="1">
      <alignment horizontal="centerContinuous" vertical="center"/>
    </xf>
    <xf numFmtId="168" fontId="10" fillId="0" borderId="39" xfId="4242" applyFont="1" applyBorder="1" applyAlignment="1" applyProtection="1">
      <alignment horizontal="centerContinuous" vertical="center"/>
    </xf>
    <xf numFmtId="37" fontId="10" fillId="0" borderId="105" xfId="4242" applyNumberFormat="1" applyFont="1" applyBorder="1" applyAlignment="1" applyProtection="1">
      <alignment vertical="center"/>
    </xf>
    <xf numFmtId="168" fontId="10" fillId="0" borderId="55" xfId="4242" applyFont="1" applyBorder="1" applyAlignment="1">
      <alignment vertical="center"/>
    </xf>
    <xf numFmtId="37" fontId="10" fillId="0" borderId="26" xfId="4242" applyNumberFormat="1" applyFont="1" applyBorder="1" applyAlignment="1" applyProtection="1">
      <alignment vertical="center"/>
    </xf>
    <xf numFmtId="168" fontId="10" fillId="0" borderId="26" xfId="4242" applyFont="1" applyBorder="1" applyAlignment="1">
      <alignment vertical="center"/>
    </xf>
    <xf numFmtId="186" fontId="10" fillId="0" borderId="26" xfId="4242" applyNumberFormat="1" applyFont="1" applyBorder="1" applyAlignment="1" applyProtection="1">
      <alignment vertical="center"/>
    </xf>
    <xf numFmtId="168" fontId="10" fillId="0" borderId="61" xfId="4242" applyFont="1" applyBorder="1" applyAlignment="1">
      <alignment vertical="center"/>
    </xf>
    <xf numFmtId="186" fontId="10" fillId="0" borderId="107" xfId="4242" applyNumberFormat="1" applyFont="1" applyBorder="1" applyAlignment="1" applyProtection="1">
      <alignment vertical="center"/>
    </xf>
    <xf numFmtId="168" fontId="10" fillId="0" borderId="130" xfId="4242" applyFont="1" applyBorder="1" applyAlignment="1">
      <alignment vertical="center"/>
    </xf>
    <xf numFmtId="168" fontId="4" fillId="0" borderId="0" xfId="4242" applyAlignment="1">
      <alignment horizontal="centerContinuous"/>
    </xf>
    <xf numFmtId="37" fontId="10" fillId="0" borderId="0" xfId="4242" applyNumberFormat="1" applyFont="1" applyProtection="1"/>
    <xf numFmtId="168" fontId="10" fillId="0" borderId="111" xfId="4242" applyFont="1" applyBorder="1" applyAlignment="1" applyProtection="1">
      <alignment horizontal="center" vertical="center"/>
    </xf>
    <xf numFmtId="168" fontId="10" fillId="0" borderId="200" xfId="4242" applyFont="1" applyBorder="1" applyAlignment="1" applyProtection="1">
      <alignment horizontal="centerContinuous" vertical="center"/>
    </xf>
    <xf numFmtId="37" fontId="10" fillId="0" borderId="200" xfId="4242" applyNumberFormat="1" applyFont="1" applyBorder="1" applyAlignment="1" applyProtection="1">
      <alignment horizontal="centerContinuous" vertical="center"/>
    </xf>
    <xf numFmtId="37" fontId="10" fillId="0" borderId="201" xfId="4242" applyNumberFormat="1" applyFont="1" applyBorder="1" applyAlignment="1" applyProtection="1">
      <alignment vertical="center"/>
    </xf>
    <xf numFmtId="168" fontId="10" fillId="0" borderId="132" xfId="4242" applyFont="1" applyBorder="1" applyAlignment="1">
      <alignment horizontal="centerContinuous" vertical="center"/>
    </xf>
    <xf numFmtId="168" fontId="10" fillId="0" borderId="132" xfId="4242" applyFont="1" applyBorder="1" applyAlignment="1" applyProtection="1">
      <alignment horizontal="centerContinuous" vertical="center"/>
    </xf>
    <xf numFmtId="37" fontId="10" fillId="0" borderId="133" xfId="4242" applyNumberFormat="1" applyFont="1" applyBorder="1" applyAlignment="1" applyProtection="1">
      <alignment horizontal="centerContinuous" vertical="center"/>
    </xf>
    <xf numFmtId="37" fontId="10" fillId="0" borderId="132" xfId="4242" applyNumberFormat="1" applyFont="1" applyBorder="1" applyAlignment="1" applyProtection="1">
      <alignment horizontal="centerContinuous" vertical="center"/>
    </xf>
    <xf numFmtId="168" fontId="10" fillId="0" borderId="200" xfId="4242" applyFont="1" applyBorder="1" applyAlignment="1">
      <alignment horizontal="centerContinuous" vertical="center"/>
    </xf>
    <xf numFmtId="186" fontId="10" fillId="0" borderId="132" xfId="4242" applyNumberFormat="1" applyFont="1" applyBorder="1" applyAlignment="1" applyProtection="1">
      <alignment horizontal="centerContinuous" vertical="center"/>
    </xf>
    <xf numFmtId="168" fontId="10" fillId="0" borderId="131" xfId="4242" applyFont="1" applyBorder="1" applyAlignment="1" applyProtection="1">
      <alignment horizontal="centerContinuous" vertical="center"/>
    </xf>
    <xf numFmtId="168" fontId="10" fillId="0" borderId="40" xfId="4242" applyFont="1" applyBorder="1" applyAlignment="1" applyProtection="1">
      <alignment horizontal="center" vertical="center"/>
    </xf>
    <xf numFmtId="168" fontId="10" fillId="0" borderId="105" xfId="4242" applyFont="1" applyBorder="1" applyAlignment="1">
      <alignment horizontal="centerContinuous" vertical="center"/>
    </xf>
    <xf numFmtId="168" fontId="10" fillId="0" borderId="24" xfId="4242" applyFont="1" applyBorder="1" applyAlignment="1">
      <alignment horizontal="center" vertical="center"/>
    </xf>
    <xf numFmtId="168" fontId="10" fillId="0" borderId="39" xfId="4242" applyFont="1" applyBorder="1" applyAlignment="1">
      <alignment horizontal="centerContinuous" vertical="center"/>
    </xf>
    <xf numFmtId="168" fontId="10" fillId="0" borderId="111" xfId="4242" applyFont="1" applyBorder="1" applyAlignment="1">
      <alignment horizontal="centerContinuous" vertical="center"/>
    </xf>
    <xf numFmtId="168" fontId="10" fillId="0" borderId="38" xfId="4242" applyFont="1" applyBorder="1" applyAlignment="1">
      <alignment vertical="center"/>
    </xf>
    <xf numFmtId="168" fontId="10" fillId="0" borderId="37" xfId="4242" applyFont="1" applyBorder="1" applyAlignment="1">
      <alignment vertical="center"/>
    </xf>
    <xf numFmtId="168" fontId="10" fillId="0" borderId="36" xfId="4242" applyFont="1" applyBorder="1" applyAlignment="1">
      <alignment vertical="center"/>
    </xf>
    <xf numFmtId="168" fontId="12" fillId="125" borderId="0" xfId="4242" applyFont="1" applyFill="1" applyAlignment="1">
      <alignment horizontal="right" vertical="center"/>
    </xf>
    <xf numFmtId="0" fontId="12" fillId="0" borderId="0" xfId="4195" quotePrefix="1" applyNumberFormat="1" applyFont="1" applyAlignment="1" applyProtection="1">
      <alignment horizontal="left" vertical="center"/>
      <protection locked="0"/>
    </xf>
    <xf numFmtId="0" fontId="143" fillId="0" borderId="0" xfId="4182" applyFont="1"/>
    <xf numFmtId="0" fontId="199" fillId="0" borderId="0" xfId="4182" applyFont="1" applyProtection="1">
      <protection locked="0"/>
    </xf>
    <xf numFmtId="0" fontId="200" fillId="0" borderId="0" xfId="4182" applyFont="1"/>
    <xf numFmtId="0" fontId="144" fillId="0" borderId="0" xfId="4182" applyFont="1"/>
    <xf numFmtId="0" fontId="144" fillId="0" borderId="0" xfId="4182" applyFont="1" applyAlignment="1">
      <alignment vertical="center"/>
    </xf>
    <xf numFmtId="0" fontId="144" fillId="0" borderId="0" xfId="4182" applyFont="1" applyAlignment="1" applyProtection="1">
      <alignment horizontal="right" vertical="center"/>
    </xf>
    <xf numFmtId="0" fontId="144" fillId="0" borderId="0" xfId="4182" applyFont="1" applyAlignment="1" applyProtection="1">
      <alignment horizontal="left" vertical="center"/>
    </xf>
    <xf numFmtId="0" fontId="143" fillId="0" borderId="0" xfId="4182" applyFont="1" applyAlignment="1">
      <alignment vertical="center"/>
    </xf>
    <xf numFmtId="0" fontId="143" fillId="0" borderId="202" xfId="4182" applyFont="1" applyBorder="1" applyAlignment="1">
      <alignment vertical="center"/>
    </xf>
    <xf numFmtId="0" fontId="143" fillId="0" borderId="150" xfId="4182" applyFont="1" applyBorder="1" applyAlignment="1">
      <alignment horizontal="centerContinuous" vertical="center"/>
    </xf>
    <xf numFmtId="0" fontId="143" fillId="0" borderId="150" xfId="4182" applyFont="1" applyBorder="1" applyAlignment="1">
      <alignment vertical="center"/>
    </xf>
    <xf numFmtId="0" fontId="143" fillId="0" borderId="203" xfId="4182" applyFont="1" applyBorder="1" applyAlignment="1">
      <alignment vertical="center"/>
    </xf>
    <xf numFmtId="0" fontId="143" fillId="0" borderId="204" xfId="4182" applyFont="1" applyBorder="1" applyAlignment="1">
      <alignment vertical="center"/>
    </xf>
    <xf numFmtId="0" fontId="143" fillId="125" borderId="0" xfId="4182" applyNumberFormat="1" applyFont="1" applyFill="1" applyAlignment="1" applyProtection="1">
      <alignment horizontal="center" vertical="center"/>
    </xf>
    <xf numFmtId="0" fontId="143" fillId="125" borderId="0" xfId="4182" quotePrefix="1" applyFont="1" applyFill="1" applyAlignment="1" applyProtection="1">
      <alignment horizontal="left" vertical="center"/>
    </xf>
    <xf numFmtId="0" fontId="143" fillId="0" borderId="185" xfId="4182" applyFont="1" applyBorder="1" applyAlignment="1">
      <alignment vertical="center"/>
    </xf>
    <xf numFmtId="0" fontId="143" fillId="125" borderId="0" xfId="4182" applyFont="1" applyFill="1" applyAlignment="1" applyProtection="1">
      <alignment horizontal="left" vertical="center"/>
    </xf>
    <xf numFmtId="0" fontId="143" fillId="125" borderId="0" xfId="4182" applyFont="1" applyFill="1" applyAlignment="1" applyProtection="1">
      <alignment horizontal="center" vertical="center"/>
    </xf>
    <xf numFmtId="0" fontId="143" fillId="0" borderId="0" xfId="4182" applyNumberFormat="1" applyFont="1" applyAlignment="1" applyProtection="1">
      <alignment horizontal="center" vertical="center"/>
    </xf>
    <xf numFmtId="0" fontId="143" fillId="0" borderId="0" xfId="4182" quotePrefix="1" applyFont="1" applyAlignment="1" applyProtection="1">
      <alignment horizontal="left" vertical="center"/>
    </xf>
    <xf numFmtId="0" fontId="143" fillId="0" borderId="0" xfId="4182" applyNumberFormat="1" applyFont="1" applyAlignment="1">
      <alignment horizontal="center" vertical="center"/>
    </xf>
    <xf numFmtId="0" fontId="143" fillId="47" borderId="0" xfId="4182" quotePrefix="1" applyFont="1" applyFill="1" applyAlignment="1" applyProtection="1">
      <alignment horizontal="left" vertical="center"/>
    </xf>
    <xf numFmtId="0" fontId="143" fillId="0" borderId="0" xfId="4182" applyFont="1" applyAlignment="1" applyProtection="1">
      <alignment horizontal="center" vertical="center"/>
    </xf>
    <xf numFmtId="0" fontId="143" fillId="0" borderId="0" xfId="4182" applyFont="1" applyAlignment="1" applyProtection="1">
      <alignment horizontal="left" vertical="center"/>
    </xf>
    <xf numFmtId="0" fontId="143" fillId="0" borderId="0" xfId="4182" applyFont="1" applyFill="1" applyAlignment="1" applyProtection="1">
      <alignment horizontal="center" vertical="center"/>
    </xf>
    <xf numFmtId="0" fontId="143" fillId="0" borderId="204" xfId="4182" applyFont="1" applyBorder="1" applyAlignment="1">
      <alignment horizontal="centerContinuous" vertical="center"/>
    </xf>
    <xf numFmtId="0" fontId="143" fillId="0" borderId="185" xfId="4182" applyFont="1" applyBorder="1" applyAlignment="1">
      <alignment horizontal="centerContinuous" vertical="center"/>
    </xf>
    <xf numFmtId="0" fontId="143" fillId="0" borderId="0" xfId="4182" applyNumberFormat="1" applyFont="1" applyFill="1" applyAlignment="1" applyProtection="1">
      <alignment horizontal="center" vertical="center"/>
    </xf>
    <xf numFmtId="192" fontId="143" fillId="0" borderId="0" xfId="4182" quotePrefix="1" applyNumberFormat="1" applyFont="1" applyFill="1" applyAlignment="1" applyProtection="1">
      <alignment horizontal="center" vertical="center"/>
    </xf>
    <xf numFmtId="0" fontId="143" fillId="0" borderId="0" xfId="4182" applyFont="1" applyAlignment="1">
      <alignment horizontal="center" vertical="center"/>
    </xf>
    <xf numFmtId="0" fontId="143" fillId="0" borderId="0" xfId="4182" applyFont="1" applyAlignment="1">
      <alignment horizontal="centerContinuous" vertical="center"/>
    </xf>
    <xf numFmtId="0" fontId="9" fillId="0" borderId="0" xfId="4182" applyFont="1" applyAlignment="1" applyProtection="1">
      <alignment horizontal="center" vertical="center"/>
    </xf>
    <xf numFmtId="0" fontId="9" fillId="0" borderId="185" xfId="4182" applyFont="1" applyBorder="1" applyAlignment="1" applyProtection="1">
      <alignment horizontal="centerContinuous" vertical="center"/>
    </xf>
    <xf numFmtId="0" fontId="143" fillId="0" borderId="205" xfId="4182" applyFont="1" applyBorder="1" applyAlignment="1">
      <alignment vertical="center"/>
    </xf>
    <xf numFmtId="0" fontId="143" fillId="0" borderId="206" xfId="4182" applyFont="1" applyBorder="1" applyAlignment="1">
      <alignment vertical="center"/>
    </xf>
    <xf numFmtId="0" fontId="143" fillId="0" borderId="199" xfId="4182" applyFont="1" applyBorder="1" applyAlignment="1">
      <alignment vertical="center"/>
    </xf>
    <xf numFmtId="0" fontId="144" fillId="0" borderId="0" xfId="4182" applyFont="1" applyAlignment="1">
      <alignment horizontal="left"/>
    </xf>
    <xf numFmtId="0" fontId="144" fillId="0" borderId="0" xfId="4182" quotePrefix="1" applyFont="1" applyAlignment="1" applyProtection="1">
      <alignment horizontal="left" vertical="center"/>
    </xf>
    <xf numFmtId="0" fontId="2" fillId="0" borderId="0" xfId="4182" applyFont="1" applyAlignment="1">
      <alignment horizontal="center"/>
    </xf>
    <xf numFmtId="0" fontId="177" fillId="0" borderId="0" xfId="4182" applyFont="1" applyProtection="1">
      <protection locked="0"/>
    </xf>
    <xf numFmtId="0" fontId="2" fillId="0" borderId="0" xfId="4182" applyFont="1" applyAlignment="1" applyProtection="1">
      <alignment horizontal="left"/>
    </xf>
    <xf numFmtId="0" fontId="201" fillId="0" borderId="0" xfId="4182" applyFont="1"/>
    <xf numFmtId="0" fontId="201" fillId="0" borderId="0" xfId="4182" applyFont="1" applyAlignment="1">
      <alignment horizontal="center"/>
    </xf>
    <xf numFmtId="0" fontId="146" fillId="0" borderId="0" xfId="4182" applyFont="1"/>
    <xf numFmtId="0" fontId="146" fillId="0" borderId="0" xfId="4182" applyFont="1" applyAlignment="1" applyProtection="1">
      <alignment horizontal="right" vertical="center"/>
    </xf>
    <xf numFmtId="0" fontId="146" fillId="0" borderId="0" xfId="4182" applyFont="1" applyAlignment="1">
      <alignment horizontal="center" vertical="center"/>
    </xf>
    <xf numFmtId="0" fontId="146" fillId="0" borderId="0" xfId="4182" applyFont="1" applyAlignment="1">
      <alignment vertical="center"/>
    </xf>
    <xf numFmtId="0" fontId="146" fillId="0" borderId="0" xfId="4182" applyFont="1" applyAlignment="1" applyProtection="1">
      <alignment horizontal="left" vertical="center"/>
    </xf>
    <xf numFmtId="0" fontId="2" fillId="0" borderId="202" xfId="4182" applyFont="1" applyBorder="1" applyAlignment="1">
      <alignment vertical="center"/>
    </xf>
    <xf numFmtId="0" fontId="2" fillId="0" borderId="150" xfId="4182" applyFont="1" applyBorder="1" applyAlignment="1">
      <alignment horizontal="center" vertical="center"/>
    </xf>
    <xf numFmtId="0" fontId="2" fillId="0" borderId="150" xfId="4182" applyFont="1" applyBorder="1" applyAlignment="1">
      <alignment vertical="center"/>
    </xf>
    <xf numFmtId="0" fontId="2" fillId="0" borderId="203" xfId="4182" applyFont="1" applyBorder="1" applyAlignment="1">
      <alignment vertical="center"/>
    </xf>
    <xf numFmtId="0" fontId="2" fillId="0" borderId="0" xfId="4182" applyFont="1" applyAlignment="1">
      <alignment vertical="center"/>
    </xf>
    <xf numFmtId="0" fontId="2" fillId="0" borderId="204" xfId="4182" applyFont="1" applyBorder="1" applyAlignment="1">
      <alignment vertical="center"/>
    </xf>
    <xf numFmtId="0" fontId="2" fillId="0" borderId="0" xfId="4182" applyNumberFormat="1" applyFont="1" applyAlignment="1" applyProtection="1">
      <alignment horizontal="center" vertical="center"/>
    </xf>
    <xf numFmtId="0" fontId="2" fillId="0" borderId="0" xfId="4182" applyFont="1" applyAlignment="1" applyProtection="1">
      <alignment horizontal="left" vertical="center"/>
    </xf>
    <xf numFmtId="0" fontId="2" fillId="0" borderId="0" xfId="4182" quotePrefix="1" applyFont="1" applyAlignment="1" applyProtection="1">
      <alignment horizontal="left" vertical="center"/>
    </xf>
    <xf numFmtId="0" fontId="2" fillId="0" borderId="185" xfId="4182" applyFont="1" applyBorder="1" applyAlignment="1">
      <alignment vertical="center"/>
    </xf>
    <xf numFmtId="0" fontId="2" fillId="0" borderId="0" xfId="4182" applyFont="1" applyAlignment="1" applyProtection="1">
      <alignment horizontal="center" vertical="center"/>
    </xf>
    <xf numFmtId="0" fontId="2" fillId="0" borderId="0" xfId="4182" applyNumberFormat="1" applyFont="1" applyAlignment="1">
      <alignment horizontal="center" vertical="center"/>
    </xf>
    <xf numFmtId="0" fontId="2" fillId="0" borderId="204" xfId="4182" applyFont="1" applyBorder="1" applyAlignment="1">
      <alignment horizontal="centerContinuous" vertical="center"/>
    </xf>
    <xf numFmtId="0" fontId="2" fillId="0" borderId="185" xfId="4182" applyFont="1" applyBorder="1" applyAlignment="1">
      <alignment horizontal="centerContinuous" vertical="center"/>
    </xf>
    <xf numFmtId="0" fontId="2" fillId="0" borderId="0" xfId="4182" applyNumberFormat="1" applyFont="1" applyFill="1" applyAlignment="1" applyProtection="1">
      <alignment horizontal="center" vertical="center"/>
    </xf>
    <xf numFmtId="0" fontId="2" fillId="0" borderId="0" xfId="4182" applyFont="1" applyFill="1" applyAlignment="1" applyProtection="1">
      <alignment horizontal="center" vertical="center"/>
    </xf>
    <xf numFmtId="0" fontId="7" fillId="0" borderId="0" xfId="4182" applyFont="1" applyAlignment="1" applyProtection="1">
      <alignment horizontal="center" vertical="center"/>
    </xf>
    <xf numFmtId="0" fontId="2" fillId="0" borderId="0" xfId="4182" applyFont="1" applyAlignment="1">
      <alignment horizontal="center" vertical="center"/>
    </xf>
    <xf numFmtId="0" fontId="2" fillId="0" borderId="0" xfId="4182" applyFont="1" applyAlignment="1">
      <alignment horizontal="centerContinuous" vertical="center"/>
    </xf>
    <xf numFmtId="0" fontId="7" fillId="0" borderId="185" xfId="4182" applyFont="1" applyBorder="1" applyAlignment="1" applyProtection="1">
      <alignment horizontal="centerContinuous" vertical="center"/>
    </xf>
    <xf numFmtId="0" fontId="2" fillId="0" borderId="205" xfId="4182" applyFont="1" applyBorder="1" applyAlignment="1">
      <alignment vertical="center"/>
    </xf>
    <xf numFmtId="0" fontId="2" fillId="0" borderId="206" xfId="4182" applyFont="1" applyBorder="1" applyAlignment="1">
      <alignment horizontal="center" vertical="center"/>
    </xf>
    <xf numFmtId="0" fontId="2" fillId="0" borderId="206" xfId="4182" applyFont="1" applyBorder="1" applyAlignment="1">
      <alignment vertical="center"/>
    </xf>
    <xf numFmtId="0" fontId="2" fillId="0" borderId="199" xfId="4182" applyFont="1" applyBorder="1" applyAlignment="1">
      <alignment vertical="center"/>
    </xf>
    <xf numFmtId="0" fontId="146" fillId="0" borderId="150" xfId="4182" applyFont="1" applyBorder="1" applyAlignment="1">
      <alignment horizontal="right" vertical="center"/>
    </xf>
    <xf numFmtId="0" fontId="146" fillId="0" borderId="150" xfId="4182" applyFont="1" applyBorder="1" applyAlignment="1">
      <alignment vertical="center"/>
    </xf>
    <xf numFmtId="0" fontId="146" fillId="0" borderId="0" xfId="4182" quotePrefix="1" applyNumberFormat="1" applyFont="1" applyAlignment="1" applyProtection="1">
      <alignment horizontal="left" vertical="center"/>
    </xf>
    <xf numFmtId="0" fontId="10" fillId="0" borderId="0" xfId="2619" applyFont="1"/>
    <xf numFmtId="0" fontId="11" fillId="0" borderId="0" xfId="2619" applyFont="1"/>
    <xf numFmtId="0" fontId="10" fillId="0" borderId="207" xfId="2619" applyFont="1" applyBorder="1"/>
    <xf numFmtId="0" fontId="10" fillId="0" borderId="26" xfId="2619" applyFont="1" applyBorder="1"/>
    <xf numFmtId="0" fontId="10" fillId="0" borderId="25" xfId="2619" applyFont="1" applyBorder="1"/>
    <xf numFmtId="0" fontId="10" fillId="0" borderId="24" xfId="2619" applyFont="1" applyBorder="1"/>
    <xf numFmtId="0" fontId="10" fillId="0" borderId="0" xfId="2619" applyFont="1" applyBorder="1"/>
    <xf numFmtId="0" fontId="10" fillId="0" borderId="23" xfId="2619" applyFont="1" applyBorder="1"/>
    <xf numFmtId="0" fontId="143" fillId="0" borderId="0" xfId="2619" applyFont="1" applyBorder="1" applyAlignment="1">
      <alignment horizontal="center"/>
    </xf>
    <xf numFmtId="0" fontId="10" fillId="0" borderId="0" xfId="2619" applyFont="1" applyBorder="1" applyAlignment="1">
      <alignment horizontal="center"/>
    </xf>
    <xf numFmtId="0" fontId="144" fillId="0" borderId="0" xfId="2619" applyFont="1" applyBorder="1" applyAlignment="1">
      <alignment horizontal="center"/>
    </xf>
    <xf numFmtId="0" fontId="10" fillId="0" borderId="208" xfId="2619" applyFont="1" applyBorder="1"/>
    <xf numFmtId="0" fontId="10" fillId="0" borderId="209" xfId="2619" applyFont="1" applyBorder="1"/>
    <xf numFmtId="0" fontId="10" fillId="0" borderId="210" xfId="2619" applyFont="1" applyBorder="1"/>
    <xf numFmtId="0" fontId="12" fillId="0" borderId="0" xfId="2619" applyFont="1" applyAlignment="1">
      <alignment horizontal="left"/>
    </xf>
    <xf numFmtId="41" fontId="12" fillId="0" borderId="42" xfId="4198" applyNumberFormat="1" applyFont="1" applyFill="1" applyBorder="1" applyAlignment="1" applyProtection="1">
      <alignment vertical="center"/>
      <protection locked="0"/>
    </xf>
    <xf numFmtId="41" fontId="12" fillId="0" borderId="56" xfId="4198" applyNumberFormat="1" applyFont="1" applyFill="1" applyBorder="1" applyAlignment="1" applyProtection="1">
      <alignment vertical="center"/>
      <protection locked="0"/>
    </xf>
    <xf numFmtId="41" fontId="12" fillId="0" borderId="85" xfId="4197" applyNumberFormat="1" applyFont="1" applyFill="1" applyBorder="1" applyAlignment="1" applyProtection="1">
      <alignment vertical="center"/>
      <protection locked="0"/>
    </xf>
    <xf numFmtId="43" fontId="12" fillId="0" borderId="89" xfId="4197" applyNumberFormat="1" applyFont="1" applyFill="1" applyBorder="1" applyAlignment="1" applyProtection="1">
      <alignment vertical="center"/>
      <protection locked="0"/>
    </xf>
    <xf numFmtId="41" fontId="12" fillId="0" borderId="88" xfId="4197" applyNumberFormat="1" applyFont="1" applyFill="1" applyBorder="1" applyAlignment="1" applyProtection="1">
      <alignment vertical="center"/>
      <protection locked="0"/>
    </xf>
    <xf numFmtId="43" fontId="12" fillId="0" borderId="86" xfId="4197" applyNumberFormat="1" applyFont="1" applyFill="1" applyBorder="1" applyAlignment="1" applyProtection="1">
      <alignment vertical="center"/>
      <protection locked="0"/>
    </xf>
    <xf numFmtId="3" fontId="2" fillId="0" borderId="0" xfId="2639" applyNumberFormat="1" applyFill="1" applyBorder="1"/>
    <xf numFmtId="0" fontId="2" fillId="0" borderId="0" xfId="2639" applyFont="1" applyFill="1" applyBorder="1" applyAlignment="1">
      <alignment horizontal="left"/>
    </xf>
    <xf numFmtId="0" fontId="2" fillId="0" borderId="39" xfId="2639" applyFont="1" applyFill="1" applyBorder="1" applyAlignment="1">
      <alignment horizontal="left"/>
    </xf>
    <xf numFmtId="0" fontId="2" fillId="0" borderId="0" xfId="2639" quotePrefix="1" applyFont="1" applyFill="1" applyBorder="1" applyAlignment="1">
      <alignment horizontal="left"/>
    </xf>
    <xf numFmtId="0" fontId="2" fillId="0" borderId="39" xfId="2639" quotePrefix="1" applyFont="1" applyFill="1" applyBorder="1" applyAlignment="1">
      <alignment horizontal="left"/>
    </xf>
    <xf numFmtId="167" fontId="2" fillId="0" borderId="26" xfId="4222" applyNumberFormat="1" applyFont="1" applyFill="1" applyBorder="1" applyProtection="1">
      <protection locked="0"/>
    </xf>
    <xf numFmtId="167" fontId="2" fillId="0" borderId="27" xfId="4222" applyNumberFormat="1" applyFont="1" applyFill="1" applyBorder="1" applyProtection="1"/>
    <xf numFmtId="167" fontId="2" fillId="0" borderId="27" xfId="4222" applyNumberFormat="1" applyFont="1" applyFill="1" applyBorder="1" applyProtection="1">
      <protection locked="0"/>
    </xf>
    <xf numFmtId="38" fontId="12" fillId="0" borderId="26" xfId="4224" applyNumberFormat="1" applyFont="1" applyBorder="1" applyAlignment="1" applyProtection="1">
      <alignment vertical="center"/>
      <protection locked="0"/>
    </xf>
    <xf numFmtId="38" fontId="12" fillId="0" borderId="26" xfId="4224" applyNumberFormat="1" applyFont="1" applyBorder="1" applyAlignment="1" applyProtection="1">
      <alignment horizontal="centerContinuous" vertical="center"/>
      <protection locked="0"/>
    </xf>
    <xf numFmtId="0" fontId="12" fillId="0" borderId="26" xfId="4243" applyFont="1" applyBorder="1" applyAlignment="1" applyProtection="1">
      <alignment horizontal="centerContinuous" vertical="center"/>
      <protection locked="0"/>
    </xf>
    <xf numFmtId="1" fontId="12" fillId="0" borderId="26" xfId="4243" applyNumberFormat="1" applyFont="1" applyBorder="1" applyAlignment="1" applyProtection="1">
      <alignment vertical="center"/>
      <protection locked="0"/>
    </xf>
    <xf numFmtId="0" fontId="141" fillId="0" borderId="39" xfId="4227" applyFont="1" applyFill="1" applyBorder="1" applyAlignment="1">
      <alignment horizontal="center" vertical="center" textRotation="180"/>
    </xf>
    <xf numFmtId="167" fontId="165" fillId="0" borderId="58" xfId="1964" applyNumberFormat="1" applyFont="1" applyFill="1" applyBorder="1" applyAlignment="1">
      <alignment vertical="center"/>
    </xf>
    <xf numFmtId="167" fontId="10" fillId="0" borderId="27" xfId="1964" applyNumberFormat="1" applyFont="1" applyFill="1" applyBorder="1" applyAlignment="1">
      <alignment vertical="center"/>
    </xf>
    <xf numFmtId="167" fontId="165" fillId="0" borderId="27" xfId="1964" applyNumberFormat="1" applyFont="1" applyFill="1" applyBorder="1" applyAlignment="1">
      <alignment vertical="center"/>
    </xf>
    <xf numFmtId="167" fontId="10" fillId="0" borderId="27" xfId="1964" quotePrefix="1" applyNumberFormat="1" applyFont="1" applyFill="1" applyBorder="1" applyAlignment="1">
      <alignment horizontal="center" vertical="center"/>
    </xf>
    <xf numFmtId="167" fontId="10" fillId="0" borderId="71" xfId="1964" applyNumberFormat="1" applyFont="1" applyFill="1" applyBorder="1" applyAlignment="1">
      <alignment vertical="center"/>
    </xf>
    <xf numFmtId="0" fontId="10" fillId="0" borderId="26" xfId="4227" applyFont="1" applyFill="1" applyBorder="1"/>
    <xf numFmtId="167" fontId="10" fillId="0" borderId="71" xfId="1964" applyNumberFormat="1" applyFont="1" applyFill="1" applyBorder="1"/>
    <xf numFmtId="167" fontId="10" fillId="0" borderId="68" xfId="1964" applyNumberFormat="1" applyFont="1" applyFill="1" applyBorder="1"/>
    <xf numFmtId="167" fontId="10" fillId="0" borderId="24" xfId="1964" applyNumberFormat="1" applyFont="1" applyFill="1" applyBorder="1"/>
    <xf numFmtId="167" fontId="10" fillId="0" borderId="66" xfId="1964" applyNumberFormat="1" applyFont="1" applyFill="1" applyBorder="1" applyAlignment="1">
      <alignment vertical="center"/>
    </xf>
    <xf numFmtId="167" fontId="10" fillId="0" borderId="2" xfId="1964" applyNumberFormat="1" applyFont="1" applyFill="1" applyBorder="1" applyAlignment="1">
      <alignment vertical="center"/>
    </xf>
    <xf numFmtId="0" fontId="10" fillId="0" borderId="26" xfId="4227" applyFont="1" applyFill="1" applyBorder="1" applyAlignment="1">
      <alignment vertical="center"/>
    </xf>
    <xf numFmtId="167" fontId="10" fillId="0" borderId="24" xfId="1964" applyNumberFormat="1" applyFont="1" applyFill="1" applyBorder="1" applyAlignment="1">
      <alignment vertical="center"/>
    </xf>
    <xf numFmtId="167" fontId="10" fillId="0" borderId="68" xfId="1964" applyNumberFormat="1" applyFont="1" applyFill="1" applyBorder="1" applyAlignment="1">
      <alignment vertical="center"/>
    </xf>
    <xf numFmtId="0" fontId="12" fillId="0" borderId="23" xfId="4243" applyFont="1" applyBorder="1" applyAlignment="1" applyProtection="1">
      <alignment vertical="top" textRotation="180"/>
      <protection locked="0"/>
    </xf>
    <xf numFmtId="0" fontId="12" fillId="0" borderId="23" xfId="4243" applyFont="1" applyBorder="1" applyAlignment="1" applyProtection="1">
      <alignment vertical="center" textRotation="180"/>
      <protection locked="0"/>
    </xf>
    <xf numFmtId="0" fontId="3" fillId="0" borderId="208" xfId="4243" applyBorder="1" applyAlignment="1" applyProtection="1">
      <alignment vertical="center"/>
      <protection locked="0"/>
    </xf>
    <xf numFmtId="0" fontId="3" fillId="0" borderId="209" xfId="4243" applyBorder="1" applyAlignment="1" applyProtection="1">
      <alignment vertical="center"/>
      <protection locked="0"/>
    </xf>
    <xf numFmtId="0" fontId="3" fillId="0" borderId="210" xfId="4243" applyBorder="1" applyAlignment="1" applyProtection="1">
      <alignment vertical="center"/>
      <protection locked="0"/>
    </xf>
    <xf numFmtId="0" fontId="12" fillId="125" borderId="39" xfId="4183" applyFont="1" applyFill="1" applyBorder="1" applyAlignment="1">
      <alignment horizontal="left"/>
    </xf>
    <xf numFmtId="0" fontId="12" fillId="125" borderId="0" xfId="4187" quotePrefix="1" applyFont="1" applyFill="1" applyBorder="1" applyAlignment="1">
      <alignment horizontal="right"/>
    </xf>
    <xf numFmtId="167" fontId="12" fillId="125" borderId="40" xfId="4188" applyNumberFormat="1" applyFont="1" applyFill="1" applyBorder="1" applyAlignment="1">
      <alignment horizontal="left"/>
    </xf>
    <xf numFmtId="0" fontId="156" fillId="125" borderId="0" xfId="4187" applyFont="1" applyFill="1" applyBorder="1" applyAlignment="1">
      <alignment horizontal="left"/>
    </xf>
    <xf numFmtId="167" fontId="12" fillId="125" borderId="0" xfId="4188" quotePrefix="1" applyNumberFormat="1" applyFont="1" applyFill="1" applyBorder="1" applyAlignment="1">
      <alignment horizontal="center"/>
    </xf>
    <xf numFmtId="0" fontId="156" fillId="125" borderId="39" xfId="4187" applyFont="1" applyFill="1" applyBorder="1" applyAlignment="1">
      <alignment horizontal="left"/>
    </xf>
    <xf numFmtId="0" fontId="12" fillId="125" borderId="40" xfId="4176" applyFont="1" applyFill="1" applyBorder="1"/>
    <xf numFmtId="0" fontId="12" fillId="125" borderId="0" xfId="4187" applyFont="1" applyFill="1" applyBorder="1" applyAlignment="1">
      <alignment horizontal="left" vertical="top" indent="1"/>
    </xf>
    <xf numFmtId="167" fontId="12" fillId="125" borderId="40" xfId="4188" applyNumberFormat="1" applyFont="1" applyFill="1" applyBorder="1" applyAlignment="1">
      <alignment horizontal="centerContinuous"/>
    </xf>
    <xf numFmtId="167" fontId="12" fillId="125" borderId="40" xfId="4188" quotePrefix="1" applyNumberFormat="1" applyFont="1" applyFill="1" applyBorder="1" applyAlignment="1">
      <alignment horizontal="center"/>
    </xf>
    <xf numFmtId="0" fontId="156" fillId="125" borderId="0" xfId="4187" applyFont="1" applyFill="1" applyBorder="1" applyAlignment="1"/>
    <xf numFmtId="0" fontId="156" fillId="125" borderId="0" xfId="4187" applyFont="1" applyFill="1" applyBorder="1"/>
    <xf numFmtId="37" fontId="12" fillId="125" borderId="40" xfId="4188" applyNumberFormat="1" applyFont="1" applyFill="1" applyBorder="1" applyAlignment="1">
      <alignment horizontal="right"/>
    </xf>
    <xf numFmtId="42" fontId="12" fillId="125" borderId="0" xfId="4176" applyNumberFormat="1" applyFont="1" applyFill="1" applyBorder="1"/>
    <xf numFmtId="41" fontId="12" fillId="125" borderId="40" xfId="4188" applyNumberFormat="1" applyFont="1" applyFill="1" applyBorder="1" applyAlignment="1">
      <alignment horizontal="left"/>
    </xf>
    <xf numFmtId="42" fontId="12" fillId="125" borderId="40" xfId="4188" applyNumberFormat="1" applyFont="1" applyFill="1" applyBorder="1" applyAlignment="1">
      <alignment horizontal="left"/>
    </xf>
    <xf numFmtId="0" fontId="12" fillId="125" borderId="39" xfId="4187" applyFont="1" applyFill="1" applyBorder="1" applyAlignment="1">
      <alignment vertical="top"/>
    </xf>
    <xf numFmtId="0" fontId="12" fillId="125" borderId="39" xfId="4183" applyFont="1" applyFill="1" applyBorder="1" applyAlignment="1">
      <alignment horizontal="center"/>
    </xf>
    <xf numFmtId="0" fontId="12" fillId="0" borderId="41" xfId="4187" applyFont="1" applyBorder="1" applyAlignment="1">
      <alignment horizontal="center"/>
    </xf>
    <xf numFmtId="0" fontId="10" fillId="0" borderId="9" xfId="4187" applyFont="1" applyBorder="1" applyAlignment="1">
      <alignment horizontal="center"/>
    </xf>
    <xf numFmtId="0" fontId="10" fillId="0" borderId="9" xfId="4187" applyFont="1" applyFill="1" applyBorder="1" applyAlignment="1">
      <alignment horizontal="center"/>
    </xf>
    <xf numFmtId="0" fontId="10" fillId="0" borderId="42" xfId="4187" applyFont="1" applyBorder="1" applyAlignment="1">
      <alignment horizontal="center"/>
    </xf>
    <xf numFmtId="0" fontId="12" fillId="125" borderId="0" xfId="4187" quotePrefix="1" applyFont="1" applyFill="1" applyBorder="1" applyAlignment="1">
      <alignment horizontal="centerContinuous"/>
    </xf>
    <xf numFmtId="0" fontId="12" fillId="127" borderId="39" xfId="4187" applyFont="1" applyFill="1" applyBorder="1" applyAlignment="1"/>
    <xf numFmtId="0" fontId="12" fillId="127" borderId="0" xfId="4187" applyFont="1" applyFill="1" applyBorder="1" applyAlignment="1">
      <alignment horizontal="left"/>
    </xf>
    <xf numFmtId="0" fontId="156" fillId="127" borderId="0" xfId="4187" applyFont="1" applyFill="1" applyBorder="1" applyAlignment="1">
      <alignment horizontal="left"/>
    </xf>
    <xf numFmtId="0" fontId="12" fillId="127" borderId="0" xfId="4176" applyFont="1" applyFill="1" applyBorder="1"/>
    <xf numFmtId="0" fontId="12" fillId="127" borderId="0" xfId="4176" applyFont="1" applyFill="1" applyBorder="1" applyAlignment="1">
      <alignment horizontal="centerContinuous"/>
    </xf>
    <xf numFmtId="167" fontId="12" fillId="127" borderId="0" xfId="4188" applyNumberFormat="1" applyFont="1" applyFill="1" applyBorder="1" applyAlignment="1">
      <alignment horizontal="centerContinuous"/>
    </xf>
    <xf numFmtId="0" fontId="12" fillId="127" borderId="40" xfId="4187" quotePrefix="1" applyFont="1" applyFill="1" applyBorder="1" applyAlignment="1">
      <alignment horizontal="centerContinuous"/>
    </xf>
    <xf numFmtId="0" fontId="12" fillId="127" borderId="0" xfId="4187" applyFont="1" applyFill="1" applyBorder="1"/>
    <xf numFmtId="167" fontId="12" fillId="127" borderId="138" xfId="4188" quotePrefix="1" applyNumberFormat="1" applyFont="1" applyFill="1" applyBorder="1" applyAlignment="1">
      <alignment horizontal="center"/>
    </xf>
    <xf numFmtId="167" fontId="157" fillId="127" borderId="0" xfId="4188" applyNumberFormat="1" applyFont="1" applyFill="1" applyBorder="1" applyAlignment="1">
      <alignment horizontal="center"/>
    </xf>
    <xf numFmtId="0" fontId="156" fillId="127" borderId="0" xfId="4187" applyFont="1" applyFill="1" applyBorder="1"/>
    <xf numFmtId="0" fontId="10" fillId="127" borderId="0" xfId="4187" applyFont="1" applyFill="1" applyBorder="1"/>
    <xf numFmtId="167" fontId="12" fillId="127" borderId="0" xfId="4188" applyNumberFormat="1" applyFont="1" applyFill="1" applyBorder="1" applyAlignment="1">
      <alignment horizontal="left"/>
    </xf>
    <xf numFmtId="10" fontId="12" fillId="127" borderId="0" xfId="4188" applyNumberFormat="1" applyFont="1" applyFill="1" applyBorder="1" applyAlignment="1">
      <alignment horizontal="center"/>
    </xf>
    <xf numFmtId="42" fontId="12" fillId="127" borderId="0" xfId="4188" applyNumberFormat="1" applyFont="1" applyFill="1" applyBorder="1" applyAlignment="1">
      <alignment horizontal="center"/>
    </xf>
    <xf numFmtId="42" fontId="12" fillId="127" borderId="0" xfId="4188" applyNumberFormat="1" applyFont="1" applyFill="1" applyBorder="1" applyAlignment="1">
      <alignment horizontal="left"/>
    </xf>
    <xf numFmtId="41" fontId="12" fillId="127" borderId="0" xfId="4188" applyNumberFormat="1" applyFont="1" applyFill="1" applyBorder="1" applyAlignment="1">
      <alignment horizontal="left"/>
    </xf>
    <xf numFmtId="0" fontId="10" fillId="127" borderId="0" xfId="4187" applyFont="1" applyFill="1" applyBorder="1" applyAlignment="1">
      <alignment horizontal="left"/>
    </xf>
    <xf numFmtId="0" fontId="10" fillId="127" borderId="0" xfId="4187" applyFont="1" applyFill="1" applyBorder="1" applyAlignment="1">
      <alignment horizontal="left" vertical="top"/>
    </xf>
    <xf numFmtId="0" fontId="10" fillId="127" borderId="0" xfId="4187" applyFont="1" applyFill="1" applyBorder="1" applyAlignment="1">
      <alignment vertical="top"/>
    </xf>
    <xf numFmtId="0" fontId="10" fillId="127" borderId="0" xfId="4187" applyFont="1" applyFill="1" applyBorder="1" applyAlignment="1">
      <alignment horizontal="left" vertical="center"/>
    </xf>
    <xf numFmtId="10" fontId="12" fillId="127" borderId="138" xfId="4188" applyNumberFormat="1" applyFont="1" applyFill="1" applyBorder="1" applyAlignment="1">
      <alignment horizontal="center"/>
    </xf>
    <xf numFmtId="0" fontId="12" fillId="125" borderId="40" xfId="4187" applyFont="1" applyFill="1" applyBorder="1"/>
    <xf numFmtId="0" fontId="12" fillId="125" borderId="0" xfId="2588" applyFont="1" applyFill="1" applyBorder="1"/>
    <xf numFmtId="171" fontId="12" fillId="125" borderId="0" xfId="2588" applyNumberFormat="1" applyFont="1" applyFill="1" applyBorder="1"/>
    <xf numFmtId="0" fontId="12" fillId="125" borderId="0" xfId="2588" applyFont="1" applyFill="1" applyBorder="1" applyAlignment="1">
      <alignment horizontal="left"/>
    </xf>
    <xf numFmtId="0" fontId="159" fillId="125" borderId="0" xfId="2588" applyFont="1" applyFill="1" applyBorder="1" applyAlignment="1">
      <alignment vertical="top"/>
    </xf>
    <xf numFmtId="0" fontId="12" fillId="125" borderId="0" xfId="4183" applyFont="1" applyFill="1"/>
    <xf numFmtId="0" fontId="12" fillId="0" borderId="37" xfId="4182" applyFont="1" applyBorder="1" applyAlignment="1">
      <alignment vertical="center"/>
    </xf>
    <xf numFmtId="41" fontId="141" fillId="0" borderId="27" xfId="4196" applyNumberFormat="1" applyFont="1" applyFill="1" applyBorder="1" applyAlignment="1" applyProtection="1">
      <alignment vertical="center"/>
      <protection locked="0"/>
    </xf>
    <xf numFmtId="41" fontId="141" fillId="0" borderId="55" xfId="4196" applyNumberFormat="1" applyFont="1" applyFill="1" applyBorder="1" applyAlignment="1" applyProtection="1">
      <alignment vertical="center"/>
      <protection locked="0"/>
    </xf>
    <xf numFmtId="41" fontId="141" fillId="0" borderId="71" xfId="4196" applyNumberFormat="1" applyFont="1" applyFill="1" applyBorder="1" applyAlignment="1" applyProtection="1">
      <alignment vertical="center"/>
      <protection locked="0"/>
    </xf>
    <xf numFmtId="41" fontId="141" fillId="0" borderId="76" xfId="4196" applyNumberFormat="1" applyFont="1" applyFill="1" applyBorder="1" applyAlignment="1" applyProtection="1">
      <alignment vertical="center"/>
      <protection locked="0"/>
    </xf>
    <xf numFmtId="41" fontId="141" fillId="0" borderId="58" xfId="4196" applyNumberFormat="1" applyFont="1" applyFill="1" applyBorder="1" applyAlignment="1" applyProtection="1">
      <alignment vertical="center"/>
      <protection locked="0"/>
    </xf>
    <xf numFmtId="41" fontId="141" fillId="0" borderId="42" xfId="4196" applyNumberFormat="1" applyFont="1" applyFill="1" applyBorder="1" applyAlignment="1" applyProtection="1">
      <alignment vertical="center"/>
      <protection locked="0"/>
    </xf>
    <xf numFmtId="167" fontId="12" fillId="0" borderId="85" xfId="4205" applyNumberFormat="1" applyFont="1" applyFill="1" applyBorder="1" applyAlignment="1" applyProtection="1">
      <alignment vertical="center"/>
      <protection locked="0"/>
    </xf>
    <xf numFmtId="167" fontId="12" fillId="0" borderId="88" xfId="4205" applyNumberFormat="1" applyFont="1" applyFill="1" applyBorder="1" applyAlignment="1" applyProtection="1">
      <alignment vertical="center"/>
      <protection locked="0"/>
    </xf>
    <xf numFmtId="167" fontId="12" fillId="0" borderId="42" xfId="4205" applyNumberFormat="1" applyFont="1" applyFill="1" applyBorder="1" applyAlignment="1" applyProtection="1">
      <alignment vertical="center"/>
      <protection locked="0"/>
    </xf>
    <xf numFmtId="167" fontId="12" fillId="0" borderId="54" xfId="4205" applyNumberFormat="1" applyFont="1" applyFill="1" applyBorder="1" applyAlignment="1" applyProtection="1">
      <alignment vertical="center"/>
      <protection locked="0"/>
    </xf>
    <xf numFmtId="167" fontId="12" fillId="0" borderId="84" xfId="4205" applyNumberFormat="1" applyFont="1" applyFill="1" applyBorder="1" applyAlignment="1" applyProtection="1">
      <alignment vertical="center"/>
      <protection locked="0"/>
    </xf>
    <xf numFmtId="3" fontId="10" fillId="0" borderId="52" xfId="4197" applyNumberFormat="1" applyFont="1" applyFill="1" applyBorder="1" applyAlignment="1" applyProtection="1">
      <alignment vertical="center"/>
      <protection locked="0"/>
    </xf>
    <xf numFmtId="3" fontId="10" fillId="0" borderId="40" xfId="4197" applyNumberFormat="1" applyFont="1" applyFill="1" applyBorder="1" applyAlignment="1" applyProtection="1">
      <alignment vertical="center"/>
      <protection locked="0"/>
    </xf>
    <xf numFmtId="0" fontId="10" fillId="0" borderId="24" xfId="4197" applyFont="1" applyFill="1" applyBorder="1" applyAlignment="1" applyProtection="1">
      <alignment vertical="center"/>
      <protection locked="0"/>
    </xf>
    <xf numFmtId="167" fontId="12" fillId="0" borderId="56" xfId="4205" applyNumberFormat="1" applyFont="1" applyFill="1" applyBorder="1" applyAlignment="1" applyProtection="1">
      <alignment vertical="center"/>
      <protection locked="0"/>
    </xf>
    <xf numFmtId="41" fontId="165" fillId="0" borderId="26" xfId="4198" applyNumberFormat="1" applyFont="1" applyFill="1" applyBorder="1" applyAlignment="1" applyProtection="1">
      <alignment horizontal="center" vertical="center"/>
      <protection locked="0"/>
    </xf>
    <xf numFmtId="41" fontId="165" fillId="0" borderId="26" xfId="4198" applyNumberFormat="1" applyFont="1" applyFill="1" applyBorder="1" applyAlignment="1" applyProtection="1">
      <alignment vertical="center"/>
      <protection locked="0"/>
    </xf>
    <xf numFmtId="41" fontId="10" fillId="0" borderId="11" xfId="4198" applyNumberFormat="1" applyFont="1" applyFill="1" applyBorder="1" applyAlignment="1" applyProtection="1">
      <alignment horizontal="center" vertical="center"/>
      <protection locked="0"/>
    </xf>
    <xf numFmtId="41" fontId="165" fillId="0" borderId="11" xfId="4198" applyNumberFormat="1" applyFont="1" applyFill="1" applyBorder="1" applyAlignment="1" applyProtection="1">
      <alignment horizontal="center" vertical="center"/>
      <protection locked="0"/>
    </xf>
    <xf numFmtId="41" fontId="165" fillId="0" borderId="11" xfId="4198" applyNumberFormat="1" applyFont="1" applyFill="1" applyBorder="1" applyAlignment="1" applyProtection="1">
      <alignment vertical="center"/>
      <protection locked="0"/>
    </xf>
    <xf numFmtId="41" fontId="10" fillId="0" borderId="0" xfId="4198" applyNumberFormat="1" applyFont="1" applyFill="1" applyBorder="1" applyAlignment="1" applyProtection="1">
      <alignment horizontal="center" vertical="center"/>
      <protection locked="0"/>
    </xf>
    <xf numFmtId="41" fontId="165" fillId="0" borderId="0" xfId="4198" applyNumberFormat="1" applyFont="1" applyFill="1" applyBorder="1" applyAlignment="1" applyProtection="1">
      <alignment horizontal="center" vertical="center"/>
      <protection locked="0"/>
    </xf>
    <xf numFmtId="41" fontId="165" fillId="0" borderId="0" xfId="4198" applyNumberFormat="1" applyFont="1" applyFill="1" applyBorder="1" applyAlignment="1" applyProtection="1">
      <alignment vertical="center"/>
      <protection locked="0"/>
    </xf>
    <xf numFmtId="41" fontId="165" fillId="0" borderId="67" xfId="4198" applyNumberFormat="1" applyFont="1" applyFill="1" applyBorder="1" applyAlignment="1" applyProtection="1">
      <alignment horizontal="center" vertical="center"/>
      <protection locked="0"/>
    </xf>
    <xf numFmtId="41" fontId="165" fillId="0" borderId="116" xfId="4198" applyNumberFormat="1" applyFont="1" applyFill="1" applyBorder="1" applyAlignment="1" applyProtection="1">
      <alignment vertical="center"/>
      <protection locked="0"/>
    </xf>
    <xf numFmtId="41" fontId="10" fillId="0" borderId="137" xfId="4198" applyNumberFormat="1" applyFont="1" applyFill="1" applyBorder="1" applyAlignment="1" applyProtection="1">
      <alignment vertical="center"/>
      <protection locked="0"/>
    </xf>
    <xf numFmtId="41" fontId="10" fillId="0" borderId="58" xfId="4198" applyNumberFormat="1" applyFont="1" applyFill="1" applyBorder="1" applyAlignment="1" applyProtection="1">
      <alignment vertical="center"/>
      <protection locked="0"/>
    </xf>
    <xf numFmtId="41" fontId="10" fillId="0" borderId="9" xfId="4198" applyNumberFormat="1" applyFont="1" applyFill="1" applyBorder="1" applyAlignment="1" applyProtection="1">
      <alignment horizontal="center" vertical="center"/>
      <protection locked="0"/>
    </xf>
    <xf numFmtId="41" fontId="165" fillId="0" borderId="98" xfId="4198" applyNumberFormat="1" applyFont="1" applyFill="1" applyBorder="1" applyAlignment="1" applyProtection="1">
      <alignment horizontal="center" vertical="center"/>
      <protection locked="0"/>
    </xf>
    <xf numFmtId="41" fontId="165" fillId="0" borderId="99" xfId="4198" applyNumberFormat="1" applyFont="1" applyFill="1" applyBorder="1" applyAlignment="1" applyProtection="1">
      <alignment vertical="center"/>
      <protection locked="0"/>
    </xf>
    <xf numFmtId="41" fontId="175" fillId="0" borderId="129" xfId="4200" applyNumberFormat="1" applyFont="1" applyFill="1" applyBorder="1" applyAlignment="1" applyProtection="1">
      <alignment horizontal="right" vertical="center"/>
    </xf>
    <xf numFmtId="37" fontId="2" fillId="0" borderId="39" xfId="4222" applyFont="1" applyFill="1" applyBorder="1" applyAlignment="1">
      <alignment horizontal="center"/>
    </xf>
    <xf numFmtId="37" fontId="2" fillId="0" borderId="0" xfId="4222" applyFont="1" applyFill="1" applyBorder="1" applyAlignment="1">
      <alignment horizontal="center"/>
    </xf>
    <xf numFmtId="37" fontId="2" fillId="0" borderId="40" xfId="4222" applyFont="1" applyFill="1" applyBorder="1" applyAlignment="1">
      <alignment horizontal="center"/>
    </xf>
    <xf numFmtId="37" fontId="7" fillId="0" borderId="40" xfId="4222" applyFont="1" applyFill="1" applyBorder="1" applyAlignment="1">
      <alignment horizontal="center"/>
    </xf>
    <xf numFmtId="0" fontId="2" fillId="0" borderId="39" xfId="0" quotePrefix="1" applyFont="1" applyFill="1" applyBorder="1" applyAlignment="1">
      <alignment horizontal="left"/>
    </xf>
    <xf numFmtId="0" fontId="2" fillId="0" borderId="0" xfId="0" quotePrefix="1" applyFont="1" applyFill="1" applyBorder="1" applyAlignment="1">
      <alignment horizontal="left"/>
    </xf>
    <xf numFmtId="0" fontId="2" fillId="0" borderId="39" xfId="0" applyFont="1" applyFill="1" applyBorder="1" applyAlignment="1">
      <alignment horizontal="left"/>
    </xf>
    <xf numFmtId="0" fontId="2" fillId="0" borderId="0" xfId="0" applyFont="1" applyFill="1" applyBorder="1" applyAlignment="1">
      <alignment horizontal="left"/>
    </xf>
    <xf numFmtId="3" fontId="0" fillId="0" borderId="0" xfId="0" applyNumberFormat="1" applyFill="1" applyBorder="1"/>
    <xf numFmtId="0" fontId="186" fillId="0" borderId="0" xfId="4243" applyFont="1" applyProtection="1">
      <protection locked="0"/>
    </xf>
    <xf numFmtId="167" fontId="165" fillId="0" borderId="27" xfId="1930" applyNumberFormat="1" applyFont="1" applyFill="1" applyBorder="1" applyAlignment="1">
      <alignment horizontal="right"/>
    </xf>
    <xf numFmtId="167" fontId="165" fillId="0" borderId="140" xfId="1941" applyNumberFormat="1" applyFont="1" applyFill="1" applyBorder="1" applyAlignment="1">
      <alignment horizontal="right"/>
    </xf>
    <xf numFmtId="167" fontId="179" fillId="0" borderId="27" xfId="1930" applyNumberFormat="1" applyFont="1" applyFill="1" applyBorder="1" applyAlignment="1">
      <alignment horizontal="right"/>
    </xf>
    <xf numFmtId="167" fontId="164" fillId="0" borderId="27" xfId="1930" applyNumberFormat="1" applyFont="1" applyFill="1" applyBorder="1" applyAlignment="1">
      <alignment horizontal="right"/>
    </xf>
    <xf numFmtId="167" fontId="10" fillId="0" borderId="58" xfId="1930" applyNumberFormat="1" applyFont="1" applyFill="1" applyBorder="1"/>
    <xf numFmtId="0" fontId="10" fillId="0" borderId="65" xfId="4182" applyFont="1" applyBorder="1" applyAlignment="1">
      <alignment horizontal="center"/>
    </xf>
    <xf numFmtId="0" fontId="10" fillId="0" borderId="147" xfId="4182" applyFont="1" applyFill="1" applyBorder="1" applyAlignment="1">
      <alignment horizontal="center"/>
    </xf>
    <xf numFmtId="167" fontId="10" fillId="125" borderId="0" xfId="4205" applyNumberFormat="1" applyFont="1" applyFill="1" applyAlignment="1" applyProtection="1">
      <alignment vertical="center"/>
      <protection locked="0"/>
    </xf>
    <xf numFmtId="167" fontId="10" fillId="125" borderId="0" xfId="4205" applyNumberFormat="1" applyFont="1" applyFill="1" applyAlignment="1" applyProtection="1">
      <alignment horizontal="right" vertical="center"/>
      <protection locked="0"/>
    </xf>
    <xf numFmtId="167" fontId="11" fillId="0" borderId="21" xfId="4205" applyNumberFormat="1" applyFont="1" applyBorder="1" applyAlignment="1" applyProtection="1">
      <alignment horizontal="centerContinuous" vertical="center"/>
      <protection locked="0"/>
    </xf>
    <xf numFmtId="167" fontId="11" fillId="0" borderId="0" xfId="4205" applyNumberFormat="1" applyFont="1" applyBorder="1" applyAlignment="1" applyProtection="1">
      <alignment horizontal="centerContinuous" vertical="center"/>
      <protection locked="0"/>
    </xf>
    <xf numFmtId="167" fontId="10" fillId="0" borderId="26" xfId="4205" applyNumberFormat="1" applyFont="1" applyBorder="1" applyAlignment="1" applyProtection="1">
      <alignment vertical="center"/>
      <protection locked="0"/>
    </xf>
    <xf numFmtId="167" fontId="10" fillId="0" borderId="24" xfId="4205" applyNumberFormat="1" applyFont="1" applyBorder="1" applyAlignment="1" applyProtection="1">
      <alignment vertical="center"/>
      <protection locked="0"/>
    </xf>
    <xf numFmtId="167" fontId="10" fillId="0" borderId="24" xfId="4205" applyNumberFormat="1" applyFont="1" applyBorder="1" applyAlignment="1" applyProtection="1">
      <alignment horizontal="centerContinuous" vertical="center"/>
      <protection locked="0"/>
    </xf>
    <xf numFmtId="167" fontId="141" fillId="0" borderId="207" xfId="4205" applyNumberFormat="1" applyFont="1" applyFill="1" applyBorder="1" applyAlignment="1" applyProtection="1">
      <alignment vertical="center"/>
      <protection locked="0"/>
    </xf>
    <xf numFmtId="167" fontId="10" fillId="0" borderId="0" xfId="4205" applyNumberFormat="1" applyFont="1" applyBorder="1" applyAlignment="1" applyProtection="1">
      <alignment vertical="center"/>
      <protection locked="0"/>
    </xf>
    <xf numFmtId="167" fontId="165" fillId="0" borderId="0" xfId="4205" applyNumberFormat="1" applyFont="1" applyBorder="1" applyAlignment="1" applyProtection="1">
      <alignment vertical="center"/>
      <protection locked="0"/>
    </xf>
    <xf numFmtId="167" fontId="165" fillId="0" borderId="26" xfId="4205" applyNumberFormat="1" applyFont="1" applyBorder="1" applyAlignment="1" applyProtection="1">
      <alignment vertical="center"/>
      <protection locked="0"/>
    </xf>
    <xf numFmtId="167" fontId="10" fillId="0" borderId="0" xfId="4205" applyNumberFormat="1" applyFont="1" applyAlignment="1" applyProtection="1">
      <alignment vertical="center"/>
      <protection locked="0"/>
    </xf>
    <xf numFmtId="167" fontId="3" fillId="0" borderId="0" xfId="4205" applyNumberFormat="1" applyFont="1" applyProtection="1">
      <protection locked="0"/>
    </xf>
    <xf numFmtId="167" fontId="12" fillId="0" borderId="0" xfId="4197" applyNumberFormat="1" applyFont="1" applyFill="1" applyAlignment="1" applyProtection="1">
      <alignment vertical="center"/>
      <protection locked="0"/>
    </xf>
    <xf numFmtId="167" fontId="12" fillId="0" borderId="21" xfId="4197" applyNumberFormat="1" applyFont="1" applyFill="1" applyBorder="1" applyAlignment="1" applyProtection="1">
      <alignment horizontal="centerContinuous" vertical="center"/>
      <protection locked="0"/>
    </xf>
    <xf numFmtId="167" fontId="12" fillId="0" borderId="26" xfId="4197" applyNumberFormat="1" applyFont="1" applyFill="1" applyBorder="1" applyAlignment="1" applyProtection="1">
      <alignment horizontal="centerContinuous" vertical="center"/>
      <protection locked="0"/>
    </xf>
    <xf numFmtId="167" fontId="152" fillId="0" borderId="21" xfId="4197" applyNumberFormat="1" applyFont="1" applyFill="1" applyBorder="1" applyAlignment="1" applyProtection="1">
      <alignment vertical="center"/>
      <protection locked="0"/>
    </xf>
    <xf numFmtId="167" fontId="152" fillId="0" borderId="0" xfId="4197" applyNumberFormat="1" applyFont="1" applyFill="1" applyBorder="1" applyAlignment="1" applyProtection="1">
      <alignment vertical="center"/>
      <protection locked="0"/>
    </xf>
    <xf numFmtId="167" fontId="10" fillId="0" borderId="67" xfId="4197" applyNumberFormat="1" applyFont="1" applyFill="1" applyBorder="1" applyAlignment="1" applyProtection="1">
      <alignment horizontal="centerContinuous" vertical="center"/>
      <protection locked="0"/>
    </xf>
    <xf numFmtId="167" fontId="10" fillId="0" borderId="66" xfId="4197" applyNumberFormat="1" applyFont="1" applyFill="1" applyBorder="1" applyAlignment="1" applyProtection="1">
      <alignment horizontal="centerContinuous" vertical="center"/>
      <protection locked="0"/>
    </xf>
    <xf numFmtId="167" fontId="10" fillId="0" borderId="68" xfId="4197" quotePrefix="1" applyNumberFormat="1" applyFont="1" applyFill="1" applyBorder="1" applyAlignment="1" applyProtection="1">
      <alignment horizontal="centerContinuous" vertical="center"/>
      <protection locked="0"/>
    </xf>
    <xf numFmtId="167" fontId="10" fillId="0" borderId="68" xfId="4197" applyNumberFormat="1" applyFont="1" applyFill="1" applyBorder="1" applyAlignment="1" applyProtection="1">
      <alignment horizontal="centerContinuous" vertical="center"/>
      <protection locked="0"/>
    </xf>
    <xf numFmtId="167" fontId="10" fillId="0" borderId="0" xfId="4197" applyNumberFormat="1" applyFont="1" applyFill="1" applyBorder="1" applyAlignment="1" applyProtection="1">
      <alignment vertical="center"/>
      <protection locked="0"/>
    </xf>
    <xf numFmtId="167" fontId="3" fillId="0" borderId="0" xfId="4197" applyNumberFormat="1" applyFont="1" applyFill="1" applyProtection="1">
      <protection locked="0"/>
    </xf>
    <xf numFmtId="167" fontId="3" fillId="0" borderId="0" xfId="4197" applyNumberFormat="1" applyFill="1" applyProtection="1">
      <protection locked="0"/>
    </xf>
    <xf numFmtId="41" fontId="10" fillId="125" borderId="26" xfId="4198" applyNumberFormat="1" applyFont="1" applyFill="1" applyBorder="1" applyAlignment="1" applyProtection="1">
      <alignment vertical="center"/>
      <protection locked="0"/>
    </xf>
    <xf numFmtId="41" fontId="10" fillId="0" borderId="0" xfId="4198" applyNumberFormat="1" applyFont="1" applyBorder="1" applyAlignment="1" applyProtection="1">
      <alignment vertical="center"/>
      <protection locked="0"/>
    </xf>
    <xf numFmtId="41" fontId="10" fillId="0" borderId="0" xfId="4198" applyNumberFormat="1" applyFont="1" applyFill="1" applyBorder="1" applyAlignment="1" applyProtection="1">
      <alignment vertical="center"/>
      <protection locked="0"/>
    </xf>
    <xf numFmtId="41" fontId="10" fillId="0" borderId="0" xfId="4198" applyNumberFormat="1" applyFont="1" applyBorder="1" applyAlignment="1" applyProtection="1">
      <alignment horizontal="centerContinuous" vertical="center"/>
      <protection locked="0"/>
    </xf>
    <xf numFmtId="41" fontId="10" fillId="0" borderId="0" xfId="4198" applyNumberFormat="1" applyFont="1" applyFill="1" applyBorder="1" applyAlignment="1" applyProtection="1">
      <alignment horizontal="centerContinuous" vertical="center"/>
      <protection locked="0"/>
    </xf>
    <xf numFmtId="41" fontId="10" fillId="0" borderId="21" xfId="4198" applyNumberFormat="1" applyFont="1" applyBorder="1" applyAlignment="1" applyProtection="1">
      <alignment vertical="center"/>
      <protection locked="0"/>
    </xf>
    <xf numFmtId="41" fontId="10" fillId="0" borderId="21" xfId="4198" applyNumberFormat="1" applyFont="1" applyFill="1" applyBorder="1" applyAlignment="1" applyProtection="1">
      <alignment vertical="center"/>
      <protection locked="0"/>
    </xf>
    <xf numFmtId="41" fontId="10" fillId="0" borderId="11" xfId="4198" applyNumberFormat="1" applyFont="1" applyBorder="1" applyAlignment="1" applyProtection="1">
      <alignment vertical="center"/>
      <protection locked="0"/>
    </xf>
    <xf numFmtId="41" fontId="10" fillId="0" borderId="11" xfId="4198" applyNumberFormat="1" applyFont="1" applyFill="1" applyBorder="1" applyAlignment="1" applyProtection="1">
      <alignment vertical="center"/>
      <protection locked="0"/>
    </xf>
    <xf numFmtId="41" fontId="10" fillId="0" borderId="24" xfId="4198" applyNumberFormat="1" applyFont="1" applyBorder="1" applyAlignment="1" applyProtection="1">
      <alignment vertical="center"/>
      <protection locked="0"/>
    </xf>
    <xf numFmtId="41" fontId="10" fillId="0" borderId="0" xfId="4198" applyNumberFormat="1" applyFont="1" applyFill="1" applyBorder="1" applyAlignment="1" applyProtection="1">
      <alignment horizontal="left" vertical="center"/>
      <protection locked="0"/>
    </xf>
    <xf numFmtId="41" fontId="10" fillId="0" borderId="26" xfId="4198" applyNumberFormat="1" applyFont="1" applyFill="1" applyBorder="1" applyAlignment="1" applyProtection="1">
      <alignment horizontal="centerContinuous" vertical="center"/>
      <protection locked="0"/>
    </xf>
    <xf numFmtId="41" fontId="10" fillId="0" borderId="24" xfId="4198" applyNumberFormat="1" applyFont="1" applyBorder="1" applyAlignment="1" applyProtection="1">
      <alignment horizontal="centerContinuous" vertical="center"/>
      <protection locked="0"/>
    </xf>
    <xf numFmtId="41" fontId="10" fillId="0" borderId="24" xfId="4198" applyNumberFormat="1" applyFont="1" applyFill="1" applyBorder="1" applyAlignment="1" applyProtection="1">
      <alignment horizontal="center" vertical="center"/>
      <protection locked="0"/>
    </xf>
    <xf numFmtId="41" fontId="10" fillId="0" borderId="24" xfId="4198" applyNumberFormat="1" applyFont="1" applyFill="1" applyBorder="1" applyAlignment="1" applyProtection="1">
      <alignment horizontal="centerContinuous" vertical="center"/>
      <protection locked="0"/>
    </xf>
    <xf numFmtId="41" fontId="10" fillId="0" borderId="26" xfId="4198" applyNumberFormat="1" applyFont="1" applyBorder="1" applyAlignment="1" applyProtection="1">
      <alignment vertical="center"/>
      <protection locked="0"/>
    </xf>
    <xf numFmtId="41" fontId="10" fillId="0" borderId="26" xfId="4198" applyNumberFormat="1" applyFont="1" applyFill="1" applyBorder="1" applyAlignment="1" applyProtection="1">
      <alignment vertical="center"/>
      <protection locked="0"/>
    </xf>
    <xf numFmtId="41" fontId="3" fillId="0" borderId="0" xfId="4198" applyNumberFormat="1" applyProtection="1">
      <protection locked="0"/>
    </xf>
    <xf numFmtId="41" fontId="3" fillId="0" borderId="0" xfId="4198" applyNumberFormat="1" applyFill="1" applyProtection="1">
      <protection locked="0"/>
    </xf>
    <xf numFmtId="41" fontId="141" fillId="0" borderId="82" xfId="4195" applyNumberFormat="1" applyFont="1" applyFill="1" applyBorder="1" applyAlignment="1" applyProtection="1">
      <alignment vertical="center"/>
      <protection locked="0"/>
    </xf>
    <xf numFmtId="41" fontId="141" fillId="0" borderId="54" xfId="4195" applyNumberFormat="1" applyFont="1" applyFill="1" applyBorder="1" applyAlignment="1" applyProtection="1">
      <alignment vertical="center"/>
      <protection locked="0"/>
    </xf>
    <xf numFmtId="41" fontId="141" fillId="0" borderId="27" xfId="4195" applyNumberFormat="1" applyFont="1" applyFill="1" applyBorder="1" applyAlignment="1" applyProtection="1">
      <alignment vertical="center"/>
      <protection locked="0"/>
    </xf>
    <xf numFmtId="41" fontId="141" fillId="0" borderId="55" xfId="4195" applyNumberFormat="1" applyFont="1" applyFill="1" applyBorder="1" applyAlignment="1" applyProtection="1">
      <alignment vertical="center"/>
      <protection locked="0"/>
    </xf>
    <xf numFmtId="167" fontId="10" fillId="125" borderId="71" xfId="1930" applyNumberFormat="1" applyFont="1" applyFill="1" applyBorder="1" applyAlignment="1">
      <alignment vertical="center"/>
    </xf>
    <xf numFmtId="167" fontId="165" fillId="125" borderId="27" xfId="1930" applyNumberFormat="1" applyFont="1" applyFill="1" applyBorder="1" applyAlignment="1">
      <alignment vertical="center"/>
    </xf>
    <xf numFmtId="167" fontId="165" fillId="125" borderId="58" xfId="1930" applyNumberFormat="1" applyFont="1" applyFill="1" applyBorder="1" applyAlignment="1">
      <alignment vertical="center"/>
    </xf>
    <xf numFmtId="167" fontId="10" fillId="125" borderId="27" xfId="1930" quotePrefix="1" applyNumberFormat="1" applyFont="1" applyFill="1" applyBorder="1" applyAlignment="1">
      <alignment horizontal="center" vertical="center"/>
    </xf>
    <xf numFmtId="167" fontId="10" fillId="0" borderId="194" xfId="4212" applyNumberFormat="1" applyFont="1" applyFill="1" applyBorder="1" applyAlignment="1" applyProtection="1">
      <alignment vertical="center"/>
    </xf>
    <xf numFmtId="167" fontId="10" fillId="0" borderId="49" xfId="4212" applyNumberFormat="1" applyFont="1" applyFill="1" applyBorder="1" applyAlignment="1" applyProtection="1">
      <alignment vertical="center"/>
    </xf>
    <xf numFmtId="167" fontId="165" fillId="0" borderId="109" xfId="1989" applyNumberFormat="1" applyFont="1" applyFill="1" applyBorder="1" applyAlignment="1" applyProtection="1">
      <alignment vertical="center"/>
    </xf>
    <xf numFmtId="37" fontId="10" fillId="0" borderId="109" xfId="4212" applyNumberFormat="1" applyFont="1" applyFill="1" applyBorder="1" applyAlignment="1" applyProtection="1">
      <alignment vertical="center"/>
    </xf>
    <xf numFmtId="41" fontId="165" fillId="0" borderId="109" xfId="4212" applyNumberFormat="1" applyFont="1" applyFill="1" applyBorder="1" applyAlignment="1" applyProtection="1">
      <alignment vertical="center"/>
    </xf>
    <xf numFmtId="41" fontId="10" fillId="0" borderId="107" xfId="4212" applyNumberFormat="1" applyFont="1" applyFill="1" applyBorder="1" applyAlignment="1" applyProtection="1">
      <alignment vertical="center"/>
    </xf>
    <xf numFmtId="41" fontId="10" fillId="0" borderId="109" xfId="4212" applyNumberFormat="1" applyFont="1" applyFill="1" applyBorder="1" applyAlignment="1" applyProtection="1">
      <alignment vertical="center"/>
    </xf>
    <xf numFmtId="41" fontId="10" fillId="0" borderId="144" xfId="1989" applyNumberFormat="1" applyFont="1" applyFill="1" applyBorder="1" applyAlignment="1" applyProtection="1">
      <alignment vertical="center"/>
    </xf>
    <xf numFmtId="168" fontId="10" fillId="0" borderId="0" xfId="4212" applyFont="1" applyFill="1" applyBorder="1" applyAlignment="1">
      <alignment vertical="center"/>
    </xf>
    <xf numFmtId="168" fontId="10" fillId="0" borderId="0" xfId="4212" applyFont="1" applyFill="1" applyBorder="1" applyAlignment="1" applyProtection="1">
      <alignment horizontal="center" vertical="center"/>
    </xf>
    <xf numFmtId="167" fontId="10" fillId="125" borderId="60" xfId="1930" applyNumberFormat="1" applyFont="1" applyFill="1" applyBorder="1"/>
    <xf numFmtId="167" fontId="10" fillId="125" borderId="38" xfId="1930" applyNumberFormat="1" applyFont="1" applyFill="1" applyBorder="1"/>
    <xf numFmtId="190" fontId="10" fillId="125" borderId="0" xfId="4230" applyNumberFormat="1" applyFont="1" applyFill="1" applyBorder="1" applyAlignment="1">
      <alignment vertical="center"/>
    </xf>
    <xf numFmtId="190" fontId="10" fillId="125" borderId="0" xfId="4230" applyNumberFormat="1" applyFont="1" applyFill="1" applyBorder="1" applyAlignment="1">
      <alignment horizontal="centerContinuous" vertical="center"/>
    </xf>
    <xf numFmtId="190" fontId="10" fillId="125" borderId="9" xfId="4230" applyNumberFormat="1" applyFont="1" applyFill="1" applyBorder="1" applyAlignment="1">
      <alignment vertical="center"/>
    </xf>
    <xf numFmtId="0" fontId="10" fillId="125" borderId="0" xfId="4230" applyFont="1" applyFill="1"/>
    <xf numFmtId="0" fontId="10" fillId="125" borderId="0" xfId="4231" applyFont="1" applyFill="1" applyBorder="1" applyAlignment="1">
      <alignment horizontal="centerContinuous" vertical="center"/>
    </xf>
    <xf numFmtId="0" fontId="10" fillId="125" borderId="0" xfId="4231" applyFont="1" applyFill="1" applyBorder="1" applyAlignment="1">
      <alignment vertical="center"/>
    </xf>
    <xf numFmtId="0" fontId="10" fillId="125" borderId="27" xfId="4231" applyFont="1" applyFill="1" applyBorder="1" applyAlignment="1">
      <alignment vertical="top"/>
    </xf>
    <xf numFmtId="0" fontId="10" fillId="125" borderId="24" xfId="4231" applyFont="1" applyFill="1" applyBorder="1" applyAlignment="1">
      <alignment vertical="center"/>
    </xf>
    <xf numFmtId="0" fontId="10" fillId="125" borderId="116" xfId="4231" applyFont="1" applyFill="1" applyBorder="1" applyAlignment="1">
      <alignment vertical="center"/>
    </xf>
    <xf numFmtId="0" fontId="10" fillId="125" borderId="138" xfId="4231" applyFont="1" applyFill="1" applyBorder="1" applyAlignment="1">
      <alignment vertical="center"/>
    </xf>
    <xf numFmtId="0" fontId="10" fillId="125" borderId="138" xfId="4231" applyFont="1" applyFill="1" applyBorder="1"/>
    <xf numFmtId="0" fontId="10" fillId="125" borderId="0" xfId="4231" applyFont="1" applyFill="1" applyBorder="1"/>
    <xf numFmtId="0" fontId="10" fillId="125" borderId="138" xfId="4231" applyFont="1" applyFill="1" applyBorder="1" applyAlignment="1">
      <alignment vertical="top"/>
    </xf>
    <xf numFmtId="0" fontId="10" fillId="125" borderId="66" xfId="4231" applyFont="1" applyFill="1" applyBorder="1" applyAlignment="1">
      <alignment vertical="center"/>
    </xf>
    <xf numFmtId="0" fontId="10" fillId="125" borderId="0" xfId="4231" applyFont="1" applyFill="1" applyBorder="1" applyAlignment="1">
      <alignment horizontal="right"/>
    </xf>
    <xf numFmtId="0" fontId="10" fillId="125" borderId="0" xfId="4231" applyFont="1" applyFill="1" applyBorder="1" applyAlignment="1">
      <alignment horizontal="centerContinuous"/>
    </xf>
    <xf numFmtId="0" fontId="10" fillId="125" borderId="9" xfId="4231" applyFont="1" applyFill="1" applyBorder="1"/>
    <xf numFmtId="0" fontId="10" fillId="125" borderId="0" xfId="4231" applyFont="1" applyFill="1"/>
    <xf numFmtId="41" fontId="10" fillId="0" borderId="71" xfId="4209" applyNumberFormat="1" applyFont="1" applyFill="1" applyBorder="1" applyAlignment="1" applyProtection="1">
      <alignment vertical="center"/>
      <protection locked="0"/>
    </xf>
    <xf numFmtId="41" fontId="10" fillId="0" borderId="27" xfId="4209" applyNumberFormat="1" applyFont="1" applyFill="1" applyBorder="1" applyAlignment="1" applyProtection="1">
      <alignment vertical="center"/>
      <protection locked="0"/>
    </xf>
    <xf numFmtId="168" fontId="12" fillId="0" borderId="0" xfId="4220" applyFont="1" applyBorder="1" applyAlignment="1" applyProtection="1">
      <alignment horizontal="left" vertical="center"/>
    </xf>
    <xf numFmtId="168" fontId="12" fillId="0" borderId="0" xfId="4220" applyFont="1" applyBorder="1" applyAlignment="1">
      <alignment horizontal="centerContinuous" vertical="center"/>
    </xf>
    <xf numFmtId="37" fontId="12" fillId="0" borderId="0" xfId="4220" applyNumberFormat="1" applyFont="1" applyBorder="1" applyAlignment="1" applyProtection="1">
      <alignment vertical="center"/>
    </xf>
    <xf numFmtId="168" fontId="12" fillId="0" borderId="0" xfId="4220" applyFont="1" applyBorder="1"/>
    <xf numFmtId="168" fontId="12" fillId="0" borderId="0" xfId="4220" applyFont="1" applyBorder="1" applyAlignment="1">
      <alignment vertical="center"/>
    </xf>
    <xf numFmtId="168" fontId="12" fillId="0" borderId="36" xfId="4220" applyFont="1" applyBorder="1"/>
    <xf numFmtId="168" fontId="12" fillId="0" borderId="37" xfId="4220" applyFont="1" applyBorder="1"/>
    <xf numFmtId="168" fontId="12" fillId="0" borderId="38" xfId="4220" applyFont="1" applyBorder="1"/>
    <xf numFmtId="168" fontId="14" fillId="0" borderId="39" xfId="4220" applyFont="1" applyBorder="1" applyAlignment="1" applyProtection="1">
      <alignment horizontal="centerContinuous" vertical="center"/>
    </xf>
    <xf numFmtId="168" fontId="12" fillId="0" borderId="40" xfId="4220" applyFont="1" applyBorder="1" applyAlignment="1">
      <alignment horizontal="centerContinuous" vertical="center"/>
    </xf>
    <xf numFmtId="168" fontId="12" fillId="0" borderId="39" xfId="4220" applyFont="1" applyBorder="1" applyAlignment="1">
      <alignment vertical="center"/>
    </xf>
    <xf numFmtId="168" fontId="12" fillId="0" borderId="40" xfId="4220" applyFont="1" applyBorder="1" applyAlignment="1">
      <alignment vertical="center"/>
    </xf>
    <xf numFmtId="168" fontId="12" fillId="0" borderId="39" xfId="4220" applyFont="1" applyBorder="1" applyAlignment="1" applyProtection="1">
      <alignment horizontal="left" vertical="center"/>
    </xf>
    <xf numFmtId="168" fontId="12" fillId="0" borderId="0" xfId="4220" quotePrefix="1" applyFont="1" applyBorder="1" applyAlignment="1" applyProtection="1">
      <alignment horizontal="left" vertical="center"/>
    </xf>
    <xf numFmtId="0" fontId="194" fillId="0" borderId="0" xfId="4217" applyFont="1"/>
    <xf numFmtId="168" fontId="12" fillId="0" borderId="40" xfId="4220" applyFont="1" applyBorder="1"/>
    <xf numFmtId="168" fontId="12" fillId="0" borderId="41" xfId="4220" applyFont="1" applyBorder="1" applyAlignment="1">
      <alignment vertical="center"/>
    </xf>
    <xf numFmtId="168" fontId="12" fillId="0" borderId="9" xfId="4220" applyFont="1" applyBorder="1" applyAlignment="1">
      <alignment vertical="center"/>
    </xf>
    <xf numFmtId="37" fontId="12" fillId="0" borderId="9" xfId="4220" applyNumberFormat="1" applyFont="1" applyBorder="1" applyAlignment="1" applyProtection="1">
      <alignment vertical="center"/>
    </xf>
    <xf numFmtId="168" fontId="12" fillId="0" borderId="42" xfId="4220" applyFont="1" applyBorder="1" applyAlignment="1">
      <alignment vertical="center"/>
    </xf>
    <xf numFmtId="168" fontId="12" fillId="0" borderId="0" xfId="4220" applyFont="1" applyAlignment="1">
      <alignment horizontal="centerContinuous"/>
    </xf>
    <xf numFmtId="168" fontId="12" fillId="0" borderId="0" xfId="4220" applyFont="1"/>
    <xf numFmtId="37" fontId="12" fillId="0" borderId="0" xfId="4220" applyNumberFormat="1" applyFont="1" applyProtection="1"/>
    <xf numFmtId="0" fontId="11" fillId="125" borderId="59" xfId="4228" applyFont="1" applyFill="1" applyBorder="1" applyAlignment="1">
      <alignment horizontal="centerContinuous" vertical="top"/>
    </xf>
    <xf numFmtId="0" fontId="10" fillId="125" borderId="60" xfId="4228" applyFont="1" applyFill="1" applyBorder="1"/>
    <xf numFmtId="0" fontId="10" fillId="125" borderId="38" xfId="4228" applyFont="1" applyFill="1" applyBorder="1"/>
    <xf numFmtId="167" fontId="165" fillId="125" borderId="56" xfId="1930" applyNumberFormat="1" applyFont="1" applyFill="1" applyBorder="1" applyAlignment="1">
      <alignment vertical="center"/>
    </xf>
    <xf numFmtId="167" fontId="165" fillId="125" borderId="90" xfId="1930" applyNumberFormat="1" applyFont="1" applyFill="1" applyBorder="1" applyAlignment="1">
      <alignment vertical="center"/>
    </xf>
    <xf numFmtId="167" fontId="10" fillId="125" borderId="129" xfId="1930" applyNumberFormat="1" applyFont="1" applyFill="1" applyBorder="1" applyAlignment="1">
      <alignment vertical="center"/>
    </xf>
    <xf numFmtId="190" fontId="165" fillId="125" borderId="0" xfId="4228" applyNumberFormat="1" applyFont="1" applyFill="1" applyBorder="1" applyAlignment="1">
      <alignment vertical="center"/>
    </xf>
    <xf numFmtId="190" fontId="10" fillId="125" borderId="0" xfId="4228" applyNumberFormat="1" applyFont="1" applyFill="1" applyBorder="1" applyAlignment="1">
      <alignment vertical="center"/>
    </xf>
    <xf numFmtId="0" fontId="8" fillId="0" borderId="0" xfId="4187" applyFont="1" applyFill="1" applyBorder="1" applyAlignment="1"/>
    <xf numFmtId="0" fontId="141" fillId="0" borderId="0" xfId="4187" applyFont="1" applyFill="1" applyBorder="1"/>
    <xf numFmtId="0" fontId="181" fillId="0" borderId="0" xfId="4187" applyFont="1" applyFill="1" applyBorder="1"/>
    <xf numFmtId="0" fontId="141" fillId="0" borderId="0" xfId="4187" applyFont="1" applyFill="1" applyBorder="1" applyAlignment="1">
      <alignment horizontal="left"/>
    </xf>
    <xf numFmtId="42" fontId="141" fillId="0" borderId="40" xfId="4188" applyNumberFormat="1" applyFont="1" applyFill="1" applyBorder="1" applyAlignment="1">
      <alignment horizontal="left"/>
    </xf>
    <xf numFmtId="0" fontId="141" fillId="0" borderId="39" xfId="4187" applyFont="1" applyFill="1" applyBorder="1" applyAlignment="1"/>
    <xf numFmtId="0" fontId="141" fillId="0" borderId="39" xfId="4187" applyFont="1" applyFill="1" applyBorder="1"/>
    <xf numFmtId="167" fontId="141" fillId="0" borderId="0" xfId="4188" applyNumberFormat="1" applyFont="1" applyFill="1" applyBorder="1" applyAlignment="1">
      <alignment horizontal="left"/>
    </xf>
    <xf numFmtId="167" fontId="141" fillId="0" borderId="40" xfId="4188" applyNumberFormat="1" applyFont="1" applyFill="1" applyBorder="1" applyAlignment="1">
      <alignment horizontal="left"/>
    </xf>
    <xf numFmtId="0" fontId="141" fillId="0" borderId="39" xfId="4187" quotePrefix="1" applyFont="1" applyFill="1" applyBorder="1" applyAlignment="1">
      <alignment horizontal="right"/>
    </xf>
    <xf numFmtId="0" fontId="141" fillId="0" borderId="0" xfId="4187" quotePrefix="1" applyFont="1" applyFill="1" applyBorder="1" applyAlignment="1">
      <alignment horizontal="right"/>
    </xf>
    <xf numFmtId="0" fontId="12" fillId="0" borderId="0" xfId="4245" applyFont="1"/>
    <xf numFmtId="0" fontId="12" fillId="0" borderId="0" xfId="4245" applyFont="1" applyAlignment="1">
      <alignment horizontal="right"/>
    </xf>
    <xf numFmtId="0" fontId="12" fillId="0" borderId="215" xfId="4245" applyFont="1" applyBorder="1" applyAlignment="1">
      <alignment horizontal="centerContinuous" wrapText="1"/>
    </xf>
    <xf numFmtId="0" fontId="12" fillId="0" borderId="138" xfId="4245" applyFont="1" applyBorder="1" applyAlignment="1">
      <alignment horizontal="centerContinuous" wrapText="1"/>
    </xf>
    <xf numFmtId="0" fontId="12" fillId="0" borderId="140" xfId="4245" applyFont="1" applyBorder="1" applyAlignment="1">
      <alignment horizontal="centerContinuous"/>
    </xf>
    <xf numFmtId="0" fontId="12" fillId="0" borderId="134" xfId="4245" applyFont="1" applyBorder="1"/>
    <xf numFmtId="0" fontId="12" fillId="0" borderId="0" xfId="4245" applyFont="1" applyAlignment="1">
      <alignment wrapText="1"/>
    </xf>
    <xf numFmtId="0" fontId="12" fillId="0" borderId="110" xfId="4245" applyFont="1" applyBorder="1"/>
    <xf numFmtId="0" fontId="12" fillId="0" borderId="170" xfId="4245" applyFont="1" applyBorder="1" applyProtection="1"/>
    <xf numFmtId="0" fontId="12" fillId="0" borderId="170" xfId="4245" applyFont="1" applyBorder="1" applyAlignment="1" applyProtection="1">
      <alignment wrapText="1"/>
    </xf>
    <xf numFmtId="0" fontId="12" fillId="0" borderId="170" xfId="4245" applyFont="1" applyBorder="1" applyAlignment="1" applyProtection="1">
      <alignment horizontal="center" wrapText="1"/>
    </xf>
    <xf numFmtId="0" fontId="12" fillId="0" borderId="163" xfId="4245" applyFont="1" applyBorder="1" applyAlignment="1" applyProtection="1">
      <alignment horizontal="center"/>
    </xf>
    <xf numFmtId="0" fontId="12" fillId="0" borderId="163" xfId="4245" applyFont="1" applyBorder="1" applyAlignment="1" applyProtection="1">
      <alignment horizontal="center" wrapText="1"/>
    </xf>
    <xf numFmtId="0" fontId="12" fillId="0" borderId="0" xfId="4245" applyFont="1" applyProtection="1"/>
    <xf numFmtId="0" fontId="12" fillId="0" borderId="214" xfId="4245" applyFont="1" applyBorder="1" applyAlignment="1" applyProtection="1">
      <alignment horizontal="center"/>
    </xf>
    <xf numFmtId="0" fontId="12" fillId="125" borderId="214" xfId="4245" applyFont="1" applyFill="1" applyBorder="1" applyAlignment="1" applyProtection="1">
      <alignment horizontal="center"/>
    </xf>
    <xf numFmtId="0" fontId="12" fillId="0" borderId="214" xfId="4245" applyFont="1" applyBorder="1" applyProtection="1"/>
    <xf numFmtId="0" fontId="12" fillId="0" borderId="214" xfId="4245" applyFont="1" applyBorder="1" applyAlignment="1" applyProtection="1">
      <alignment wrapText="1"/>
    </xf>
    <xf numFmtId="0" fontId="12" fillId="0" borderId="213" xfId="4245" applyFont="1" applyBorder="1"/>
    <xf numFmtId="0" fontId="12" fillId="0" borderId="139" xfId="4245" applyFont="1" applyBorder="1"/>
    <xf numFmtId="0" fontId="12" fillId="0" borderId="212" xfId="4245" applyFont="1" applyBorder="1"/>
    <xf numFmtId="0" fontId="12" fillId="0" borderId="174" xfId="4245" applyFont="1" applyBorder="1"/>
    <xf numFmtId="0" fontId="12" fillId="0" borderId="0" xfId="4245" applyFont="1" applyBorder="1"/>
    <xf numFmtId="0" fontId="12" fillId="0" borderId="105" xfId="4245" applyFont="1" applyBorder="1"/>
    <xf numFmtId="0" fontId="12" fillId="0" borderId="211" xfId="4245" applyFont="1" applyBorder="1"/>
    <xf numFmtId="0" fontId="12" fillId="0" borderId="107" xfId="4245" applyFont="1" applyBorder="1"/>
    <xf numFmtId="0" fontId="12" fillId="0" borderId="108" xfId="4245" applyFont="1" applyBorder="1"/>
    <xf numFmtId="0" fontId="11" fillId="0" borderId="40" xfId="4227" applyFont="1" applyFill="1" applyBorder="1" applyAlignment="1">
      <alignment horizontal="right" vertical="center" textRotation="180"/>
    </xf>
    <xf numFmtId="0" fontId="10" fillId="0" borderId="0" xfId="4227" applyFont="1" applyFill="1" applyAlignment="1">
      <alignment horizontal="right"/>
    </xf>
    <xf numFmtId="168" fontId="11" fillId="0" borderId="61" xfId="4232" applyFont="1" applyBorder="1" applyAlignment="1" applyProtection="1">
      <alignment horizontal="centerContinuous"/>
    </xf>
    <xf numFmtId="0" fontId="10" fillId="125" borderId="0" xfId="4191" applyFont="1" applyFill="1" applyBorder="1" applyAlignment="1">
      <alignment horizontal="left" vertical="center" indent="1"/>
    </xf>
    <xf numFmtId="0" fontId="10" fillId="0" borderId="180" xfId="4179" applyNumberFormat="1" applyFont="1" applyFill="1" applyBorder="1" applyAlignment="1" applyProtection="1">
      <alignment horizontal="center" vertical="center"/>
      <protection locked="0"/>
    </xf>
    <xf numFmtId="0" fontId="10" fillId="0" borderId="66" xfId="4179" applyNumberFormat="1" applyFont="1" applyFill="1" applyBorder="1" applyAlignment="1" applyProtection="1">
      <alignment vertical="center"/>
      <protection locked="0"/>
    </xf>
    <xf numFmtId="0" fontId="10" fillId="0" borderId="181" xfId="4182" applyFont="1" applyFill="1" applyBorder="1" applyAlignment="1">
      <alignment horizontal="center"/>
    </xf>
    <xf numFmtId="174" fontId="12" fillId="0" borderId="0" xfId="4197" applyNumberFormat="1" applyFont="1" applyBorder="1" applyAlignment="1" applyProtection="1">
      <alignment vertical="center"/>
      <protection locked="0"/>
    </xf>
    <xf numFmtId="41" fontId="174" fillId="0" borderId="54" xfId="4197" applyNumberFormat="1" applyFont="1" applyFill="1" applyBorder="1" applyAlignment="1" applyProtection="1">
      <alignment vertical="center"/>
      <protection locked="0"/>
    </xf>
    <xf numFmtId="41" fontId="174" fillId="0" borderId="55" xfId="4197" applyNumberFormat="1" applyFont="1" applyFill="1" applyBorder="1" applyAlignment="1" applyProtection="1">
      <alignment vertical="center"/>
      <protection locked="0"/>
    </xf>
    <xf numFmtId="43" fontId="12" fillId="0" borderId="27" xfId="4197" applyNumberFormat="1" applyFont="1" applyFill="1" applyBorder="1" applyAlignment="1" applyProtection="1">
      <alignment vertical="center"/>
      <protection locked="0"/>
    </xf>
    <xf numFmtId="43" fontId="12" fillId="0" borderId="27" xfId="4197" applyNumberFormat="1" applyFont="1" applyFill="1" applyBorder="1" applyAlignment="1" applyProtection="1">
      <alignment horizontal="centerContinuous" vertical="center"/>
      <protection locked="0"/>
    </xf>
    <xf numFmtId="41" fontId="12" fillId="0" borderId="84" xfId="4197" applyNumberFormat="1" applyFont="1" applyFill="1" applyBorder="1" applyAlignment="1" applyProtection="1">
      <alignment vertical="center"/>
      <protection locked="0"/>
    </xf>
    <xf numFmtId="41" fontId="12" fillId="0" borderId="86" xfId="4197" applyNumberFormat="1" applyFont="1" applyFill="1" applyBorder="1" applyAlignment="1" applyProtection="1">
      <alignment vertical="center"/>
      <protection locked="0"/>
    </xf>
    <xf numFmtId="43" fontId="12" fillId="0" borderId="87" xfId="4197" applyNumberFormat="1" applyFont="1" applyFill="1" applyBorder="1" applyAlignment="1" applyProtection="1">
      <alignment vertical="center"/>
      <protection locked="0"/>
    </xf>
    <xf numFmtId="41" fontId="12" fillId="0" borderId="52" xfId="4197" applyNumberFormat="1" applyFont="1" applyFill="1" applyBorder="1" applyAlignment="1" applyProtection="1">
      <alignment vertical="center"/>
      <protection locked="0"/>
    </xf>
    <xf numFmtId="41" fontId="12" fillId="0" borderId="40" xfId="4197" applyNumberFormat="1" applyFont="1" applyFill="1" applyBorder="1" applyAlignment="1" applyProtection="1">
      <alignment vertical="center"/>
      <protection locked="0"/>
    </xf>
    <xf numFmtId="43" fontId="12" fillId="0" borderId="24" xfId="4197" applyNumberFormat="1" applyFont="1" applyFill="1" applyBorder="1" applyAlignment="1" applyProtection="1">
      <alignment vertical="center"/>
      <protection locked="0"/>
    </xf>
    <xf numFmtId="41" fontId="174" fillId="0" borderId="84" xfId="4197" applyNumberFormat="1" applyFont="1" applyFill="1" applyBorder="1" applyAlignment="1" applyProtection="1">
      <alignment vertical="center"/>
      <protection locked="0"/>
    </xf>
    <xf numFmtId="41" fontId="174" fillId="0" borderId="86" xfId="4197" applyNumberFormat="1" applyFont="1" applyFill="1" applyBorder="1" applyAlignment="1" applyProtection="1">
      <alignment vertical="center"/>
      <protection locked="0"/>
    </xf>
    <xf numFmtId="43" fontId="12" fillId="0" borderId="58" xfId="4197" applyNumberFormat="1" applyFont="1" applyFill="1" applyBorder="1" applyAlignment="1" applyProtection="1">
      <alignment horizontal="center" vertical="center"/>
      <protection locked="0"/>
    </xf>
    <xf numFmtId="0" fontId="2" fillId="0" borderId="207" xfId="4182" applyBorder="1"/>
    <xf numFmtId="0" fontId="2" fillId="0" borderId="207" xfId="4182" quotePrefix="1" applyBorder="1" applyAlignment="1">
      <alignment horizontal="left"/>
    </xf>
    <xf numFmtId="0" fontId="2" fillId="0" borderId="58" xfId="4182" applyBorder="1" applyAlignment="1">
      <alignment horizontal="left" vertical="center"/>
    </xf>
    <xf numFmtId="0" fontId="12" fillId="125" borderId="189" xfId="4243" applyFont="1" applyFill="1" applyBorder="1" applyProtection="1">
      <protection locked="0"/>
    </xf>
    <xf numFmtId="0" fontId="12" fillId="125" borderId="198" xfId="4243" applyFont="1" applyFill="1" applyBorder="1" applyProtection="1">
      <protection locked="0"/>
    </xf>
    <xf numFmtId="5" fontId="12" fillId="125" borderId="198" xfId="4243" applyNumberFormat="1" applyFont="1" applyFill="1" applyBorder="1" applyProtection="1">
      <protection locked="0"/>
    </xf>
    <xf numFmtId="37" fontId="12" fillId="125" borderId="82" xfId="4243" applyNumberFormat="1" applyFont="1" applyFill="1" applyBorder="1" applyProtection="1">
      <protection locked="0"/>
    </xf>
    <xf numFmtId="0" fontId="12" fillId="125" borderId="61" xfId="4243" applyFont="1" applyFill="1" applyBorder="1" applyProtection="1">
      <protection locked="0"/>
    </xf>
    <xf numFmtId="37" fontId="12" fillId="125" borderId="55" xfId="4243" applyNumberFormat="1" applyFont="1" applyFill="1" applyBorder="1" applyProtection="1">
      <protection locked="0"/>
    </xf>
    <xf numFmtId="5" fontId="12" fillId="125" borderId="61" xfId="4243" applyNumberFormat="1" applyFont="1" applyFill="1" applyBorder="1" applyProtection="1">
      <protection locked="0"/>
    </xf>
    <xf numFmtId="0" fontId="12" fillId="125" borderId="41" xfId="4243" applyFont="1" applyFill="1" applyBorder="1" applyProtection="1">
      <protection locked="0"/>
    </xf>
    <xf numFmtId="0" fontId="12" fillId="125" borderId="9" xfId="4243" applyFont="1" applyFill="1" applyBorder="1" applyProtection="1">
      <protection locked="0"/>
    </xf>
    <xf numFmtId="5" fontId="12" fillId="125" borderId="9" xfId="4243" applyNumberFormat="1" applyFont="1" applyFill="1" applyBorder="1" applyProtection="1">
      <protection locked="0"/>
    </xf>
    <xf numFmtId="37" fontId="12" fillId="125" borderId="42" xfId="4243" applyNumberFormat="1" applyFont="1" applyFill="1" applyBorder="1" applyProtection="1">
      <protection locked="0"/>
    </xf>
    <xf numFmtId="5" fontId="12" fillId="125" borderId="25" xfId="4243" applyNumberFormat="1" applyFont="1" applyFill="1" applyBorder="1" applyProtection="1">
      <protection locked="0"/>
    </xf>
    <xf numFmtId="167" fontId="202" fillId="0" borderId="0" xfId="4182" applyNumberFormat="1" applyFont="1" applyFill="1"/>
    <xf numFmtId="167" fontId="202" fillId="0" borderId="0" xfId="4182" applyNumberFormat="1" applyFont="1"/>
    <xf numFmtId="168" fontId="12" fillId="0" borderId="0" xfId="4221" applyFont="1" applyBorder="1" applyAlignment="1" applyProtection="1">
      <alignment horizontal="centerContinuous" vertical="center"/>
    </xf>
    <xf numFmtId="168" fontId="14" fillId="0" borderId="0" xfId="4221" applyFont="1" applyBorder="1" applyAlignment="1">
      <alignment horizontal="centerContinuous" vertical="center"/>
    </xf>
    <xf numFmtId="168" fontId="14" fillId="0" borderId="0" xfId="4221" applyFont="1" applyBorder="1" applyAlignment="1">
      <alignment horizontal="centerContinuous"/>
    </xf>
    <xf numFmtId="168" fontId="14" fillId="0" borderId="40" xfId="4221" applyFont="1" applyBorder="1" applyAlignment="1">
      <alignment horizontal="centerContinuous"/>
    </xf>
    <xf numFmtId="168" fontId="12" fillId="0" borderId="0" xfId="4221" applyFont="1" applyBorder="1" applyAlignment="1">
      <alignment horizontal="centerContinuous" vertical="center"/>
    </xf>
    <xf numFmtId="168" fontId="12" fillId="0" borderId="0" xfId="4221" applyFont="1" applyBorder="1"/>
    <xf numFmtId="168" fontId="12" fillId="0" borderId="0" xfId="4221" applyFont="1" applyBorder="1" applyAlignment="1">
      <alignment vertical="center"/>
    </xf>
    <xf numFmtId="168" fontId="12" fillId="0" borderId="40" xfId="4221" applyFont="1" applyBorder="1"/>
    <xf numFmtId="168" fontId="12" fillId="0" borderId="0" xfId="4221" applyFont="1" applyBorder="1" applyAlignment="1" applyProtection="1">
      <alignment horizontal="left" vertical="center"/>
    </xf>
    <xf numFmtId="0" fontId="194" fillId="0" borderId="0" xfId="4208" applyFont="1" applyBorder="1"/>
    <xf numFmtId="168" fontId="12" fillId="0" borderId="0" xfId="4221" quotePrefix="1" applyFont="1" applyBorder="1" applyAlignment="1" applyProtection="1">
      <alignment horizontal="left" vertical="center"/>
    </xf>
    <xf numFmtId="168" fontId="12" fillId="0" borderId="36" xfId="4221" applyFont="1" applyBorder="1"/>
    <xf numFmtId="168" fontId="14" fillId="0" borderId="37" xfId="4221" applyFont="1" applyBorder="1" applyAlignment="1" applyProtection="1">
      <alignment horizontal="centerContinuous" vertical="center"/>
    </xf>
    <xf numFmtId="168" fontId="12" fillId="0" borderId="37" xfId="4221" applyFont="1" applyBorder="1" applyAlignment="1">
      <alignment horizontal="centerContinuous" vertical="center"/>
    </xf>
    <xf numFmtId="168" fontId="12" fillId="0" borderId="37" xfId="4221" applyFont="1" applyBorder="1" applyAlignment="1">
      <alignment horizontal="centerContinuous"/>
    </xf>
    <xf numFmtId="168" fontId="12" fillId="0" borderId="38" xfId="4221" applyFont="1" applyBorder="1" applyAlignment="1">
      <alignment horizontal="centerContinuous"/>
    </xf>
    <xf numFmtId="1" fontId="12" fillId="0" borderId="0" xfId="4221" applyNumberFormat="1" applyFont="1" applyAlignment="1">
      <alignment horizontal="center" textRotation="255"/>
    </xf>
    <xf numFmtId="168" fontId="12" fillId="0" borderId="0" xfId="4221" applyFont="1"/>
    <xf numFmtId="168" fontId="12" fillId="0" borderId="39" xfId="4221" applyFont="1" applyBorder="1"/>
    <xf numFmtId="168" fontId="14" fillId="0" borderId="0" xfId="4221" applyFont="1" applyBorder="1" applyAlignment="1" applyProtection="1">
      <alignment horizontal="left" vertical="center"/>
    </xf>
    <xf numFmtId="168" fontId="12" fillId="0" borderId="0" xfId="4221" applyFont="1" applyBorder="1" applyAlignment="1" applyProtection="1">
      <alignment horizontal="center" vertical="center"/>
    </xf>
    <xf numFmtId="168" fontId="12" fillId="0" borderId="0" xfId="4221" applyFont="1" applyBorder="1" applyAlignment="1" applyProtection="1">
      <alignment vertical="center"/>
    </xf>
    <xf numFmtId="168" fontId="12" fillId="0" borderId="0" xfId="4221" applyFont="1" applyAlignment="1">
      <alignment horizontal="right" textRotation="255"/>
    </xf>
    <xf numFmtId="168" fontId="14" fillId="0" borderId="0" xfId="4221" applyFont="1" applyBorder="1" applyAlignment="1" applyProtection="1">
      <alignment horizontal="center" vertical="center"/>
    </xf>
    <xf numFmtId="168" fontId="12" fillId="0" borderId="41" xfId="4221" applyFont="1" applyBorder="1"/>
    <xf numFmtId="168" fontId="12" fillId="0" borderId="9" xfId="4221" applyFont="1" applyBorder="1"/>
    <xf numFmtId="168" fontId="12" fillId="0" borderId="9" xfId="4221" applyFont="1" applyBorder="1" applyAlignment="1">
      <alignment horizontal="centerContinuous" vertical="center"/>
    </xf>
    <xf numFmtId="168" fontId="12" fillId="0" borderId="9" xfId="4221" applyFont="1" applyBorder="1" applyAlignment="1">
      <alignment vertical="center"/>
    </xf>
    <xf numFmtId="168" fontId="12" fillId="0" borderId="42" xfId="4221" applyFont="1" applyBorder="1"/>
    <xf numFmtId="168" fontId="12" fillId="0" borderId="0" xfId="4221" applyFont="1" applyAlignment="1">
      <alignment horizontal="centerContinuous" vertical="center"/>
    </xf>
    <xf numFmtId="168" fontId="12" fillId="0" borderId="0" xfId="4221" applyFont="1" applyAlignment="1">
      <alignment vertical="center"/>
    </xf>
    <xf numFmtId="168" fontId="12" fillId="0" borderId="0" xfId="4221" applyFont="1" applyAlignment="1" applyProtection="1">
      <alignment horizontal="center" vertical="center"/>
    </xf>
    <xf numFmtId="168" fontId="12" fillId="0" borderId="0" xfId="4221" applyFont="1" applyAlignment="1" applyProtection="1">
      <alignment vertical="center"/>
    </xf>
    <xf numFmtId="168" fontId="12" fillId="0" borderId="0" xfId="4221" applyFont="1" applyAlignment="1" applyProtection="1">
      <alignment horizontal="left" vertical="center"/>
    </xf>
    <xf numFmtId="168" fontId="12" fillId="0" borderId="0" xfId="4221" applyFont="1" applyAlignment="1" applyProtection="1">
      <alignment horizontal="left"/>
    </xf>
    <xf numFmtId="168" fontId="203" fillId="0" borderId="0" xfId="4221" applyFont="1" applyProtection="1">
      <protection locked="0"/>
    </xf>
    <xf numFmtId="167" fontId="141" fillId="125" borderId="207" xfId="4205" applyNumberFormat="1" applyFont="1" applyFill="1" applyBorder="1" applyAlignment="1" applyProtection="1">
      <alignment vertical="center"/>
      <protection locked="0"/>
    </xf>
    <xf numFmtId="0" fontId="156" fillId="0" borderId="67" xfId="2572" applyFont="1" applyFill="1" applyBorder="1"/>
    <xf numFmtId="0" fontId="160" fillId="0" borderId="67" xfId="2572" applyFont="1" applyFill="1" applyBorder="1" applyAlignment="1">
      <alignment horizontal="center" wrapText="1"/>
    </xf>
    <xf numFmtId="0" fontId="12" fillId="0" borderId="67" xfId="2572" applyFont="1" applyFill="1" applyBorder="1" applyAlignment="1">
      <alignment horizontal="right"/>
    </xf>
    <xf numFmtId="0" fontId="162" fillId="0" borderId="0" xfId="2572" applyFont="1" applyFill="1" applyBorder="1"/>
    <xf numFmtId="0" fontId="162" fillId="0" borderId="0" xfId="2572" applyFont="1" applyFill="1" applyBorder="1" applyAlignment="1">
      <alignment horizontal="right"/>
    </xf>
    <xf numFmtId="0" fontId="160" fillId="0" borderId="0" xfId="2572" applyFont="1" applyFill="1" applyBorder="1"/>
    <xf numFmtId="0" fontId="159" fillId="0" borderId="0" xfId="2572" applyFont="1" applyFill="1" applyBorder="1"/>
    <xf numFmtId="0" fontId="10" fillId="0" borderId="0" xfId="2572" applyFont="1" applyFill="1" applyBorder="1"/>
    <xf numFmtId="0" fontId="14" fillId="125" borderId="0" xfId="2572" applyFont="1" applyFill="1" applyBorder="1" applyAlignment="1">
      <alignment vertical="top" wrapText="1"/>
    </xf>
    <xf numFmtId="0" fontId="159" fillId="0" borderId="0" xfId="2572" applyFont="1" applyFill="1" applyBorder="1" applyAlignment="1">
      <alignment wrapText="1"/>
    </xf>
    <xf numFmtId="0" fontId="12" fillId="0" borderId="0" xfId="2572" applyFont="1" applyFill="1" applyBorder="1" applyAlignment="1">
      <alignment horizontal="left" indent="1"/>
    </xf>
    <xf numFmtId="0" fontId="12" fillId="0" borderId="0" xfId="2572" applyFont="1" applyFill="1" applyBorder="1"/>
    <xf numFmtId="0" fontId="14" fillId="0" borderId="0" xfId="2572" applyFont="1" applyFill="1" applyBorder="1" applyAlignment="1">
      <alignment vertical="top" wrapText="1"/>
    </xf>
    <xf numFmtId="0" fontId="160" fillId="0" borderId="9" xfId="2572" applyFont="1" applyFill="1" applyBorder="1"/>
    <xf numFmtId="0" fontId="10" fillId="0" borderId="9" xfId="2572" applyFont="1" applyFill="1" applyBorder="1"/>
    <xf numFmtId="42" fontId="161" fillId="0" borderId="9" xfId="2572" applyNumberFormat="1" applyFont="1" applyFill="1" applyBorder="1"/>
    <xf numFmtId="172" fontId="10" fillId="0" borderId="0" xfId="2572" applyNumberFormat="1" applyFont="1" applyFill="1" applyBorder="1"/>
    <xf numFmtId="0" fontId="19" fillId="0" borderId="0" xfId="2572"/>
    <xf numFmtId="42" fontId="161" fillId="0" borderId="0" xfId="2572" applyNumberFormat="1" applyFont="1" applyFill="1" applyBorder="1"/>
    <xf numFmtId="0" fontId="156" fillId="0" borderId="67" xfId="2572" applyFont="1" applyFill="1" applyBorder="1" applyAlignment="1">
      <alignment horizontal="left" wrapText="1"/>
    </xf>
    <xf numFmtId="0" fontId="12" fillId="0" borderId="0" xfId="2572" applyFont="1" applyFill="1" applyBorder="1" applyAlignment="1">
      <alignment wrapText="1"/>
    </xf>
    <xf numFmtId="42" fontId="159" fillId="0" borderId="9" xfId="2572" applyNumberFormat="1" applyFont="1" applyFill="1" applyBorder="1"/>
    <xf numFmtId="0" fontId="10" fillId="125" borderId="59" xfId="4210" applyFont="1" applyFill="1" applyBorder="1" applyAlignment="1" applyProtection="1">
      <alignment vertical="center"/>
      <protection locked="0"/>
    </xf>
    <xf numFmtId="0" fontId="10" fillId="125" borderId="73" xfId="4210" applyFont="1" applyFill="1" applyBorder="1" applyAlignment="1" applyProtection="1">
      <alignment vertical="center"/>
      <protection locked="0"/>
    </xf>
    <xf numFmtId="0" fontId="10" fillId="125" borderId="112" xfId="4210" applyFont="1" applyFill="1" applyBorder="1" applyAlignment="1" applyProtection="1">
      <alignment vertical="center"/>
      <protection locked="0"/>
    </xf>
    <xf numFmtId="167" fontId="10" fillId="125" borderId="54" xfId="1989" applyNumberFormat="1" applyFont="1" applyFill="1" applyBorder="1" applyAlignment="1" applyProtection="1">
      <alignment vertical="center"/>
      <protection locked="0"/>
    </xf>
    <xf numFmtId="167" fontId="10" fillId="125" borderId="71" xfId="1989" applyNumberFormat="1" applyFont="1" applyFill="1" applyBorder="1" applyAlignment="1" applyProtection="1">
      <alignment horizontal="right" vertical="center"/>
      <protection locked="0"/>
    </xf>
    <xf numFmtId="167" fontId="10" fillId="125" borderId="52" xfId="1989" applyNumberFormat="1" applyFont="1" applyFill="1" applyBorder="1" applyAlignment="1" applyProtection="1">
      <alignment vertical="center"/>
      <protection locked="0"/>
    </xf>
    <xf numFmtId="167" fontId="10" fillId="125" borderId="68" xfId="1989" applyNumberFormat="1" applyFont="1" applyFill="1" applyBorder="1" applyAlignment="1" applyProtection="1">
      <alignment vertical="center"/>
      <protection locked="0"/>
    </xf>
    <xf numFmtId="167" fontId="10" fillId="125" borderId="68" xfId="1989" applyNumberFormat="1" applyFont="1" applyFill="1" applyBorder="1" applyAlignment="1" applyProtection="1">
      <alignment horizontal="right" vertical="center"/>
      <protection locked="0"/>
    </xf>
    <xf numFmtId="167" fontId="10" fillId="125" borderId="53" xfId="1989" applyNumberFormat="1" applyFont="1" applyFill="1" applyBorder="1" applyAlignment="1" applyProtection="1">
      <alignment vertical="center"/>
      <protection locked="0"/>
    </xf>
    <xf numFmtId="167" fontId="10" fillId="125" borderId="76" xfId="1989" applyNumberFormat="1" applyFont="1" applyFill="1" applyBorder="1" applyAlignment="1" applyProtection="1">
      <alignment horizontal="center" vertical="center"/>
      <protection locked="0"/>
    </xf>
    <xf numFmtId="167" fontId="10" fillId="125" borderId="61" xfId="1989" applyNumberFormat="1" applyFont="1" applyFill="1" applyBorder="1" applyAlignment="1" applyProtection="1">
      <alignment vertical="center"/>
      <protection locked="0"/>
    </xf>
    <xf numFmtId="167" fontId="10" fillId="125" borderId="53" xfId="1989" applyNumberFormat="1" applyFont="1" applyFill="1" applyBorder="1" applyAlignment="1" applyProtection="1">
      <alignment horizontal="center" vertical="center"/>
      <protection locked="0"/>
    </xf>
    <xf numFmtId="167" fontId="10" fillId="125" borderId="39" xfId="1989" applyNumberFormat="1" applyFont="1" applyFill="1" applyBorder="1" applyAlignment="1" applyProtection="1">
      <alignment vertical="center"/>
      <protection locked="0"/>
    </xf>
    <xf numFmtId="167" fontId="10" fillId="125" borderId="41" xfId="1989" applyNumberFormat="1" applyFont="1" applyFill="1" applyBorder="1" applyAlignment="1" applyProtection="1">
      <alignment vertical="center"/>
      <protection locked="0"/>
    </xf>
    <xf numFmtId="167" fontId="10" fillId="125" borderId="58" xfId="1989" applyNumberFormat="1" applyFont="1" applyFill="1" applyBorder="1" applyAlignment="1" applyProtection="1">
      <alignment vertical="center"/>
      <protection locked="0"/>
    </xf>
    <xf numFmtId="167" fontId="10" fillId="125" borderId="129" xfId="1989" applyNumberFormat="1" applyFont="1" applyFill="1" applyBorder="1" applyAlignment="1" applyProtection="1">
      <alignment vertical="center"/>
      <protection locked="0"/>
    </xf>
    <xf numFmtId="167" fontId="165" fillId="125" borderId="26" xfId="1989" applyNumberFormat="1" applyFont="1" applyFill="1" applyBorder="1" applyAlignment="1" applyProtection="1">
      <alignment vertical="center"/>
      <protection locked="0"/>
    </xf>
    <xf numFmtId="0" fontId="10" fillId="125" borderId="55" xfId="4211" applyFont="1" applyFill="1" applyBorder="1" applyAlignment="1" applyProtection="1">
      <alignment horizontal="centerContinuous" vertical="center"/>
      <protection locked="0"/>
    </xf>
    <xf numFmtId="167" fontId="165" fillId="125" borderId="71" xfId="1989" applyNumberFormat="1" applyFont="1" applyFill="1" applyBorder="1" applyAlignment="1" applyProtection="1">
      <alignment vertical="center"/>
      <protection locked="0"/>
    </xf>
    <xf numFmtId="167" fontId="10" fillId="125" borderId="76" xfId="1989" applyNumberFormat="1" applyFont="1" applyFill="1" applyBorder="1" applyAlignment="1" applyProtection="1">
      <alignment horizontal="right" vertical="center"/>
      <protection locked="0"/>
    </xf>
    <xf numFmtId="167" fontId="10" fillId="125" borderId="0" xfId="1989" applyNumberFormat="1" applyFont="1" applyFill="1" applyBorder="1" applyAlignment="1" applyProtection="1">
      <alignment vertical="center"/>
      <protection locked="0"/>
    </xf>
    <xf numFmtId="0" fontId="10" fillId="125" borderId="40" xfId="4211" applyFont="1" applyFill="1" applyBorder="1" applyAlignment="1" applyProtection="1">
      <alignment horizontal="centerContinuous" vertical="center"/>
      <protection locked="0"/>
    </xf>
    <xf numFmtId="167" fontId="10" fillId="125" borderId="70" xfId="1989" applyNumberFormat="1" applyFont="1" applyFill="1" applyBorder="1" applyAlignment="1" applyProtection="1">
      <alignment vertical="center"/>
      <protection locked="0"/>
    </xf>
    <xf numFmtId="167" fontId="10" fillId="125" borderId="24" xfId="1989" applyNumberFormat="1" applyFont="1" applyFill="1" applyBorder="1" applyAlignment="1" applyProtection="1">
      <alignment vertical="center"/>
      <protection locked="0"/>
    </xf>
    <xf numFmtId="167" fontId="10" fillId="125" borderId="75" xfId="1989" applyNumberFormat="1" applyFont="1" applyFill="1" applyBorder="1" applyAlignment="1" applyProtection="1">
      <alignment vertical="center"/>
      <protection locked="0"/>
    </xf>
    <xf numFmtId="167" fontId="165" fillId="125" borderId="66" xfId="1989" applyNumberFormat="1" applyFont="1" applyFill="1" applyBorder="1" applyAlignment="1" applyProtection="1">
      <alignment vertical="center"/>
      <protection locked="0"/>
    </xf>
    <xf numFmtId="167" fontId="165" fillId="125" borderId="2" xfId="1989" applyNumberFormat="1" applyFont="1" applyFill="1" applyBorder="1" applyAlignment="1" applyProtection="1">
      <alignment vertical="center"/>
      <protection locked="0"/>
    </xf>
    <xf numFmtId="167" fontId="10" fillId="125" borderId="81" xfId="1989" applyNumberFormat="1" applyFont="1" applyFill="1" applyBorder="1" applyAlignment="1" applyProtection="1">
      <alignment vertical="center"/>
      <protection locked="0"/>
    </xf>
    <xf numFmtId="167" fontId="10" fillId="125" borderId="90" xfId="1989" applyNumberFormat="1" applyFont="1" applyFill="1" applyBorder="1" applyAlignment="1" applyProtection="1">
      <alignment vertical="center"/>
      <protection locked="0"/>
    </xf>
    <xf numFmtId="174" fontId="10" fillId="0" borderId="24" xfId="4198" applyNumberFormat="1" applyFont="1" applyFill="1" applyBorder="1" applyAlignment="1" applyProtection="1">
      <alignment horizontal="center" vertical="center"/>
      <protection locked="0"/>
    </xf>
    <xf numFmtId="0" fontId="10" fillId="0" borderId="2" xfId="4218" applyNumberFormat="1" applyFont="1" applyFill="1" applyBorder="1" applyProtection="1">
      <protection locked="0"/>
    </xf>
    <xf numFmtId="0" fontId="10" fillId="0" borderId="2" xfId="4218" applyFont="1" applyBorder="1"/>
    <xf numFmtId="0" fontId="12" fillId="0" borderId="0" xfId="2572" applyFont="1" applyFill="1" applyBorder="1" applyAlignment="1">
      <alignment horizontal="left" wrapText="1"/>
    </xf>
    <xf numFmtId="0" fontId="202" fillId="0" borderId="0" xfId="4182" applyFont="1"/>
    <xf numFmtId="174" fontId="11" fillId="0" borderId="20" xfId="4195" applyNumberFormat="1" applyFont="1" applyBorder="1" applyAlignment="1" applyProtection="1">
      <alignment horizontal="centerContinuous"/>
      <protection locked="0"/>
    </xf>
    <xf numFmtId="174" fontId="11" fillId="0" borderId="20" xfId="4195" applyNumberFormat="1" applyFont="1" applyBorder="1" applyAlignment="1" applyProtection="1">
      <alignment horizontal="centerContinuous" vertical="center"/>
      <protection locked="0"/>
    </xf>
    <xf numFmtId="0" fontId="10" fillId="0" borderId="138" xfId="4195" applyFont="1" applyBorder="1" applyAlignment="1" applyProtection="1">
      <alignment vertical="center"/>
      <protection locked="0"/>
    </xf>
    <xf numFmtId="0" fontId="10" fillId="0" borderId="207" xfId="4195" applyFont="1" applyBorder="1" applyAlignment="1" applyProtection="1">
      <alignment horizontal="centerContinuous" vertical="center"/>
      <protection locked="0"/>
    </xf>
    <xf numFmtId="38" fontId="10" fillId="0" borderId="24" xfId="4196" applyNumberFormat="1" applyFont="1" applyBorder="1" applyAlignment="1" applyProtection="1">
      <alignment horizontal="centerContinuous" vertical="center"/>
      <protection locked="0"/>
    </xf>
    <xf numFmtId="38" fontId="141" fillId="0" borderId="2" xfId="4195" applyNumberFormat="1" applyFont="1" applyBorder="1" applyAlignment="1" applyProtection="1">
      <alignment vertical="center"/>
      <protection locked="0"/>
    </xf>
    <xf numFmtId="38" fontId="141" fillId="0" borderId="71" xfId="4196" applyNumberFormat="1" applyFont="1" applyBorder="1" applyAlignment="1" applyProtection="1">
      <alignment vertical="center"/>
      <protection locked="0"/>
    </xf>
    <xf numFmtId="41" fontId="141" fillId="0" borderId="207" xfId="4196" applyNumberFormat="1" applyFont="1" applyFill="1" applyBorder="1" applyAlignment="1" applyProtection="1">
      <alignment vertical="center"/>
      <protection locked="0"/>
    </xf>
    <xf numFmtId="167" fontId="3" fillId="0" borderId="71" xfId="4205" applyNumberFormat="1" applyFont="1" applyBorder="1"/>
    <xf numFmtId="38" fontId="141" fillId="0" borderId="71" xfId="4196" applyNumberFormat="1" applyFont="1" applyFill="1" applyBorder="1" applyAlignment="1" applyProtection="1">
      <alignment vertical="center"/>
      <protection locked="0"/>
    </xf>
    <xf numFmtId="167" fontId="141" fillId="0" borderId="71" xfId="4205" applyNumberFormat="1" applyFont="1" applyBorder="1" applyAlignment="1" applyProtection="1">
      <alignment vertical="center"/>
      <protection locked="0"/>
    </xf>
    <xf numFmtId="38" fontId="141" fillId="0" borderId="2" xfId="4196" applyNumberFormat="1" applyFont="1" applyBorder="1" applyAlignment="1" applyProtection="1">
      <alignment vertical="center"/>
      <protection locked="0"/>
    </xf>
    <xf numFmtId="167" fontId="141" fillId="0" borderId="66" xfId="4205" applyNumberFormat="1" applyFont="1" applyBorder="1" applyAlignment="1" applyProtection="1">
      <alignment vertical="center"/>
      <protection locked="0"/>
    </xf>
    <xf numFmtId="167" fontId="141" fillId="0" borderId="207" xfId="4205" applyNumberFormat="1" applyFont="1" applyBorder="1" applyAlignment="1" applyProtection="1">
      <alignment vertical="center"/>
      <protection locked="0"/>
    </xf>
    <xf numFmtId="167" fontId="141" fillId="0" borderId="71" xfId="4205" applyNumberFormat="1" applyFont="1" applyFill="1" applyBorder="1" applyAlignment="1" applyProtection="1">
      <alignment vertical="center"/>
      <protection locked="0"/>
    </xf>
    <xf numFmtId="167" fontId="141" fillId="125" borderId="71" xfId="4205" applyNumberFormat="1" applyFont="1" applyFill="1" applyBorder="1" applyAlignment="1" applyProtection="1">
      <alignment vertical="center"/>
      <protection locked="0"/>
    </xf>
    <xf numFmtId="0" fontId="10" fillId="0" borderId="2" xfId="4195" applyFont="1" applyBorder="1" applyAlignment="1" applyProtection="1">
      <alignment horizontal="centerContinuous"/>
      <protection locked="0"/>
    </xf>
    <xf numFmtId="0" fontId="10" fillId="0" borderId="2" xfId="4195" applyFont="1" applyBorder="1" applyAlignment="1" applyProtection="1">
      <alignment vertical="center"/>
      <protection locked="0"/>
    </xf>
    <xf numFmtId="43" fontId="12" fillId="0" borderId="126" xfId="4205" applyFont="1" applyFill="1" applyBorder="1" applyAlignment="1" applyProtection="1">
      <alignment vertical="center"/>
      <protection locked="0"/>
    </xf>
    <xf numFmtId="0" fontId="12" fillId="0" borderId="216" xfId="4197" applyFont="1" applyFill="1" applyBorder="1" applyAlignment="1" applyProtection="1">
      <alignment horizontal="center" vertical="center"/>
      <protection locked="0"/>
    </xf>
    <xf numFmtId="0" fontId="10" fillId="0" borderId="96" xfId="4197" applyFont="1" applyBorder="1" applyAlignment="1" applyProtection="1">
      <alignment horizontal="centerContinuous" vertical="center"/>
      <protection locked="0"/>
    </xf>
    <xf numFmtId="0" fontId="152" fillId="0" borderId="138" xfId="4198" applyFont="1" applyBorder="1" applyAlignment="1" applyProtection="1">
      <alignment vertical="center"/>
      <protection locked="0"/>
    </xf>
    <xf numFmtId="0" fontId="152" fillId="0" borderId="138" xfId="4198" quotePrefix="1" applyFont="1" applyBorder="1" applyAlignment="1" applyProtection="1">
      <alignment horizontal="left" vertical="center"/>
      <protection locked="0"/>
    </xf>
    <xf numFmtId="0" fontId="152" fillId="0" borderId="138" xfId="4198" applyFont="1" applyBorder="1" applyAlignment="1" applyProtection="1">
      <alignment horizontal="left" vertical="center"/>
      <protection locked="0"/>
    </xf>
    <xf numFmtId="0" fontId="152" fillId="0" borderId="217" xfId="4198" applyFont="1" applyBorder="1" applyAlignment="1" applyProtection="1">
      <alignment vertical="center"/>
      <protection locked="0"/>
    </xf>
    <xf numFmtId="41" fontId="10" fillId="0" borderId="207" xfId="4198" applyNumberFormat="1" applyFont="1" applyBorder="1" applyAlignment="1" applyProtection="1">
      <alignment horizontal="centerContinuous" vertical="center"/>
      <protection locked="0"/>
    </xf>
    <xf numFmtId="41" fontId="10" fillId="0" borderId="92" xfId="4198" applyNumberFormat="1" applyFont="1" applyBorder="1" applyAlignment="1" applyProtection="1">
      <alignment horizontal="centerContinuous" vertical="center"/>
      <protection locked="0"/>
    </xf>
    <xf numFmtId="41" fontId="10" fillId="0" borderId="66" xfId="4198" applyNumberFormat="1" applyFont="1" applyBorder="1" applyAlignment="1" applyProtection="1">
      <alignment horizontal="centerContinuous" vertical="center"/>
      <protection locked="0"/>
    </xf>
    <xf numFmtId="0" fontId="152" fillId="0" borderId="36" xfId="4198" applyFont="1" applyBorder="1" applyAlignment="1" applyProtection="1">
      <alignment vertical="center"/>
      <protection locked="0"/>
    </xf>
    <xf numFmtId="41" fontId="10" fillId="0" borderId="60" xfId="4198" applyNumberFormat="1" applyFont="1" applyBorder="1" applyAlignment="1" applyProtection="1">
      <alignment vertical="center"/>
      <protection locked="0"/>
    </xf>
    <xf numFmtId="41" fontId="10" fillId="0" borderId="60" xfId="4198" applyNumberFormat="1" applyFont="1" applyFill="1" applyBorder="1" applyAlignment="1" applyProtection="1">
      <alignment vertical="center"/>
      <protection locked="0"/>
    </xf>
    <xf numFmtId="0" fontId="152" fillId="0" borderId="37" xfId="4198" applyFont="1" applyFill="1" applyBorder="1" applyAlignment="1" applyProtection="1">
      <alignment horizontal="center" vertical="center"/>
      <protection locked="0"/>
    </xf>
    <xf numFmtId="0" fontId="10" fillId="0" borderId="60" xfId="4198" applyFont="1" applyFill="1" applyBorder="1" applyAlignment="1" applyProtection="1">
      <alignment vertical="center"/>
      <protection locked="0"/>
    </xf>
    <xf numFmtId="0" fontId="10" fillId="0" borderId="37" xfId="4198" applyFont="1" applyFill="1" applyBorder="1" applyAlignment="1" applyProtection="1">
      <alignment horizontal="center" vertical="center"/>
      <protection locked="0"/>
    </xf>
    <xf numFmtId="0" fontId="152" fillId="0" borderId="37" xfId="4198" applyFont="1" applyBorder="1" applyAlignment="1" applyProtection="1">
      <alignment horizontal="center" vertical="center"/>
      <protection locked="0"/>
    </xf>
    <xf numFmtId="41" fontId="10" fillId="0" borderId="38" xfId="4198" applyNumberFormat="1" applyFont="1" applyBorder="1" applyAlignment="1" applyProtection="1">
      <alignment vertical="center"/>
      <protection locked="0"/>
    </xf>
    <xf numFmtId="41" fontId="10" fillId="0" borderId="181" xfId="4198" applyNumberFormat="1" applyFont="1" applyFill="1" applyBorder="1" applyAlignment="1" applyProtection="1">
      <alignment vertical="center"/>
      <protection locked="0"/>
    </xf>
    <xf numFmtId="41" fontId="165" fillId="0" borderId="180" xfId="4198" applyNumberFormat="1" applyFont="1" applyFill="1" applyBorder="1" applyAlignment="1" applyProtection="1">
      <alignment horizontal="center" vertical="center"/>
      <protection locked="0"/>
    </xf>
    <xf numFmtId="41" fontId="165" fillId="0" borderId="171" xfId="4198" applyNumberFormat="1" applyFont="1" applyFill="1" applyBorder="1" applyAlignment="1" applyProtection="1">
      <alignment vertical="center"/>
      <protection locked="0"/>
    </xf>
    <xf numFmtId="0" fontId="152" fillId="0" borderId="218" xfId="4198" applyFont="1" applyBorder="1" applyAlignment="1" applyProtection="1">
      <alignment horizontal="center" vertical="center"/>
      <protection locked="0"/>
    </xf>
    <xf numFmtId="3" fontId="152" fillId="0" borderId="218" xfId="4198" applyNumberFormat="1" applyFont="1" applyBorder="1" applyAlignment="1" applyProtection="1">
      <alignment horizontal="center" vertical="center"/>
      <protection locked="0"/>
    </xf>
    <xf numFmtId="0" fontId="152" fillId="0" borderId="218" xfId="4198" applyFont="1" applyFill="1" applyBorder="1" applyAlignment="1" applyProtection="1">
      <alignment horizontal="center" vertical="center"/>
      <protection locked="0"/>
    </xf>
    <xf numFmtId="41" fontId="10" fillId="0" borderId="181" xfId="4198" applyNumberFormat="1" applyFont="1" applyBorder="1" applyAlignment="1" applyProtection="1">
      <alignment vertical="center"/>
      <protection locked="0"/>
    </xf>
    <xf numFmtId="41" fontId="165" fillId="0" borderId="123" xfId="4198" applyNumberFormat="1" applyFont="1" applyFill="1" applyBorder="1" applyAlignment="1" applyProtection="1">
      <alignment vertical="center"/>
      <protection locked="0"/>
    </xf>
    <xf numFmtId="41" fontId="165" fillId="0" borderId="40" xfId="4198" applyNumberFormat="1" applyFont="1" applyFill="1" applyBorder="1" applyAlignment="1" applyProtection="1">
      <alignment vertical="center"/>
      <protection locked="0"/>
    </xf>
    <xf numFmtId="0" fontId="10" fillId="0" borderId="181" xfId="4197" applyFont="1" applyBorder="1" applyAlignment="1" applyProtection="1">
      <alignment horizontal="centerContinuous" vertical="center"/>
      <protection locked="0"/>
    </xf>
    <xf numFmtId="43" fontId="12" fillId="0" borderId="181" xfId="4205" applyFont="1" applyFill="1" applyBorder="1" applyAlignment="1" applyProtection="1">
      <alignment vertical="center"/>
      <protection locked="0"/>
    </xf>
    <xf numFmtId="0" fontId="10" fillId="0" borderId="112" xfId="4197" applyFont="1" applyBorder="1" applyAlignment="1" applyProtection="1">
      <alignment horizontal="centerContinuous" vertical="center"/>
      <protection locked="0"/>
    </xf>
    <xf numFmtId="0" fontId="10" fillId="0" borderId="51" xfId="4197" applyFont="1" applyBorder="1" applyAlignment="1" applyProtection="1">
      <alignment vertical="center"/>
      <protection locked="0"/>
    </xf>
    <xf numFmtId="167" fontId="12" fillId="0" borderId="171" xfId="4205" applyNumberFormat="1" applyFont="1" applyFill="1" applyBorder="1" applyAlignment="1" applyProtection="1">
      <alignment vertical="center"/>
      <protection locked="0"/>
    </xf>
    <xf numFmtId="167" fontId="12" fillId="0" borderId="100" xfId="4205" applyNumberFormat="1" applyFont="1" applyFill="1" applyBorder="1" applyAlignment="1" applyProtection="1">
      <alignment vertical="center"/>
      <protection locked="0"/>
    </xf>
    <xf numFmtId="167" fontId="10" fillId="0" borderId="112" xfId="4197" applyNumberFormat="1" applyFont="1" applyFill="1" applyBorder="1" applyAlignment="1" applyProtection="1">
      <alignment horizontal="centerContinuous" vertical="center"/>
      <protection locked="0"/>
    </xf>
    <xf numFmtId="167" fontId="10" fillId="0" borderId="51" xfId="4197" applyNumberFormat="1" applyFont="1" applyFill="1" applyBorder="1" applyAlignment="1" applyProtection="1">
      <alignment vertical="center"/>
      <protection locked="0"/>
    </xf>
    <xf numFmtId="0" fontId="10" fillId="0" borderId="59" xfId="4197" applyFont="1" applyBorder="1" applyAlignment="1" applyProtection="1">
      <alignment horizontal="centerContinuous" vertical="center"/>
      <protection locked="0"/>
    </xf>
    <xf numFmtId="0" fontId="10" fillId="0" borderId="50" xfId="4197" applyFont="1" applyBorder="1" applyAlignment="1" applyProtection="1">
      <alignment vertical="center"/>
      <protection locked="0"/>
    </xf>
    <xf numFmtId="167" fontId="10" fillId="0" borderId="24" xfId="1930" applyNumberFormat="1" applyFont="1" applyFill="1" applyBorder="1" applyAlignment="1">
      <alignment vertical="center"/>
    </xf>
    <xf numFmtId="167" fontId="10" fillId="0" borderId="24" xfId="1930" applyNumberFormat="1" applyFont="1" applyFill="1" applyBorder="1"/>
    <xf numFmtId="167" fontId="10" fillId="0" borderId="66" xfId="1930" applyNumberFormat="1" applyFont="1" applyFill="1" applyBorder="1" applyAlignment="1">
      <alignment vertical="center"/>
    </xf>
    <xf numFmtId="167" fontId="10" fillId="0" borderId="54" xfId="1930" applyNumberFormat="1" applyFont="1" applyFill="1" applyBorder="1" applyAlignment="1">
      <alignment vertical="center"/>
    </xf>
    <xf numFmtId="167" fontId="10" fillId="0" borderId="52" xfId="1930" applyNumberFormat="1" applyFont="1" applyFill="1" applyBorder="1" applyAlignment="1">
      <alignment vertical="center"/>
    </xf>
    <xf numFmtId="167" fontId="165" fillId="0" borderId="54" xfId="1930" applyNumberFormat="1" applyFont="1" applyFill="1" applyBorder="1" applyAlignment="1">
      <alignment horizontal="center" vertical="center"/>
    </xf>
    <xf numFmtId="0" fontId="204" fillId="0" borderId="0" xfId="0" applyFont="1"/>
    <xf numFmtId="167" fontId="2" fillId="0" borderId="54" xfId="4222" applyNumberFormat="1" applyFont="1" applyFill="1" applyBorder="1" applyProtection="1">
      <protection locked="0"/>
    </xf>
    <xf numFmtId="167" fontId="2" fillId="0" borderId="71" xfId="4222" applyNumberFormat="1" applyFont="1" applyFill="1" applyBorder="1" applyAlignment="1" applyProtection="1">
      <alignment horizontal="center"/>
      <protection locked="0"/>
    </xf>
    <xf numFmtId="167" fontId="2" fillId="0" borderId="65" xfId="4222" applyNumberFormat="1" applyFont="1" applyFill="1" applyBorder="1" applyProtection="1">
      <protection locked="0"/>
    </xf>
    <xf numFmtId="167" fontId="2" fillId="0" borderId="66" xfId="4222" applyNumberFormat="1" applyFont="1" applyFill="1" applyBorder="1" applyProtection="1">
      <protection locked="0"/>
    </xf>
    <xf numFmtId="0" fontId="10" fillId="0" borderId="0" xfId="4228" applyFont="1" applyBorder="1" applyAlignment="1">
      <alignment horizontal="center"/>
    </xf>
    <xf numFmtId="0" fontId="10" fillId="0" borderId="0" xfId="4228" applyFont="1" applyBorder="1" applyAlignment="1">
      <alignment horizontal="center" vertical="top"/>
    </xf>
    <xf numFmtId="0" fontId="10" fillId="0" borderId="0" xfId="4228" applyFont="1" applyBorder="1" applyAlignment="1">
      <alignment horizontal="center" vertical="center"/>
    </xf>
    <xf numFmtId="174" fontId="12" fillId="0" borderId="0" xfId="4195" quotePrefix="1" applyNumberFormat="1" applyFont="1" applyBorder="1" applyAlignment="1" applyProtection="1">
      <alignment horizontal="right" vertical="center"/>
      <protection locked="0"/>
    </xf>
    <xf numFmtId="0" fontId="11" fillId="0" borderId="0" xfId="4228" applyFont="1" applyBorder="1" applyAlignment="1">
      <alignment horizontal="center"/>
    </xf>
    <xf numFmtId="0" fontId="12" fillId="0" borderId="0" xfId="4228" applyFont="1" applyBorder="1" applyAlignment="1">
      <alignment horizontal="right"/>
    </xf>
    <xf numFmtId="167" fontId="10" fillId="0" borderId="40" xfId="1930" applyNumberFormat="1" applyFont="1" applyFill="1" applyBorder="1" applyAlignment="1">
      <alignment vertical="center"/>
    </xf>
    <xf numFmtId="0" fontId="10" fillId="0" borderId="53" xfId="4231" applyFont="1" applyFill="1" applyBorder="1" applyAlignment="1">
      <alignment horizontal="center"/>
    </xf>
    <xf numFmtId="0" fontId="10" fillId="0" borderId="0" xfId="4231" applyFont="1" applyFill="1"/>
    <xf numFmtId="0" fontId="10" fillId="0" borderId="52" xfId="4230" applyFont="1" applyFill="1" applyBorder="1" applyAlignment="1">
      <alignment horizontal="center"/>
    </xf>
    <xf numFmtId="0" fontId="10" fillId="0" borderId="24" xfId="4230" applyFont="1" applyFill="1" applyBorder="1"/>
    <xf numFmtId="0" fontId="10" fillId="0" borderId="54" xfId="4230" applyFont="1" applyFill="1" applyBorder="1" applyAlignment="1">
      <alignment horizontal="center"/>
    </xf>
    <xf numFmtId="0" fontId="10" fillId="0" borderId="27" xfId="4230" applyFont="1" applyFill="1" applyBorder="1"/>
    <xf numFmtId="167" fontId="10" fillId="0" borderId="0" xfId="4228" applyNumberFormat="1" applyFont="1"/>
    <xf numFmtId="0" fontId="10" fillId="0" borderId="180" xfId="4228" applyFont="1" applyBorder="1" applyAlignment="1">
      <alignment vertical="top"/>
    </xf>
    <xf numFmtId="0" fontId="10" fillId="0" borderId="181" xfId="4228" applyFont="1" applyBorder="1" applyAlignment="1">
      <alignment horizontal="center"/>
    </xf>
    <xf numFmtId="0" fontId="10" fillId="0" borderId="181" xfId="4228" applyFont="1" applyBorder="1" applyAlignment="1">
      <alignment horizontal="center" vertical="top"/>
    </xf>
    <xf numFmtId="0" fontId="10" fillId="0" borderId="181" xfId="4228" applyFont="1" applyBorder="1" applyAlignment="1">
      <alignment horizontal="centerContinuous"/>
    </xf>
    <xf numFmtId="0" fontId="10" fillId="0" borderId="181" xfId="4228" applyFont="1" applyBorder="1"/>
    <xf numFmtId="0" fontId="10" fillId="0" borderId="181" xfId="4228" applyFont="1" applyBorder="1" applyAlignment="1">
      <alignment vertical="top"/>
    </xf>
    <xf numFmtId="0" fontId="11" fillId="0" borderId="181" xfId="4228" applyFont="1" applyBorder="1" applyAlignment="1">
      <alignment horizontal="center" vertical="center"/>
    </xf>
    <xf numFmtId="0" fontId="10" fillId="0" borderId="181" xfId="4228" applyFont="1" applyBorder="1" applyAlignment="1">
      <alignment vertical="center"/>
    </xf>
    <xf numFmtId="0" fontId="10" fillId="0" borderId="180" xfId="4228" applyFont="1" applyBorder="1" applyAlignment="1">
      <alignment vertical="center"/>
    </xf>
    <xf numFmtId="167" fontId="10" fillId="0" borderId="40" xfId="1930" applyNumberFormat="1" applyFont="1" applyFill="1" applyBorder="1"/>
    <xf numFmtId="167" fontId="10" fillId="0" borderId="55" xfId="1930" applyNumberFormat="1" applyFont="1" applyFill="1" applyBorder="1" applyAlignment="1">
      <alignment vertical="center"/>
    </xf>
    <xf numFmtId="167" fontId="10" fillId="0" borderId="54" xfId="1930" applyNumberFormat="1" applyFont="1" applyFill="1" applyBorder="1" applyAlignment="1">
      <alignment vertical="top"/>
    </xf>
    <xf numFmtId="0" fontId="10" fillId="0" borderId="76" xfId="4231" applyFont="1" applyFill="1" applyBorder="1" applyAlignment="1">
      <alignment horizontal="center"/>
    </xf>
    <xf numFmtId="0" fontId="10" fillId="0" borderId="2" xfId="4182" applyFont="1" applyBorder="1"/>
    <xf numFmtId="168" fontId="12" fillId="0" borderId="0" xfId="4215" applyFont="1" applyFill="1" applyBorder="1" applyAlignment="1">
      <alignment vertical="center"/>
    </xf>
    <xf numFmtId="37" fontId="12" fillId="0" borderId="0" xfId="4215" applyNumberFormat="1" applyFont="1" applyFill="1" applyBorder="1" applyAlignment="1" applyProtection="1">
      <alignment vertical="center"/>
    </xf>
    <xf numFmtId="0" fontId="12" fillId="125" borderId="0" xfId="0" applyFont="1" applyFill="1" applyBorder="1" applyAlignment="1">
      <alignment horizontal="left" vertical="top" wrapText="1"/>
    </xf>
    <xf numFmtId="0" fontId="12" fillId="125" borderId="0" xfId="4187" quotePrefix="1" applyFont="1" applyFill="1" applyBorder="1" applyAlignment="1">
      <alignment horizontal="left"/>
    </xf>
    <xf numFmtId="0" fontId="12" fillId="0" borderId="0" xfId="4187" applyFont="1" applyBorder="1" applyAlignment="1">
      <alignment horizontal="right"/>
    </xf>
    <xf numFmtId="0" fontId="12" fillId="125" borderId="0" xfId="2586" applyFont="1" applyFill="1" applyBorder="1" applyAlignment="1">
      <alignment horizontal="left" vertical="top" wrapText="1"/>
    </xf>
    <xf numFmtId="0" fontId="151" fillId="125" borderId="0" xfId="4187" applyFont="1" applyFill="1" applyBorder="1" applyAlignment="1"/>
    <xf numFmtId="0" fontId="12" fillId="125" borderId="0" xfId="4187" applyFont="1" applyFill="1" applyBorder="1" applyAlignment="1">
      <alignment vertical="center"/>
    </xf>
    <xf numFmtId="10" fontId="12" fillId="0" borderId="0" xfId="2844" applyNumberFormat="1" applyFont="1"/>
    <xf numFmtId="176" fontId="12" fillId="0" borderId="0" xfId="2844" applyNumberFormat="1" applyFont="1"/>
    <xf numFmtId="41" fontId="141" fillId="0" borderId="78" xfId="4195" applyNumberFormat="1" applyFont="1" applyFill="1" applyBorder="1" applyAlignment="1" applyProtection="1">
      <alignment vertical="center"/>
      <protection locked="0"/>
    </xf>
    <xf numFmtId="4" fontId="12" fillId="0" borderId="71" xfId="4243" applyNumberFormat="1" applyFont="1" applyFill="1" applyBorder="1" applyAlignment="1" applyProtection="1">
      <alignment horizontal="center" vertical="center"/>
      <protection locked="0"/>
    </xf>
    <xf numFmtId="41" fontId="197" fillId="0" borderId="0" xfId="4198" applyNumberFormat="1" applyFont="1" applyProtection="1">
      <protection locked="0"/>
    </xf>
    <xf numFmtId="167" fontId="2" fillId="0" borderId="41" xfId="1930" applyNumberFormat="1" applyFont="1" applyFill="1" applyBorder="1" applyAlignment="1">
      <alignment vertical="center"/>
    </xf>
    <xf numFmtId="0" fontId="202" fillId="0" borderId="36" xfId="4182" applyFont="1" applyBorder="1" applyAlignment="1">
      <alignment horizontal="centerContinuous" vertical="center"/>
    </xf>
    <xf numFmtId="167" fontId="10" fillId="0" borderId="71" xfId="1989" applyNumberFormat="1" applyFont="1" applyFill="1" applyBorder="1" applyAlignment="1" applyProtection="1">
      <alignment vertical="center"/>
      <protection locked="0"/>
    </xf>
    <xf numFmtId="167" fontId="10" fillId="0" borderId="71" xfId="1989" applyNumberFormat="1" applyFont="1" applyFill="1" applyBorder="1" applyAlignment="1" applyProtection="1">
      <alignment horizontal="right" vertical="center"/>
      <protection locked="0"/>
    </xf>
    <xf numFmtId="167" fontId="10" fillId="0" borderId="2" xfId="1989" applyNumberFormat="1" applyFont="1" applyFill="1" applyBorder="1" applyAlignment="1" applyProtection="1">
      <alignment horizontal="right" vertical="center"/>
      <protection locked="0"/>
    </xf>
    <xf numFmtId="167" fontId="10" fillId="0" borderId="27" xfId="1989" applyNumberFormat="1" applyFont="1" applyFill="1" applyBorder="1" applyAlignment="1" applyProtection="1">
      <alignment vertical="center"/>
      <protection locked="0"/>
    </xf>
    <xf numFmtId="167" fontId="10" fillId="0" borderId="68" xfId="1989" applyNumberFormat="1" applyFont="1" applyFill="1" applyBorder="1" applyAlignment="1" applyProtection="1">
      <alignment horizontal="right" vertical="center"/>
      <protection locked="0"/>
    </xf>
    <xf numFmtId="167" fontId="10" fillId="0" borderId="68" xfId="1989" applyNumberFormat="1" applyFont="1" applyFill="1" applyBorder="1" applyAlignment="1" applyProtection="1">
      <alignment vertical="center"/>
      <protection locked="0"/>
    </xf>
    <xf numFmtId="167" fontId="10" fillId="0" borderId="77" xfId="1989" applyNumberFormat="1" applyFont="1" applyFill="1" applyBorder="1" applyAlignment="1" applyProtection="1">
      <alignment vertical="center"/>
      <protection locked="0"/>
    </xf>
    <xf numFmtId="167" fontId="10" fillId="0" borderId="58" xfId="1989" applyNumberFormat="1" applyFont="1" applyFill="1" applyBorder="1" applyAlignment="1" applyProtection="1">
      <alignment vertical="center"/>
      <protection locked="0"/>
    </xf>
    <xf numFmtId="167" fontId="2" fillId="0" borderId="81" xfId="4222" applyNumberFormat="1" applyFont="1" applyFill="1" applyBorder="1" applyAlignment="1" applyProtection="1">
      <alignment horizontal="right"/>
    </xf>
    <xf numFmtId="168" fontId="207" fillId="0" borderId="0" xfId="4212" applyFont="1" applyFill="1"/>
    <xf numFmtId="167" fontId="163" fillId="0" borderId="39" xfId="1930" applyNumberFormat="1" applyFont="1" applyFill="1" applyBorder="1"/>
    <xf numFmtId="167" fontId="2" fillId="0" borderId="41" xfId="1930" applyNumberFormat="1" applyFont="1" applyFill="1" applyBorder="1"/>
    <xf numFmtId="167" fontId="2" fillId="0" borderId="49" xfId="1930" applyNumberFormat="1" applyFont="1" applyFill="1" applyBorder="1"/>
    <xf numFmtId="0" fontId="2" fillId="0" borderId="59" xfId="4182" applyFill="1" applyBorder="1" applyAlignment="1">
      <alignment horizontal="center"/>
    </xf>
    <xf numFmtId="0" fontId="2" fillId="0" borderId="60" xfId="4182" applyFill="1" applyBorder="1" applyAlignment="1">
      <alignment horizontal="center"/>
    </xf>
    <xf numFmtId="0" fontId="2" fillId="0" borderId="73" xfId="4182" applyFill="1" applyBorder="1" applyAlignment="1">
      <alignment horizontal="center"/>
    </xf>
    <xf numFmtId="0" fontId="2" fillId="0" borderId="37" xfId="4182" applyFill="1" applyBorder="1" applyAlignment="1">
      <alignment horizontal="center"/>
    </xf>
    <xf numFmtId="0" fontId="2" fillId="0" borderId="60" xfId="4182" applyFill="1" applyBorder="1" applyAlignment="1">
      <alignment horizontal="right"/>
    </xf>
    <xf numFmtId="0" fontId="2" fillId="0" borderId="52" xfId="4182" applyFill="1" applyBorder="1" applyAlignment="1">
      <alignment horizontal="center"/>
    </xf>
    <xf numFmtId="0" fontId="2" fillId="0" borderId="68" xfId="4182" applyFill="1" applyBorder="1" applyAlignment="1">
      <alignment horizontal="center"/>
    </xf>
    <xf numFmtId="0" fontId="2" fillId="0" borderId="0" xfId="4182" applyFill="1" applyBorder="1" applyAlignment="1">
      <alignment horizontal="center"/>
    </xf>
    <xf numFmtId="0" fontId="2" fillId="0" borderId="24" xfId="4182" applyFill="1" applyBorder="1" applyAlignment="1">
      <alignment horizontal="right"/>
    </xf>
    <xf numFmtId="0" fontId="2" fillId="0" borderId="54" xfId="4182" applyFill="1" applyBorder="1" applyAlignment="1">
      <alignment horizontal="center"/>
    </xf>
    <xf numFmtId="0" fontId="2" fillId="0" borderId="71" xfId="4182" applyFill="1" applyBorder="1" applyAlignment="1">
      <alignment horizontal="center"/>
    </xf>
    <xf numFmtId="0" fontId="2" fillId="0" borderId="26" xfId="4182" applyFill="1" applyBorder="1" applyAlignment="1">
      <alignment horizontal="center"/>
    </xf>
    <xf numFmtId="0" fontId="2" fillId="0" borderId="54" xfId="4182" applyFill="1" applyBorder="1"/>
    <xf numFmtId="0" fontId="2" fillId="0" borderId="27" xfId="4182" applyFill="1" applyBorder="1"/>
    <xf numFmtId="0" fontId="2" fillId="0" borderId="2" xfId="4182" quotePrefix="1" applyFill="1" applyBorder="1" applyAlignment="1">
      <alignment horizontal="center"/>
    </xf>
    <xf numFmtId="0" fontId="2" fillId="0" borderId="67" xfId="4182" quotePrefix="1" applyFill="1" applyBorder="1" applyAlignment="1">
      <alignment horizontal="left"/>
    </xf>
    <xf numFmtId="0" fontId="2" fillId="0" borderId="71" xfId="4182" quotePrefix="1" applyFill="1" applyBorder="1" applyAlignment="1">
      <alignment horizontal="center"/>
    </xf>
    <xf numFmtId="0" fontId="2" fillId="0" borderId="26" xfId="4182" quotePrefix="1" applyFill="1" applyBorder="1" applyAlignment="1">
      <alignment horizontal="left"/>
    </xf>
    <xf numFmtId="0" fontId="2" fillId="0" borderId="52" xfId="4182" applyFill="1" applyBorder="1"/>
    <xf numFmtId="0" fontId="2" fillId="0" borderId="68" xfId="4182" quotePrefix="1" applyFill="1" applyBorder="1" applyAlignment="1">
      <alignment horizontal="center"/>
    </xf>
    <xf numFmtId="0" fontId="2" fillId="0" borderId="0" xfId="4182" applyFill="1" applyBorder="1" applyAlignment="1">
      <alignment horizontal="left"/>
    </xf>
    <xf numFmtId="0" fontId="2" fillId="0" borderId="27" xfId="4182" quotePrefix="1" applyFill="1" applyBorder="1" applyAlignment="1">
      <alignment horizontal="center"/>
    </xf>
    <xf numFmtId="0" fontId="2" fillId="0" borderId="71" xfId="4182" applyFill="1" applyBorder="1"/>
    <xf numFmtId="0" fontId="2" fillId="0" borderId="0" xfId="4182" quotePrefix="1" applyFill="1" applyBorder="1" applyAlignment="1">
      <alignment horizontal="left"/>
    </xf>
    <xf numFmtId="167" fontId="2" fillId="0" borderId="24" xfId="1930" quotePrefix="1" applyNumberFormat="1" applyFont="1" applyFill="1" applyBorder="1" applyAlignment="1">
      <alignment horizontal="center"/>
    </xf>
    <xf numFmtId="167" fontId="2" fillId="0" borderId="24" xfId="1930" applyNumberFormat="1" applyFont="1" applyFill="1" applyBorder="1"/>
    <xf numFmtId="167" fontId="2" fillId="0" borderId="71" xfId="1930" applyNumberFormat="1" applyFont="1" applyFill="1" applyBorder="1"/>
    <xf numFmtId="0" fontId="2" fillId="0" borderId="0" xfId="4182" applyFill="1" applyBorder="1"/>
    <xf numFmtId="0" fontId="2" fillId="0" borderId="0" xfId="4182" quotePrefix="1" applyFill="1" applyBorder="1" applyAlignment="1">
      <alignment horizontal="center"/>
    </xf>
    <xf numFmtId="0" fontId="2" fillId="0" borderId="0" xfId="4182" applyFill="1" applyBorder="1" applyAlignment="1">
      <alignment horizontal="right"/>
    </xf>
    <xf numFmtId="0" fontId="2" fillId="0" borderId="39" xfId="4182" applyFill="1" applyBorder="1" applyAlignment="1">
      <alignment vertical="top"/>
    </xf>
    <xf numFmtId="0" fontId="2" fillId="0" borderId="0" xfId="4182" applyFill="1" applyBorder="1" applyAlignment="1">
      <alignment vertical="top"/>
    </xf>
    <xf numFmtId="0" fontId="10" fillId="0" borderId="53" xfId="4228" applyFont="1" applyFill="1" applyBorder="1" applyAlignment="1">
      <alignment horizontal="center"/>
    </xf>
    <xf numFmtId="0" fontId="10" fillId="0" borderId="0" xfId="4228" applyFont="1" applyFill="1" applyBorder="1" applyAlignment="1">
      <alignment horizontal="center"/>
    </xf>
    <xf numFmtId="0" fontId="10" fillId="0" borderId="52" xfId="4228" applyFont="1" applyFill="1" applyBorder="1" applyAlignment="1">
      <alignment horizontal="center"/>
    </xf>
    <xf numFmtId="0" fontId="10" fillId="0" borderId="24" xfId="4228" applyFont="1" applyFill="1" applyBorder="1" applyAlignment="1">
      <alignment horizontal="left"/>
    </xf>
    <xf numFmtId="0" fontId="10" fillId="0" borderId="0" xfId="4228" applyFont="1" applyFill="1"/>
    <xf numFmtId="0" fontId="10" fillId="0" borderId="76" xfId="4228" applyFont="1" applyFill="1" applyBorder="1" applyAlignment="1">
      <alignment horizontal="center"/>
    </xf>
    <xf numFmtId="0" fontId="10" fillId="0" borderId="54" xfId="4228" applyFont="1" applyFill="1" applyBorder="1" applyAlignment="1">
      <alignment horizontal="center"/>
    </xf>
    <xf numFmtId="0" fontId="10" fillId="0" borderId="27" xfId="4228" applyFont="1" applyFill="1" applyBorder="1" applyAlignment="1">
      <alignment horizontal="left"/>
    </xf>
    <xf numFmtId="0" fontId="10" fillId="0" borderId="0" xfId="4228" applyFont="1" applyFill="1" applyBorder="1" applyAlignment="1">
      <alignment horizontal="left"/>
    </xf>
    <xf numFmtId="167" fontId="165" fillId="0" borderId="71" xfId="1930" applyNumberFormat="1" applyFont="1" applyFill="1" applyBorder="1" applyAlignment="1">
      <alignment vertical="center"/>
    </xf>
    <xf numFmtId="0" fontId="10" fillId="0" borderId="76" xfId="4228" applyFont="1" applyFill="1" applyBorder="1" applyAlignment="1">
      <alignment horizontal="center" vertical="top"/>
    </xf>
    <xf numFmtId="0" fontId="10" fillId="0" borderId="0" xfId="4228" applyFont="1" applyFill="1" applyBorder="1" applyAlignment="1">
      <alignment horizontal="center" vertical="top"/>
    </xf>
    <xf numFmtId="0" fontId="10" fillId="0" borderId="54" xfId="4228" applyFont="1" applyFill="1" applyBorder="1" applyAlignment="1">
      <alignment horizontal="center" vertical="top"/>
    </xf>
    <xf numFmtId="167" fontId="10" fillId="0" borderId="0" xfId="4228" applyNumberFormat="1" applyFont="1" applyFill="1"/>
    <xf numFmtId="0" fontId="10" fillId="0" borderId="53" xfId="4228" applyFont="1" applyFill="1" applyBorder="1" applyAlignment="1">
      <alignment horizontal="center" vertical="top"/>
    </xf>
    <xf numFmtId="0" fontId="10" fillId="0" borderId="52" xfId="4228" applyFont="1" applyFill="1" applyBorder="1" applyAlignment="1">
      <alignment horizontal="center" vertical="top"/>
    </xf>
    <xf numFmtId="0" fontId="10" fillId="0" borderId="138" xfId="4228" applyFont="1" applyFill="1" applyBorder="1" applyAlignment="1">
      <alignment horizontal="left"/>
    </xf>
    <xf numFmtId="191" fontId="10" fillId="0" borderId="27" xfId="4228" applyNumberFormat="1" applyFont="1" applyFill="1" applyBorder="1" applyAlignment="1">
      <alignment horizontal="left"/>
    </xf>
    <xf numFmtId="0" fontId="11" fillId="0" borderId="24" xfId="4228" applyFont="1" applyFill="1" applyBorder="1" applyAlignment="1">
      <alignment horizontal="left" vertical="center"/>
    </xf>
    <xf numFmtId="0" fontId="11" fillId="0" borderId="27" xfId="4228" applyFont="1" applyFill="1" applyBorder="1" applyAlignment="1">
      <alignment horizontal="left" vertical="center"/>
    </xf>
    <xf numFmtId="0" fontId="10" fillId="0" borderId="27" xfId="4228" applyFont="1" applyFill="1" applyBorder="1" applyAlignment="1">
      <alignment horizontal="left" vertical="center"/>
    </xf>
    <xf numFmtId="0" fontId="10" fillId="0" borderId="53" xfId="4228" applyFont="1" applyFill="1" applyBorder="1" applyAlignment="1">
      <alignment horizontal="center" vertical="center"/>
    </xf>
    <xf numFmtId="0" fontId="10" fillId="0" borderId="0" xfId="4228" applyFont="1" applyFill="1" applyBorder="1" applyAlignment="1">
      <alignment horizontal="center" vertical="center"/>
    </xf>
    <xf numFmtId="0" fontId="10" fillId="0" borderId="52" xfId="4228" applyFont="1" applyFill="1" applyBorder="1" applyAlignment="1">
      <alignment horizontal="center" vertical="center"/>
    </xf>
    <xf numFmtId="0" fontId="10" fillId="0" borderId="24" xfId="4228" applyFont="1" applyFill="1" applyBorder="1" applyAlignment="1">
      <alignment horizontal="left" vertical="center"/>
    </xf>
    <xf numFmtId="167" fontId="164" fillId="0" borderId="24" xfId="1930" applyNumberFormat="1" applyFont="1" applyFill="1" applyBorder="1" applyAlignment="1">
      <alignment vertical="center"/>
    </xf>
    <xf numFmtId="167" fontId="10" fillId="0" borderId="76" xfId="1930" applyNumberFormat="1" applyFont="1" applyFill="1" applyBorder="1" applyAlignment="1">
      <alignment vertical="center"/>
    </xf>
    <xf numFmtId="0" fontId="10" fillId="0" borderId="76" xfId="4228" applyFont="1" applyFill="1" applyBorder="1" applyAlignment="1">
      <alignment horizontal="center" vertical="center"/>
    </xf>
    <xf numFmtId="0" fontId="10" fillId="0" borderId="54" xfId="4228" applyFont="1" applyFill="1" applyBorder="1" applyAlignment="1">
      <alignment horizontal="center" vertical="center"/>
    </xf>
    <xf numFmtId="167" fontId="165" fillId="0" borderId="27" xfId="1930" applyNumberFormat="1" applyFont="1" applyFill="1" applyBorder="1" applyAlignment="1">
      <alignment horizontal="center" vertical="center"/>
    </xf>
    <xf numFmtId="167" fontId="10" fillId="0" borderId="58" xfId="1930" applyNumberFormat="1" applyFont="1" applyFill="1" applyBorder="1" applyAlignment="1">
      <alignment vertical="center"/>
    </xf>
    <xf numFmtId="167" fontId="10" fillId="0" borderId="42" xfId="1930" applyNumberFormat="1" applyFont="1" applyFill="1" applyBorder="1" applyAlignment="1">
      <alignment vertical="center"/>
    </xf>
    <xf numFmtId="167" fontId="165" fillId="0" borderId="56" xfId="1930" applyNumberFormat="1" applyFont="1" applyFill="1" applyBorder="1" applyAlignment="1">
      <alignment vertical="center"/>
    </xf>
    <xf numFmtId="167" fontId="165" fillId="0" borderId="58" xfId="1930" applyNumberFormat="1" applyFont="1" applyFill="1" applyBorder="1" applyAlignment="1">
      <alignment vertical="center"/>
    </xf>
    <xf numFmtId="167" fontId="165" fillId="0" borderId="90" xfId="1930" applyNumberFormat="1" applyFont="1" applyFill="1" applyBorder="1" applyAlignment="1">
      <alignment vertical="center"/>
    </xf>
    <xf numFmtId="167" fontId="10" fillId="0" borderId="129" xfId="1930" applyNumberFormat="1" applyFont="1" applyFill="1" applyBorder="1" applyAlignment="1">
      <alignment vertical="center"/>
    </xf>
    <xf numFmtId="190" fontId="10" fillId="0" borderId="0" xfId="4228" applyNumberFormat="1" applyFont="1" applyFill="1" applyBorder="1" applyAlignment="1">
      <alignment vertical="center"/>
    </xf>
    <xf numFmtId="0" fontId="10" fillId="0" borderId="40" xfId="4228" applyFont="1" applyFill="1" applyBorder="1" applyAlignment="1">
      <alignment horizontal="center" vertical="center"/>
    </xf>
    <xf numFmtId="0" fontId="10" fillId="0" borderId="39" xfId="4228" applyFont="1" applyFill="1" applyBorder="1" applyAlignment="1">
      <alignment horizontal="center" vertical="center"/>
    </xf>
    <xf numFmtId="0" fontId="11" fillId="0" borderId="0" xfId="4228" applyFont="1" applyFill="1" applyBorder="1" applyAlignment="1">
      <alignment horizontal="left" vertical="center"/>
    </xf>
    <xf numFmtId="190" fontId="165" fillId="0" borderId="0" xfId="4228" applyNumberFormat="1" applyFont="1" applyFill="1" applyBorder="1" applyAlignment="1">
      <alignment vertical="center"/>
    </xf>
    <xf numFmtId="0" fontId="10" fillId="0" borderId="0" xfId="4228" applyNumberFormat="1" applyFont="1" applyFill="1" applyBorder="1" applyAlignment="1">
      <alignment horizontal="left" vertical="center"/>
    </xf>
    <xf numFmtId="0" fontId="10" fillId="0" borderId="9" xfId="4228" applyNumberFormat="1" applyFont="1" applyFill="1" applyBorder="1" applyAlignment="1">
      <alignment horizontal="left" vertical="center"/>
    </xf>
    <xf numFmtId="190" fontId="10" fillId="0" borderId="9" xfId="4228" applyNumberFormat="1" applyFont="1" applyFill="1" applyBorder="1" applyAlignment="1">
      <alignment vertical="center"/>
    </xf>
    <xf numFmtId="0" fontId="10" fillId="0" borderId="42" xfId="4228" applyFont="1" applyFill="1" applyBorder="1" applyAlignment="1">
      <alignment horizontal="center"/>
    </xf>
    <xf numFmtId="0" fontId="10" fillId="0" borderId="41" xfId="4228" applyFont="1" applyFill="1" applyBorder="1" applyAlignment="1">
      <alignment horizontal="center"/>
    </xf>
    <xf numFmtId="0" fontId="11" fillId="0" borderId="9" xfId="4228" applyFont="1" applyFill="1" applyBorder="1" applyAlignment="1">
      <alignment horizontal="center" vertical="center"/>
    </xf>
    <xf numFmtId="0" fontId="10" fillId="0" borderId="9" xfId="4228" applyFont="1" applyFill="1" applyBorder="1"/>
    <xf numFmtId="0" fontId="12" fillId="0" borderId="0" xfId="4228" applyFont="1" applyFill="1" applyAlignment="1">
      <alignment horizontal="right"/>
    </xf>
    <xf numFmtId="0" fontId="12" fillId="0" borderId="0" xfId="4228" applyFont="1" applyFill="1" applyBorder="1" applyAlignment="1">
      <alignment horizontal="right"/>
    </xf>
    <xf numFmtId="0" fontId="12" fillId="0" borderId="0" xfId="4228" applyFont="1" applyFill="1" applyAlignment="1">
      <alignment horizontal="left"/>
    </xf>
    <xf numFmtId="0" fontId="10" fillId="0" borderId="0" xfId="4228" applyFont="1" applyFill="1" applyAlignment="1">
      <alignment horizontal="right"/>
    </xf>
    <xf numFmtId="0" fontId="10" fillId="0" borderId="24" xfId="4226" applyFont="1" applyFill="1" applyBorder="1" applyAlignment="1">
      <alignment horizontal="center"/>
    </xf>
    <xf numFmtId="0" fontId="10" fillId="0" borderId="24" xfId="4226" applyFont="1" applyFill="1" applyBorder="1"/>
    <xf numFmtId="0" fontId="10" fillId="0" borderId="40" xfId="4226" applyFont="1" applyFill="1" applyBorder="1" applyAlignment="1"/>
    <xf numFmtId="0" fontId="10" fillId="0" borderId="68" xfId="4226" applyFont="1" applyFill="1" applyBorder="1" applyAlignment="1">
      <alignment horizontal="center"/>
    </xf>
    <xf numFmtId="0" fontId="10" fillId="0" borderId="53" xfId="4226" applyFont="1" applyFill="1" applyBorder="1" applyAlignment="1">
      <alignment horizontal="center"/>
    </xf>
    <xf numFmtId="0" fontId="10" fillId="0" borderId="68" xfId="4226" quotePrefix="1" applyFont="1" applyFill="1" applyBorder="1" applyAlignment="1">
      <alignment horizontal="center"/>
    </xf>
    <xf numFmtId="0" fontId="10" fillId="0" borderId="24" xfId="4226" quotePrefix="1" applyFont="1" applyFill="1" applyBorder="1" applyAlignment="1">
      <alignment horizontal="center"/>
    </xf>
    <xf numFmtId="0" fontId="10" fillId="0" borderId="27" xfId="4226" applyFont="1" applyFill="1" applyBorder="1" applyAlignment="1">
      <alignment horizontal="center"/>
    </xf>
    <xf numFmtId="0" fontId="10" fillId="0" borderId="58" xfId="4226" applyFont="1" applyFill="1" applyBorder="1" applyAlignment="1">
      <alignment horizontal="center"/>
    </xf>
    <xf numFmtId="0" fontId="165" fillId="0" borderId="58" xfId="4226" applyFont="1" applyFill="1" applyBorder="1" applyAlignment="1">
      <alignment horizontal="center"/>
    </xf>
    <xf numFmtId="0" fontId="10" fillId="0" borderId="76" xfId="4226" applyFont="1" applyFill="1" applyBorder="1" applyAlignment="1">
      <alignment horizontal="center" vertical="top"/>
    </xf>
    <xf numFmtId="167" fontId="10" fillId="0" borderId="82" xfId="1930" applyNumberFormat="1" applyFont="1" applyFill="1" applyBorder="1"/>
    <xf numFmtId="0" fontId="10" fillId="0" borderId="76" xfId="4226" applyFont="1" applyFill="1" applyBorder="1" applyAlignment="1">
      <alignment horizontal="center"/>
    </xf>
    <xf numFmtId="167" fontId="10" fillId="0" borderId="54" xfId="1930" applyNumberFormat="1" applyFont="1" applyFill="1" applyBorder="1"/>
    <xf numFmtId="167" fontId="10" fillId="0" borderId="55" xfId="1930" applyNumberFormat="1" applyFont="1" applyFill="1" applyBorder="1"/>
    <xf numFmtId="167" fontId="10" fillId="0" borderId="122" xfId="1930" applyNumberFormat="1" applyFont="1" applyFill="1" applyBorder="1"/>
    <xf numFmtId="167" fontId="10" fillId="0" borderId="52" xfId="1930" applyNumberFormat="1" applyFont="1" applyFill="1" applyBorder="1"/>
    <xf numFmtId="167" fontId="10" fillId="0" borderId="56" xfId="1930" applyNumberFormat="1" applyFont="1" applyFill="1" applyBorder="1" applyAlignment="1">
      <alignment vertical="center"/>
    </xf>
    <xf numFmtId="167" fontId="10" fillId="0" borderId="90" xfId="1930" applyNumberFormat="1" applyFont="1" applyFill="1" applyBorder="1" applyAlignment="1">
      <alignment vertical="center"/>
    </xf>
    <xf numFmtId="0" fontId="10" fillId="0" borderId="129" xfId="4226" applyFont="1" applyFill="1" applyBorder="1" applyAlignment="1">
      <alignment horizontal="center"/>
    </xf>
    <xf numFmtId="190" fontId="10" fillId="0" borderId="0" xfId="4226" applyNumberFormat="1" applyFont="1" applyFill="1" applyBorder="1" applyAlignment="1">
      <alignment vertical="center"/>
    </xf>
    <xf numFmtId="1" fontId="10" fillId="0" borderId="0" xfId="4226" applyNumberFormat="1" applyFont="1" applyFill="1" applyBorder="1" applyAlignment="1">
      <alignment vertical="center"/>
    </xf>
    <xf numFmtId="187" fontId="10" fillId="0" borderId="0" xfId="4226" applyNumberFormat="1" applyFont="1" applyFill="1" applyBorder="1" applyAlignment="1">
      <alignment horizontal="center" vertical="center"/>
    </xf>
    <xf numFmtId="0" fontId="10" fillId="0" borderId="40" xfId="4226" applyFont="1" applyFill="1" applyBorder="1" applyAlignment="1">
      <alignment horizontal="center"/>
    </xf>
    <xf numFmtId="0" fontId="10" fillId="0" borderId="0" xfId="4226" applyFont="1" applyFill="1" applyBorder="1"/>
    <xf numFmtId="0" fontId="11" fillId="0" borderId="36" xfId="4226" applyFont="1" applyFill="1" applyBorder="1" applyAlignment="1">
      <alignment horizontal="centerContinuous"/>
    </xf>
    <xf numFmtId="0" fontId="10" fillId="0" borderId="37" xfId="4226" applyFont="1" applyFill="1" applyBorder="1" applyAlignment="1">
      <alignment horizontal="centerContinuous"/>
    </xf>
    <xf numFmtId="0" fontId="10" fillId="0" borderId="38" xfId="4226" applyFont="1" applyFill="1" applyBorder="1" applyAlignment="1">
      <alignment horizontal="centerContinuous"/>
    </xf>
    <xf numFmtId="0" fontId="12" fillId="0" borderId="0" xfId="4226" applyFont="1" applyFill="1" applyAlignment="1">
      <alignment horizontal="left" vertical="top" textRotation="180"/>
    </xf>
    <xf numFmtId="0" fontId="10" fillId="0" borderId="0" xfId="4226" applyFont="1" applyFill="1"/>
    <xf numFmtId="0" fontId="11" fillId="0" borderId="39" xfId="4226" applyFont="1" applyFill="1" applyBorder="1" applyAlignment="1">
      <alignment horizontal="centerContinuous"/>
    </xf>
    <xf numFmtId="0" fontId="10" fillId="0" borderId="0" xfId="4226" applyFont="1" applyFill="1" applyBorder="1" applyAlignment="1">
      <alignment horizontal="centerContinuous"/>
    </xf>
    <xf numFmtId="0" fontId="10" fillId="0" borderId="40" xfId="4226" applyFont="1" applyFill="1" applyBorder="1" applyAlignment="1">
      <alignment horizontal="centerContinuous"/>
    </xf>
    <xf numFmtId="0" fontId="11" fillId="0" borderId="61" xfId="4226" applyFont="1" applyFill="1" applyBorder="1" applyAlignment="1">
      <alignment horizontal="centerContinuous"/>
    </xf>
    <xf numFmtId="0" fontId="10" fillId="0" borderId="138" xfId="4226" applyFont="1" applyFill="1" applyBorder="1" applyAlignment="1">
      <alignment horizontal="centerContinuous"/>
    </xf>
    <xf numFmtId="0" fontId="10" fillId="0" borderId="55" xfId="4226" applyFont="1" applyFill="1" applyBorder="1" applyAlignment="1">
      <alignment horizontal="centerContinuous"/>
    </xf>
    <xf numFmtId="0" fontId="10" fillId="0" borderId="52" xfId="4226" applyFont="1" applyFill="1" applyBorder="1"/>
    <xf numFmtId="0" fontId="10" fillId="0" borderId="24" xfId="4226" applyFont="1" applyFill="1" applyBorder="1" applyAlignment="1">
      <alignment horizontal="centerContinuous"/>
    </xf>
    <xf numFmtId="0" fontId="10" fillId="0" borderId="67" xfId="4226" applyFont="1" applyFill="1" applyBorder="1" applyAlignment="1">
      <alignment horizontal="centerContinuous"/>
    </xf>
    <xf numFmtId="0" fontId="10" fillId="0" borderId="66" xfId="4226" applyFont="1" applyFill="1" applyBorder="1" applyAlignment="1">
      <alignment horizontal="centerContinuous"/>
    </xf>
    <xf numFmtId="0" fontId="10" fillId="0" borderId="40" xfId="4226" applyFont="1" applyFill="1" applyBorder="1"/>
    <xf numFmtId="0" fontId="10" fillId="0" borderId="52" xfId="4226" applyFont="1" applyFill="1" applyBorder="1" applyAlignment="1"/>
    <xf numFmtId="0" fontId="10" fillId="0" borderId="24" xfId="4226" applyFont="1" applyFill="1" applyBorder="1" applyAlignment="1"/>
    <xf numFmtId="0" fontId="11" fillId="0" borderId="24" xfId="4226" applyFont="1" applyFill="1" applyBorder="1" applyAlignment="1">
      <alignment horizontal="centerContinuous"/>
    </xf>
    <xf numFmtId="0" fontId="10" fillId="0" borderId="52" xfId="4226" applyFont="1" applyFill="1" applyBorder="1" applyAlignment="1">
      <alignment horizontal="center"/>
    </xf>
    <xf numFmtId="0" fontId="10" fillId="0" borderId="54" xfId="4226" applyFont="1" applyFill="1" applyBorder="1" applyAlignment="1">
      <alignment horizontal="center" vertical="top"/>
    </xf>
    <xf numFmtId="0" fontId="10" fillId="0" borderId="27" xfId="4226" applyFont="1" applyFill="1" applyBorder="1" applyAlignment="1">
      <alignment horizontal="center" vertical="top"/>
    </xf>
    <xf numFmtId="0" fontId="10" fillId="0" borderId="27" xfId="4226" applyFont="1" applyFill="1" applyBorder="1" applyAlignment="1">
      <alignment horizontal="centerContinuous"/>
    </xf>
    <xf numFmtId="0" fontId="10" fillId="0" borderId="0" xfId="4226" applyFont="1" applyFill="1" applyBorder="1" applyAlignment="1">
      <alignment horizontal="centerContinuous" vertical="top"/>
    </xf>
    <xf numFmtId="0" fontId="10" fillId="0" borderId="59" xfId="4226" applyFont="1" applyFill="1" applyBorder="1"/>
    <xf numFmtId="0" fontId="10" fillId="0" borderId="60" xfId="4226" applyFont="1" applyFill="1" applyBorder="1"/>
    <xf numFmtId="0" fontId="10" fillId="0" borderId="60" xfId="4226" applyFont="1" applyFill="1" applyBorder="1" applyAlignment="1">
      <alignment horizontal="center"/>
    </xf>
    <xf numFmtId="0" fontId="10" fillId="0" borderId="38" xfId="4226" applyFont="1" applyFill="1" applyBorder="1"/>
    <xf numFmtId="0" fontId="10" fillId="0" borderId="54" xfId="4226" applyFont="1" applyFill="1" applyBorder="1" applyAlignment="1">
      <alignment horizontal="center"/>
    </xf>
    <xf numFmtId="0" fontId="10" fillId="0" borderId="27" xfId="4226" applyFont="1" applyFill="1" applyBorder="1"/>
    <xf numFmtId="0" fontId="10" fillId="0" borderId="26" xfId="4226" applyFont="1" applyFill="1" applyBorder="1"/>
    <xf numFmtId="0" fontId="10" fillId="0" borderId="55" xfId="4226" applyFont="1" applyFill="1" applyBorder="1" applyAlignment="1">
      <alignment horizontal="center"/>
    </xf>
    <xf numFmtId="0" fontId="11" fillId="0" borderId="27" xfId="4226" applyFont="1" applyFill="1" applyBorder="1" applyAlignment="1">
      <alignment horizontal="center" vertical="center"/>
    </xf>
    <xf numFmtId="0" fontId="10" fillId="0" borderId="138" xfId="4226" applyFont="1" applyFill="1" applyBorder="1"/>
    <xf numFmtId="167" fontId="165" fillId="0" borderId="58" xfId="1930" applyNumberFormat="1" applyFont="1" applyFill="1" applyBorder="1" applyAlignment="1">
      <alignment horizontal="center"/>
    </xf>
    <xf numFmtId="167" fontId="10" fillId="0" borderId="42" xfId="1930" applyNumberFormat="1" applyFont="1" applyFill="1" applyBorder="1" applyAlignment="1"/>
    <xf numFmtId="0" fontId="10" fillId="0" borderId="39" xfId="4226" applyFont="1" applyFill="1" applyBorder="1" applyAlignment="1">
      <alignment horizontal="center"/>
    </xf>
    <xf numFmtId="0" fontId="10" fillId="0" borderId="0" xfId="4226" applyFont="1" applyFill="1" applyBorder="1" applyAlignment="1">
      <alignment vertical="center"/>
    </xf>
    <xf numFmtId="0" fontId="11" fillId="0" borderId="136" xfId="4226" applyFont="1" applyFill="1" applyBorder="1" applyAlignment="1">
      <alignment horizontal="centerContinuous" vertical="center"/>
    </xf>
    <xf numFmtId="0" fontId="10" fillId="0" borderId="67" xfId="4226" applyFont="1" applyFill="1" applyBorder="1" applyAlignment="1">
      <alignment horizontal="centerContinuous" vertical="center"/>
    </xf>
    <xf numFmtId="0" fontId="10" fillId="0" borderId="116" xfId="4226" applyFont="1" applyFill="1" applyBorder="1" applyAlignment="1">
      <alignment horizontal="centerContinuous" vertical="center"/>
    </xf>
    <xf numFmtId="0" fontId="10" fillId="0" borderId="0" xfId="4226" applyFont="1" applyFill="1" applyAlignment="1">
      <alignment vertical="center"/>
    </xf>
    <xf numFmtId="0" fontId="10" fillId="0" borderId="70" xfId="4226" applyFont="1" applyFill="1" applyBorder="1"/>
    <xf numFmtId="0" fontId="12" fillId="0" borderId="39" xfId="4226" applyFont="1" applyFill="1" applyBorder="1" applyAlignment="1">
      <alignment horizontal="left" textRotation="180"/>
    </xf>
    <xf numFmtId="0" fontId="10" fillId="0" borderId="68" xfId="4226" applyFont="1" applyFill="1" applyBorder="1"/>
    <xf numFmtId="0" fontId="11" fillId="0" borderId="71" xfId="4226" applyFont="1" applyFill="1" applyBorder="1" applyAlignment="1">
      <alignment horizontal="center" vertical="center"/>
    </xf>
    <xf numFmtId="0" fontId="11" fillId="0" borderId="68" xfId="4226" applyFont="1" applyFill="1" applyBorder="1" applyAlignment="1">
      <alignment horizontal="center" vertical="center"/>
    </xf>
    <xf numFmtId="0" fontId="10" fillId="0" borderId="56" xfId="4226" applyFont="1" applyFill="1" applyBorder="1"/>
    <xf numFmtId="0" fontId="10" fillId="0" borderId="90" xfId="4226" applyFont="1" applyFill="1" applyBorder="1"/>
    <xf numFmtId="0" fontId="10" fillId="0" borderId="9" xfId="4226" applyFont="1" applyFill="1" applyBorder="1"/>
    <xf numFmtId="0" fontId="10" fillId="0" borderId="42" xfId="4226" applyFont="1" applyFill="1" applyBorder="1"/>
    <xf numFmtId="0" fontId="10" fillId="0" borderId="40" xfId="4191" applyFont="1" applyFill="1" applyBorder="1" applyAlignment="1">
      <alignment vertical="center"/>
    </xf>
    <xf numFmtId="167" fontId="12" fillId="0" borderId="9" xfId="4243" applyNumberFormat="1" applyFont="1" applyFill="1" applyBorder="1" applyProtection="1">
      <protection locked="0"/>
    </xf>
    <xf numFmtId="0" fontId="10" fillId="0" borderId="0" xfId="4187" quotePrefix="1" applyFont="1" applyFill="1" applyBorder="1" applyAlignment="1">
      <alignment horizontal="left"/>
    </xf>
    <xf numFmtId="0" fontId="10" fillId="0" borderId="0" xfId="4187" applyFont="1" applyFill="1" applyBorder="1" applyAlignment="1">
      <alignment horizontal="right"/>
    </xf>
    <xf numFmtId="168" fontId="10" fillId="0" borderId="0" xfId="4241" applyFont="1"/>
    <xf numFmtId="168" fontId="189" fillId="0" borderId="0" xfId="4241" applyFont="1" applyProtection="1">
      <protection locked="0"/>
    </xf>
    <xf numFmtId="168" fontId="10" fillId="0" borderId="0" xfId="4241" applyFont="1" applyAlignment="1" applyProtection="1">
      <alignment horizontal="left"/>
    </xf>
    <xf numFmtId="168" fontId="12" fillId="0" borderId="0" xfId="4241" applyFont="1"/>
    <xf numFmtId="168" fontId="12" fillId="0" borderId="0" xfId="4241" applyFont="1" applyBorder="1" applyAlignment="1" applyProtection="1">
      <alignment horizontal="right" vertical="center"/>
    </xf>
    <xf numFmtId="0" fontId="12" fillId="0" borderId="0" xfId="4182" quotePrefix="1" applyFont="1" applyBorder="1" applyAlignment="1">
      <alignment horizontal="left"/>
    </xf>
    <xf numFmtId="187" fontId="10" fillId="0" borderId="27" xfId="4218" applyNumberFormat="1" applyFont="1" applyFill="1" applyBorder="1" applyAlignment="1" applyProtection="1">
      <alignment horizontal="center"/>
      <protection locked="0"/>
    </xf>
    <xf numFmtId="187" fontId="10" fillId="0" borderId="25" xfId="4218" applyNumberFormat="1" applyFont="1" applyFill="1" applyBorder="1" applyProtection="1">
      <protection locked="0"/>
    </xf>
    <xf numFmtId="167" fontId="10" fillId="0" borderId="25" xfId="4218" applyNumberFormat="1" applyFont="1" applyFill="1" applyBorder="1" applyProtection="1">
      <protection locked="0"/>
    </xf>
    <xf numFmtId="167" fontId="10" fillId="0" borderId="72" xfId="1989" applyNumberFormat="1" applyFont="1" applyFill="1" applyBorder="1"/>
    <xf numFmtId="167" fontId="12" fillId="0" borderId="0" xfId="4188" applyNumberFormat="1" applyFont="1" applyFill="1" applyBorder="1" applyAlignment="1">
      <alignment horizontal="left"/>
    </xf>
    <xf numFmtId="0" fontId="10" fillId="0" borderId="39" xfId="4218" applyFont="1" applyBorder="1" applyAlignment="1">
      <alignment horizontal="center" textRotation="180"/>
    </xf>
    <xf numFmtId="0" fontId="12" fillId="125" borderId="0" xfId="4187" quotePrefix="1" applyFont="1" applyFill="1" applyBorder="1" applyAlignment="1">
      <alignment horizontal="left"/>
    </xf>
    <xf numFmtId="0" fontId="12" fillId="125" borderId="0" xfId="4187" quotePrefix="1" applyFont="1" applyFill="1" applyBorder="1" applyAlignment="1">
      <alignment horizontal="left"/>
    </xf>
    <xf numFmtId="0" fontId="12" fillId="0" borderId="0" xfId="4187" applyFont="1" applyBorder="1" applyAlignment="1">
      <alignment horizontal="right"/>
    </xf>
    <xf numFmtId="0" fontId="12" fillId="125" borderId="9" xfId="4187" applyFont="1" applyFill="1" applyBorder="1" applyAlignment="1">
      <alignment horizontal="left"/>
    </xf>
    <xf numFmtId="0" fontId="10" fillId="0" borderId="0" xfId="4187" applyFont="1" applyBorder="1" applyAlignment="1">
      <alignment horizontal="center"/>
    </xf>
    <xf numFmtId="0" fontId="10" fillId="0" borderId="40" xfId="4187" applyFont="1" applyBorder="1" applyAlignment="1">
      <alignment horizontal="center"/>
    </xf>
    <xf numFmtId="0" fontId="158" fillId="125" borderId="0" xfId="4187" applyFont="1" applyFill="1" applyBorder="1" applyAlignment="1"/>
    <xf numFmtId="0" fontId="12" fillId="125" borderId="180" xfId="4187" applyFont="1" applyFill="1" applyBorder="1"/>
    <xf numFmtId="0" fontId="12" fillId="125" borderId="180" xfId="4187" applyFont="1" applyFill="1" applyBorder="1" applyAlignment="1">
      <alignment horizontal="left"/>
    </xf>
    <xf numFmtId="0" fontId="12" fillId="125" borderId="180" xfId="4187" quotePrefix="1" applyFont="1" applyFill="1" applyBorder="1" applyAlignment="1">
      <alignment horizontal="left"/>
    </xf>
    <xf numFmtId="0" fontId="12" fillId="125" borderId="180" xfId="4187" applyFont="1" applyFill="1" applyBorder="1" applyAlignment="1">
      <alignment vertical="top"/>
    </xf>
    <xf numFmtId="0" fontId="12" fillId="125" borderId="67" xfId="4187" applyFont="1" applyFill="1" applyBorder="1"/>
    <xf numFmtId="0" fontId="12" fillId="125" borderId="67" xfId="4176" applyFont="1" applyFill="1" applyBorder="1"/>
    <xf numFmtId="0" fontId="12" fillId="125" borderId="67" xfId="4187" applyFont="1" applyFill="1" applyBorder="1" applyAlignment="1"/>
    <xf numFmtId="0" fontId="12" fillId="125" borderId="67" xfId="4187" applyFont="1" applyFill="1" applyBorder="1" applyAlignment="1">
      <alignment vertical="top"/>
    </xf>
    <xf numFmtId="0" fontId="10" fillId="125" borderId="67" xfId="4187" applyFont="1" applyFill="1" applyBorder="1" applyAlignment="1">
      <alignment horizontal="right"/>
    </xf>
    <xf numFmtId="0" fontId="12" fillId="125" borderId="67" xfId="4187" applyFont="1" applyFill="1" applyBorder="1" applyAlignment="1">
      <alignment horizontal="right"/>
    </xf>
    <xf numFmtId="0" fontId="12" fillId="125" borderId="180" xfId="4187" applyFont="1" applyFill="1" applyBorder="1" applyAlignment="1"/>
    <xf numFmtId="0" fontId="10" fillId="125" borderId="180" xfId="4187" applyFont="1" applyFill="1" applyBorder="1" applyAlignment="1">
      <alignment horizontal="right"/>
    </xf>
    <xf numFmtId="0" fontId="12" fillId="125" borderId="180" xfId="4187" applyFont="1" applyFill="1" applyBorder="1" applyAlignment="1">
      <alignment horizontal="right"/>
    </xf>
    <xf numFmtId="0" fontId="14" fillId="125" borderId="0" xfId="4187" applyFont="1" applyFill="1" applyBorder="1" applyAlignment="1"/>
    <xf numFmtId="0" fontId="14" fillId="125" borderId="0" xfId="4187" applyFont="1" applyFill="1" applyBorder="1" applyAlignment="1">
      <alignment horizontal="left"/>
    </xf>
    <xf numFmtId="0" fontId="10" fillId="0" borderId="180" xfId="4187" applyFont="1" applyBorder="1" applyAlignment="1"/>
    <xf numFmtId="0" fontId="10" fillId="0" borderId="180" xfId="4187" applyFont="1" applyBorder="1" applyAlignment="1">
      <alignment horizontal="right"/>
    </xf>
    <xf numFmtId="0" fontId="12" fillId="0" borderId="180" xfId="4187" applyFont="1" applyBorder="1" applyAlignment="1">
      <alignment horizontal="right" vertical="top"/>
    </xf>
    <xf numFmtId="0" fontId="12" fillId="125" borderId="148" xfId="4187" applyFont="1" applyFill="1" applyBorder="1" applyAlignment="1"/>
    <xf numFmtId="0" fontId="10" fillId="125" borderId="148" xfId="4187" applyFont="1" applyFill="1" applyBorder="1"/>
    <xf numFmtId="0" fontId="12" fillId="125" borderId="148" xfId="4187" applyFont="1" applyFill="1" applyBorder="1" applyAlignment="1">
      <alignment vertical="top"/>
    </xf>
    <xf numFmtId="167" fontId="12" fillId="0" borderId="67" xfId="4188" quotePrefix="1" applyNumberFormat="1" applyFont="1" applyFill="1" applyBorder="1" applyAlignment="1">
      <alignment horizontal="right"/>
    </xf>
    <xf numFmtId="0" fontId="10" fillId="125" borderId="180" xfId="4187" applyFont="1" applyFill="1" applyBorder="1" applyAlignment="1"/>
    <xf numFmtId="0" fontId="14" fillId="125" borderId="0" xfId="4187" applyFont="1" applyFill="1" applyBorder="1" applyAlignment="1">
      <alignment horizontal="left" indent="2"/>
    </xf>
    <xf numFmtId="0" fontId="10" fillId="125" borderId="180" xfId="4187" applyFont="1" applyFill="1" applyBorder="1"/>
    <xf numFmtId="167" fontId="12" fillId="0" borderId="180" xfId="4188" quotePrefix="1" applyNumberFormat="1" applyFont="1" applyFill="1" applyBorder="1" applyAlignment="1">
      <alignment horizontal="right"/>
    </xf>
    <xf numFmtId="0" fontId="12" fillId="125" borderId="148" xfId="4187" applyFont="1" applyFill="1" applyBorder="1" applyAlignment="1">
      <alignment vertical="center"/>
    </xf>
    <xf numFmtId="0" fontId="10" fillId="125" borderId="148" xfId="4187" applyFont="1" applyFill="1" applyBorder="1" applyAlignment="1">
      <alignment horizontal="right"/>
    </xf>
    <xf numFmtId="0" fontId="158" fillId="125" borderId="0" xfId="4187" applyFont="1" applyFill="1" applyBorder="1" applyAlignment="1">
      <alignment horizontal="right"/>
    </xf>
    <xf numFmtId="0" fontId="12" fillId="125" borderId="9" xfId="4187" applyFont="1" applyFill="1" applyBorder="1"/>
    <xf numFmtId="0" fontId="10" fillId="125" borderId="9" xfId="4187" applyFont="1" applyFill="1" applyBorder="1"/>
    <xf numFmtId="0" fontId="10" fillId="125" borderId="9" xfId="4187" applyFont="1" applyFill="1" applyBorder="1" applyAlignment="1">
      <alignment horizontal="left"/>
    </xf>
    <xf numFmtId="0" fontId="14" fillId="125" borderId="180" xfId="4187" applyFont="1" applyFill="1" applyBorder="1" applyAlignment="1">
      <alignment horizontal="right"/>
    </xf>
    <xf numFmtId="0" fontId="156" fillId="0" borderId="0" xfId="4187" applyFont="1" applyBorder="1" applyAlignment="1">
      <alignment vertical="top"/>
    </xf>
    <xf numFmtId="0" fontId="158" fillId="0" borderId="0" xfId="4187" applyFont="1" applyFill="1" applyBorder="1" applyAlignment="1">
      <alignment horizontal="right"/>
    </xf>
    <xf numFmtId="0" fontId="156" fillId="0" borderId="0" xfId="2602" applyFont="1" applyFill="1" applyBorder="1" applyAlignment="1">
      <alignment horizontal="left" vertical="top" wrapText="1"/>
    </xf>
    <xf numFmtId="0" fontId="8" fillId="125" borderId="0" xfId="4187" applyFont="1" applyFill="1" applyBorder="1"/>
    <xf numFmtId="168" fontId="10" fillId="0" borderId="0" xfId="4212" applyFont="1" applyBorder="1" applyAlignment="1">
      <alignment horizontal="center" vertical="center"/>
    </xf>
    <xf numFmtId="168" fontId="10" fillId="0" borderId="105" xfId="4212" applyFont="1" applyBorder="1" applyAlignment="1" applyProtection="1">
      <alignment horizontal="center" vertical="center"/>
    </xf>
    <xf numFmtId="168" fontId="10" fillId="0" borderId="227" xfId="4212" applyFont="1" applyBorder="1" applyAlignment="1">
      <alignment horizontal="centerContinuous" vertical="center"/>
    </xf>
    <xf numFmtId="168" fontId="10" fillId="0" borderId="225" xfId="4212" applyFont="1" applyBorder="1" applyAlignment="1">
      <alignment horizontal="center" vertical="center"/>
    </xf>
    <xf numFmtId="168" fontId="10" fillId="0" borderId="224" xfId="4212" applyFont="1" applyBorder="1" applyAlignment="1">
      <alignment horizontal="centerContinuous" vertical="center"/>
    </xf>
    <xf numFmtId="168" fontId="10" fillId="0" borderId="228" xfId="4212" applyFont="1" applyBorder="1" applyAlignment="1">
      <alignment horizontal="centerContinuous" vertical="center"/>
    </xf>
    <xf numFmtId="168" fontId="10" fillId="0" borderId="229" xfId="4212" applyFont="1" applyBorder="1" applyAlignment="1">
      <alignment horizontal="center" vertical="center"/>
    </xf>
    <xf numFmtId="0" fontId="11" fillId="0" borderId="36" xfId="4218" applyNumberFormat="1" applyFont="1" applyBorder="1" applyAlignment="1" applyProtection="1">
      <alignment horizontal="centerContinuous"/>
      <protection locked="0"/>
    </xf>
    <xf numFmtId="0" fontId="188" fillId="0" borderId="37" xfId="4207" applyBorder="1" applyAlignment="1">
      <alignment horizontal="centerContinuous"/>
    </xf>
    <xf numFmtId="0" fontId="10" fillId="0" borderId="37" xfId="4218" applyFont="1" applyBorder="1" applyAlignment="1">
      <alignment horizontal="centerContinuous"/>
    </xf>
    <xf numFmtId="0" fontId="11" fillId="0" borderId="37" xfId="4218" applyNumberFormat="1" applyFont="1" applyBorder="1" applyAlignment="1" applyProtection="1">
      <alignment horizontal="centerContinuous"/>
      <protection locked="0"/>
    </xf>
    <xf numFmtId="0" fontId="10" fillId="0" borderId="37" xfId="4218" applyNumberFormat="1" applyFont="1" applyBorder="1" applyAlignment="1" applyProtection="1">
      <alignment horizontal="centerContinuous"/>
      <protection locked="0"/>
    </xf>
    <xf numFmtId="0" fontId="10" fillId="0" borderId="38" xfId="4218" applyFont="1" applyBorder="1" applyAlignment="1">
      <alignment horizontal="centerContinuous"/>
    </xf>
    <xf numFmtId="0" fontId="10" fillId="0" borderId="41" xfId="4218" applyNumberFormat="1" applyFont="1" applyBorder="1" applyAlignment="1" applyProtection="1">
      <alignment horizontal="centerContinuous" vertical="center"/>
      <protection locked="0"/>
    </xf>
    <xf numFmtId="0" fontId="10" fillId="0" borderId="9" xfId="4218" applyNumberFormat="1" applyFont="1" applyBorder="1" applyAlignment="1" applyProtection="1">
      <alignment horizontal="centerContinuous"/>
      <protection locked="0"/>
    </xf>
    <xf numFmtId="0" fontId="2" fillId="0" borderId="9" xfId="4207" applyFont="1" applyBorder="1" applyAlignment="1">
      <alignment horizontal="centerContinuous"/>
    </xf>
    <xf numFmtId="0" fontId="10" fillId="0" borderId="9" xfId="4218" applyFont="1" applyBorder="1" applyAlignment="1">
      <alignment horizontal="centerContinuous"/>
    </xf>
    <xf numFmtId="0" fontId="10" fillId="0" borderId="42" xfId="4218" applyFont="1" applyBorder="1" applyAlignment="1">
      <alignment horizontal="centerContinuous"/>
    </xf>
    <xf numFmtId="167" fontId="12" fillId="125" borderId="21" xfId="1930" applyNumberFormat="1" applyFont="1" applyFill="1" applyBorder="1" applyProtection="1">
      <protection locked="0"/>
    </xf>
    <xf numFmtId="37" fontId="12" fillId="125" borderId="21" xfId="4243" applyNumberFormat="1" applyFont="1" applyFill="1" applyBorder="1" applyProtection="1">
      <protection locked="0"/>
    </xf>
    <xf numFmtId="0" fontId="174" fillId="0" borderId="23" xfId="4243" applyFont="1" applyBorder="1" applyProtection="1">
      <protection locked="0"/>
    </xf>
    <xf numFmtId="0" fontId="174" fillId="0" borderId="0" xfId="4243" applyFont="1" applyBorder="1" applyProtection="1">
      <protection locked="0"/>
    </xf>
    <xf numFmtId="0" fontId="174" fillId="0" borderId="24" xfId="4243" applyFont="1" applyBorder="1" applyProtection="1">
      <protection locked="0"/>
    </xf>
    <xf numFmtId="0" fontId="174" fillId="0" borderId="23" xfId="4243" applyFont="1" applyBorder="1" applyAlignment="1" applyProtection="1">
      <alignment horizontal="right"/>
      <protection locked="0"/>
    </xf>
    <xf numFmtId="0" fontId="3" fillId="0" borderId="24" xfId="4243" applyBorder="1" applyProtection="1">
      <protection locked="0"/>
    </xf>
    <xf numFmtId="0" fontId="3" fillId="0" borderId="23" xfId="4243" applyFont="1" applyBorder="1" applyAlignment="1" applyProtection="1">
      <alignment horizontal="right"/>
      <protection locked="0"/>
    </xf>
    <xf numFmtId="0" fontId="3" fillId="128" borderId="0" xfId="4243" applyFont="1" applyFill="1" applyBorder="1" applyProtection="1">
      <protection locked="0"/>
    </xf>
    <xf numFmtId="0" fontId="3" fillId="128" borderId="0" xfId="4243" applyFill="1" applyBorder="1" applyProtection="1">
      <protection locked="0"/>
    </xf>
    <xf numFmtId="0" fontId="3" fillId="128" borderId="24" xfId="4243" applyFill="1" applyBorder="1" applyProtection="1">
      <protection locked="0"/>
    </xf>
    <xf numFmtId="0" fontId="3" fillId="0" borderId="23" xfId="4243" applyBorder="1" applyProtection="1">
      <protection locked="0"/>
    </xf>
    <xf numFmtId="0" fontId="3" fillId="0" borderId="25" xfId="4243" applyBorder="1" applyProtection="1">
      <protection locked="0"/>
    </xf>
    <xf numFmtId="0" fontId="3" fillId="0" borderId="230" xfId="4243" applyBorder="1" applyProtection="1">
      <protection locked="0"/>
    </xf>
    <xf numFmtId="0" fontId="3" fillId="0" borderId="226" xfId="4243" applyBorder="1" applyProtection="1">
      <protection locked="0"/>
    </xf>
    <xf numFmtId="0" fontId="146" fillId="0" borderId="0" xfId="4176" applyFont="1" applyBorder="1" applyAlignment="1">
      <alignment horizontal="left" indent="2"/>
    </xf>
    <xf numFmtId="0" fontId="141" fillId="0" borderId="0" xfId="4227" applyFont="1" applyFill="1" applyBorder="1" applyAlignment="1">
      <alignment horizontal="center" vertical="center" textRotation="180"/>
    </xf>
    <xf numFmtId="0" fontId="143" fillId="0" borderId="37" xfId="4176" applyFont="1" applyBorder="1" applyAlignment="1">
      <alignment horizontal="centerContinuous"/>
    </xf>
    <xf numFmtId="0" fontId="7" fillId="0" borderId="37" xfId="4176" applyFont="1" applyBorder="1" applyAlignment="1">
      <alignment horizontal="centerContinuous"/>
    </xf>
    <xf numFmtId="0" fontId="2" fillId="0" borderId="38" xfId="4176" applyFont="1" applyBorder="1" applyAlignment="1">
      <alignment horizontal="centerContinuous"/>
    </xf>
    <xf numFmtId="14" fontId="10" fillId="0" borderId="0" xfId="4179" quotePrefix="1" applyNumberFormat="1" applyFont="1" applyFill="1" applyBorder="1" applyAlignment="1" applyProtection="1">
      <alignment horizontal="centerContinuous" vertical="center"/>
      <protection locked="0"/>
    </xf>
    <xf numFmtId="0" fontId="13" fillId="0" borderId="0" xfId="4179" applyNumberFormat="1" applyFont="1" applyFill="1" applyBorder="1" applyAlignment="1" applyProtection="1">
      <alignment horizontal="centerContinuous" vertical="center"/>
      <protection locked="0"/>
    </xf>
    <xf numFmtId="0" fontId="10" fillId="0" borderId="0" xfId="4179" applyNumberFormat="1" applyFont="1" applyFill="1" applyBorder="1" applyAlignment="1" applyProtection="1">
      <alignment horizontal="center" vertical="center"/>
      <protection locked="0"/>
    </xf>
    <xf numFmtId="169" fontId="10" fillId="0" borderId="39" xfId="4179" quotePrefix="1" applyNumberFormat="1" applyFont="1" applyFill="1" applyBorder="1" applyAlignment="1" applyProtection="1">
      <alignment vertical="center"/>
      <protection locked="0"/>
    </xf>
    <xf numFmtId="169" fontId="10" fillId="0" borderId="39" xfId="4179" applyNumberFormat="1" applyFont="1" applyFill="1" applyBorder="1" applyAlignment="1" applyProtection="1">
      <alignment vertical="center"/>
      <protection locked="0"/>
    </xf>
    <xf numFmtId="0" fontId="0" fillId="0" borderId="0" xfId="0" applyBorder="1"/>
    <xf numFmtId="167" fontId="2" fillId="125" borderId="0" xfId="1930" applyNumberFormat="1" applyFont="1" applyFill="1" applyAlignment="1">
      <alignment horizontal="right"/>
    </xf>
    <xf numFmtId="0" fontId="210" fillId="0" borderId="0" xfId="0" applyFont="1" applyBorder="1"/>
    <xf numFmtId="0" fontId="209" fillId="0" borderId="39" xfId="0" applyFont="1" applyBorder="1" applyAlignment="1">
      <alignment horizontal="center"/>
    </xf>
    <xf numFmtId="0" fontId="210" fillId="0" borderId="40" xfId="0" applyFont="1" applyBorder="1"/>
    <xf numFmtId="0" fontId="209" fillId="0" borderId="41" xfId="0" applyFont="1" applyBorder="1" applyAlignment="1">
      <alignment horizontal="center"/>
    </xf>
    <xf numFmtId="0" fontId="210" fillId="0" borderId="9" xfId="0" applyFont="1" applyBorder="1"/>
    <xf numFmtId="0" fontId="210" fillId="0" borderId="42" xfId="0" applyFont="1" applyBorder="1"/>
    <xf numFmtId="0" fontId="210" fillId="0" borderId="0" xfId="0" applyFont="1" applyBorder="1" applyAlignment="1">
      <alignment horizontal="center"/>
    </xf>
    <xf numFmtId="0" fontId="209" fillId="0" borderId="36" xfId="0" applyFont="1" applyBorder="1" applyAlignment="1">
      <alignment horizontal="center"/>
    </xf>
    <xf numFmtId="0" fontId="210" fillId="0" borderId="37" xfId="0" applyFont="1" applyBorder="1"/>
    <xf numFmtId="0" fontId="210" fillId="0" borderId="38" xfId="0" applyFont="1" applyBorder="1"/>
    <xf numFmtId="0" fontId="209" fillId="0" borderId="0" xfId="0" applyFont="1" applyBorder="1" applyAlignment="1">
      <alignment horizontal="center"/>
    </xf>
    <xf numFmtId="0" fontId="167" fillId="0" borderId="0" xfId="4190" applyFont="1" applyBorder="1" applyProtection="1">
      <protection locked="0"/>
    </xf>
    <xf numFmtId="0" fontId="12" fillId="0" borderId="0" xfId="4177" quotePrefix="1" applyFont="1" applyAlignment="1"/>
    <xf numFmtId="0" fontId="10" fillId="0" borderId="0" xfId="4177" quotePrefix="1" applyFont="1" applyBorder="1" applyAlignment="1">
      <alignment horizontal="center"/>
    </xf>
    <xf numFmtId="0" fontId="10" fillId="0" borderId="0" xfId="4177" applyFont="1" applyBorder="1"/>
    <xf numFmtId="0" fontId="10" fillId="0" borderId="40" xfId="4177" applyFont="1" applyBorder="1"/>
    <xf numFmtId="0" fontId="10" fillId="0" borderId="0" xfId="4177" applyFont="1" applyBorder="1" applyAlignment="1">
      <alignment vertical="top"/>
    </xf>
    <xf numFmtId="0" fontId="10" fillId="0" borderId="40" xfId="4177" applyFont="1" applyBorder="1" applyAlignment="1">
      <alignment vertical="top"/>
    </xf>
    <xf numFmtId="0" fontId="10" fillId="0" borderId="9" xfId="4177" applyFont="1" applyBorder="1"/>
    <xf numFmtId="0" fontId="10" fillId="0" borderId="42" xfId="4177" applyFont="1" applyBorder="1"/>
    <xf numFmtId="0" fontId="12" fillId="125" borderId="0" xfId="4203" applyFont="1" applyFill="1" applyAlignment="1" applyProtection="1">
      <alignment horizontal="left" vertical="center"/>
      <protection locked="0"/>
    </xf>
    <xf numFmtId="0" fontId="211" fillId="0" borderId="0" xfId="4177" applyFont="1"/>
    <xf numFmtId="0" fontId="12" fillId="0" borderId="23" xfId="4243" applyFont="1" applyBorder="1" applyAlignment="1" applyProtection="1">
      <alignment horizontal="left" vertical="top" textRotation="180"/>
      <protection locked="0"/>
    </xf>
    <xf numFmtId="168" fontId="12" fillId="0" borderId="0" xfId="4219" applyFont="1" applyFill="1" applyAlignment="1">
      <alignment horizontal="right" vertical="center"/>
    </xf>
    <xf numFmtId="0" fontId="10" fillId="0" borderId="0" xfId="4211" applyFont="1" applyFill="1" applyAlignment="1" applyProtection="1">
      <alignment horizontal="right" vertical="center"/>
      <protection locked="0"/>
    </xf>
    <xf numFmtId="0" fontId="10" fillId="0" borderId="26" xfId="4210" applyFont="1" applyFill="1" applyBorder="1" applyAlignment="1" applyProtection="1">
      <alignment horizontal="left" vertical="center"/>
      <protection locked="0"/>
    </xf>
    <xf numFmtId="0" fontId="12" fillId="0" borderId="9" xfId="4177" quotePrefix="1" applyNumberFormat="1" applyFont="1" applyBorder="1" applyAlignment="1">
      <alignment horizontal="right"/>
    </xf>
    <xf numFmtId="0" fontId="12" fillId="0" borderId="0" xfId="4214" applyNumberFormat="1" applyFont="1" applyBorder="1" applyAlignment="1" applyProtection="1">
      <alignment horizontal="left"/>
      <protection locked="0"/>
    </xf>
    <xf numFmtId="0" fontId="12" fillId="0" borderId="9" xfId="4195" quotePrefix="1" applyNumberFormat="1" applyFont="1" applyBorder="1" applyAlignment="1" applyProtection="1">
      <alignment horizontal="left" vertical="center"/>
      <protection locked="0"/>
    </xf>
    <xf numFmtId="0" fontId="11" fillId="0" borderId="0" xfId="4214" applyNumberFormat="1" applyFont="1" applyBorder="1" applyAlignment="1" applyProtection="1">
      <alignment horizontal="center"/>
      <protection locked="0"/>
    </xf>
    <xf numFmtId="0" fontId="166" fillId="0" borderId="0" xfId="4214" applyFont="1" applyBorder="1"/>
    <xf numFmtId="168" fontId="191" fillId="0" borderId="0" xfId="4220" applyFont="1"/>
    <xf numFmtId="0" fontId="191" fillId="0" borderId="0" xfId="4218" applyFont="1" applyBorder="1"/>
    <xf numFmtId="168" fontId="212" fillId="0" borderId="0" xfId="4237" applyFont="1"/>
    <xf numFmtId="0" fontId="186" fillId="0" borderId="0" xfId="4243" applyFont="1" applyAlignment="1" applyProtection="1">
      <alignment vertical="center"/>
      <protection locked="0"/>
    </xf>
    <xf numFmtId="0" fontId="213" fillId="0" borderId="0" xfId="0" applyFont="1"/>
    <xf numFmtId="168" fontId="141" fillId="0" borderId="0" xfId="4220" applyFont="1" applyBorder="1" applyAlignment="1">
      <alignment horizontal="center" vertical="center" textRotation="180"/>
    </xf>
    <xf numFmtId="168" fontId="10" fillId="0" borderId="0" xfId="4220" applyFont="1" applyBorder="1"/>
    <xf numFmtId="0" fontId="10" fillId="0" borderId="39" xfId="4218" applyFont="1" applyBorder="1" applyAlignment="1">
      <alignment horizontal="left" vertical="top" textRotation="180"/>
    </xf>
    <xf numFmtId="0" fontId="10" fillId="0" borderId="39" xfId="4218" applyFont="1" applyBorder="1" applyAlignment="1">
      <alignment vertical="top" textRotation="180"/>
    </xf>
    <xf numFmtId="0" fontId="12" fillId="0" borderId="138" xfId="4243" applyNumberFormat="1" applyFont="1" applyBorder="1" applyAlignment="1" applyProtection="1">
      <alignment horizontal="right" vertical="center"/>
      <protection locked="0"/>
    </xf>
    <xf numFmtId="5" fontId="12" fillId="0" borderId="0" xfId="4243" applyNumberFormat="1" applyFont="1" applyAlignment="1" applyProtection="1">
      <alignment horizontal="left" vertical="center"/>
      <protection locked="0"/>
    </xf>
    <xf numFmtId="0" fontId="12" fillId="0" borderId="0" xfId="4243" applyFont="1" applyBorder="1" applyAlignment="1" applyProtection="1">
      <alignment horizontal="left" vertical="top" textRotation="180"/>
      <protection locked="0"/>
    </xf>
    <xf numFmtId="0" fontId="3" fillId="0" borderId="0" xfId="4243" applyBorder="1"/>
    <xf numFmtId="168" fontId="178" fillId="0" borderId="40" xfId="4238" applyFont="1" applyBorder="1"/>
    <xf numFmtId="0" fontId="12" fillId="0" borderId="0" xfId="4226" applyFont="1" applyFill="1" applyBorder="1" applyAlignment="1">
      <alignment horizontal="center" textRotation="180"/>
    </xf>
    <xf numFmtId="174" fontId="12" fillId="0" borderId="9" xfId="4195" quotePrefix="1" applyNumberFormat="1" applyFont="1" applyBorder="1" applyAlignment="1" applyProtection="1">
      <alignment horizontal="right" vertical="center"/>
      <protection locked="0"/>
    </xf>
    <xf numFmtId="174" fontId="12" fillId="0" borderId="0" xfId="4195" quotePrefix="1" applyNumberFormat="1" applyFont="1" applyBorder="1" applyAlignment="1" applyProtection="1">
      <alignment vertical="center"/>
      <protection locked="0"/>
    </xf>
    <xf numFmtId="168" fontId="149" fillId="0" borderId="0" xfId="4240" applyFont="1" applyBorder="1"/>
    <xf numFmtId="168" fontId="4" fillId="0" borderId="0" xfId="4240" applyBorder="1"/>
    <xf numFmtId="5" fontId="12" fillId="0" borderId="0" xfId="4233" applyNumberFormat="1" applyFont="1" applyAlignment="1" applyProtection="1">
      <alignment horizontal="left" vertical="center"/>
      <protection locked="0"/>
    </xf>
    <xf numFmtId="168" fontId="12" fillId="0" borderId="0" xfId="4239" applyFont="1"/>
    <xf numFmtId="0" fontId="12" fillId="0" borderId="0" xfId="4235" applyNumberFormat="1" applyFont="1" applyAlignment="1" applyProtection="1">
      <alignment horizontal="left" vertical="center"/>
      <protection locked="0"/>
    </xf>
    <xf numFmtId="0" fontId="186" fillId="0" borderId="0" xfId="4235" applyNumberFormat="1" applyFont="1" applyFill="1" applyProtection="1">
      <protection locked="0"/>
    </xf>
    <xf numFmtId="5" fontId="186" fillId="0" borderId="0" xfId="4235" applyNumberFormat="1" applyFont="1" applyFill="1" applyProtection="1">
      <protection locked="0"/>
    </xf>
    <xf numFmtId="0" fontId="12" fillId="0" borderId="0" xfId="4235" applyNumberFormat="1" applyFont="1" applyAlignment="1" applyProtection="1">
      <alignment horizontal="right" vertical="center"/>
      <protection locked="0"/>
    </xf>
    <xf numFmtId="0" fontId="141" fillId="0" borderId="0" xfId="4227" applyFont="1" applyFill="1" applyBorder="1" applyAlignment="1">
      <alignment horizontal="center" vertical="top" textRotation="180"/>
    </xf>
    <xf numFmtId="0" fontId="12" fillId="0" borderId="0" xfId="4245" applyFont="1" applyAlignment="1">
      <alignment horizontal="left"/>
    </xf>
    <xf numFmtId="0" fontId="214" fillId="0" borderId="0" xfId="4176" applyFont="1" applyBorder="1"/>
    <xf numFmtId="0" fontId="2" fillId="0" borderId="40" xfId="4182" applyFont="1" applyFill="1" applyBorder="1" applyAlignment="1">
      <alignment horizontal="left" vertical="top" wrapText="1" indent="2"/>
    </xf>
    <xf numFmtId="0" fontId="2" fillId="0" borderId="9" xfId="4182" applyFont="1" applyFill="1" applyBorder="1" applyAlignment="1">
      <alignment horizontal="left" vertical="top" wrapText="1" indent="2"/>
    </xf>
    <xf numFmtId="0" fontId="2" fillId="0" borderId="42" xfId="4182" applyFont="1" applyFill="1" applyBorder="1" applyAlignment="1">
      <alignment horizontal="left" vertical="top" wrapText="1" indent="2"/>
    </xf>
    <xf numFmtId="0" fontId="2" fillId="0" borderId="221" xfId="4182" applyBorder="1" applyAlignment="1">
      <alignment horizontal="center"/>
    </xf>
    <xf numFmtId="0" fontId="2" fillId="0" borderId="221" xfId="4182" applyBorder="1"/>
    <xf numFmtId="0" fontId="2" fillId="0" borderId="226" xfId="4182" applyBorder="1"/>
    <xf numFmtId="0" fontId="2" fillId="0" borderId="230" xfId="4182" applyBorder="1" applyAlignment="1">
      <alignment horizontal="left"/>
    </xf>
    <xf numFmtId="0" fontId="2" fillId="0" borderId="230" xfId="4182" quotePrefix="1" applyBorder="1" applyAlignment="1">
      <alignment horizontal="left"/>
    </xf>
    <xf numFmtId="0" fontId="2" fillId="0" borderId="220" xfId="4182" applyBorder="1"/>
    <xf numFmtId="0" fontId="2" fillId="0" borderId="230" xfId="4182" applyBorder="1"/>
    <xf numFmtId="0" fontId="2" fillId="47" borderId="230" xfId="4182" quotePrefix="1" applyFill="1" applyBorder="1" applyAlignment="1">
      <alignment horizontal="left"/>
    </xf>
    <xf numFmtId="0" fontId="2" fillId="0" borderId="230" xfId="4182" applyFill="1" applyBorder="1" applyAlignment="1">
      <alignment horizontal="left"/>
    </xf>
    <xf numFmtId="0" fontId="2" fillId="0" borderId="62" xfId="4182" applyBorder="1"/>
    <xf numFmtId="0" fontId="2" fillId="0" borderId="64" xfId="4182" applyBorder="1"/>
    <xf numFmtId="0" fontId="2" fillId="0" borderId="49" xfId="4182" applyBorder="1" applyAlignment="1">
      <alignment vertical="center"/>
    </xf>
    <xf numFmtId="0" fontId="2" fillId="0" borderId="90" xfId="4182" applyBorder="1" applyAlignment="1">
      <alignment horizontal="right"/>
    </xf>
    <xf numFmtId="0" fontId="2" fillId="0" borderId="73" xfId="4182" applyBorder="1" applyAlignment="1">
      <alignment horizontal="right"/>
    </xf>
    <xf numFmtId="0" fontId="2" fillId="0" borderId="71" xfId="4182" applyBorder="1" applyAlignment="1">
      <alignment horizontal="left"/>
    </xf>
    <xf numFmtId="0" fontId="2" fillId="0" borderId="68" xfId="4182" applyBorder="1" applyAlignment="1">
      <alignment horizontal="left"/>
    </xf>
    <xf numFmtId="0" fontId="2" fillId="0" borderId="90" xfId="4182" applyBorder="1" applyAlignment="1">
      <alignment horizontal="right" vertical="center"/>
    </xf>
    <xf numFmtId="0" fontId="2" fillId="0" borderId="68" xfId="4182" applyBorder="1" applyAlignment="1">
      <alignment horizontal="right"/>
    </xf>
    <xf numFmtId="3" fontId="2" fillId="0" borderId="71" xfId="4182" applyNumberFormat="1" applyBorder="1" applyAlignment="1">
      <alignment horizontal="left"/>
    </xf>
    <xf numFmtId="0" fontId="2" fillId="0" borderId="70" xfId="4182" quotePrefix="1" applyBorder="1" applyAlignment="1">
      <alignment horizontal="left"/>
    </xf>
    <xf numFmtId="0" fontId="2" fillId="0" borderId="2" xfId="4182" applyBorder="1" applyAlignment="1">
      <alignment horizontal="left"/>
    </xf>
    <xf numFmtId="3" fontId="2" fillId="0" borderId="68" xfId="4182" applyNumberFormat="1" applyBorder="1" applyAlignment="1">
      <alignment horizontal="left"/>
    </xf>
    <xf numFmtId="0" fontId="2" fillId="0" borderId="90" xfId="4182" applyBorder="1" applyAlignment="1">
      <alignment horizontal="left" vertical="center"/>
    </xf>
    <xf numFmtId="0" fontId="2" fillId="0" borderId="67" xfId="4182" applyBorder="1"/>
    <xf numFmtId="167" fontId="2" fillId="0" borderId="0" xfId="4205" applyNumberFormat="1" applyFont="1"/>
    <xf numFmtId="0" fontId="2" fillId="0" borderId="42" xfId="4182" quotePrefix="1" applyFont="1" applyBorder="1" applyAlignment="1">
      <alignment horizontal="left"/>
    </xf>
    <xf numFmtId="0" fontId="2" fillId="0" borderId="73" xfId="4182" quotePrefix="1" applyFill="1" applyBorder="1" applyAlignment="1">
      <alignment horizontal="center"/>
    </xf>
    <xf numFmtId="37" fontId="2" fillId="0" borderId="0" xfId="4222" applyFont="1" applyBorder="1" applyAlignment="1" applyProtection="1">
      <alignment horizontal="center"/>
    </xf>
    <xf numFmtId="167" fontId="2" fillId="0" borderId="0" xfId="4222" applyNumberFormat="1" applyFont="1" applyFill="1" applyBorder="1" applyAlignment="1" applyProtection="1">
      <alignment horizontal="center"/>
      <protection locked="0"/>
    </xf>
    <xf numFmtId="167" fontId="2" fillId="0" borderId="0" xfId="4222" applyNumberFormat="1" applyFont="1" applyFill="1" applyBorder="1" applyProtection="1"/>
    <xf numFmtId="167" fontId="2" fillId="0" borderId="0" xfId="4222" applyNumberFormat="1" applyFont="1" applyFill="1" applyBorder="1" applyAlignment="1" applyProtection="1">
      <alignment horizontal="right"/>
    </xf>
    <xf numFmtId="167" fontId="2" fillId="0" borderId="0" xfId="4222" applyNumberFormat="1" applyFont="1" applyFill="1" applyBorder="1" applyAlignment="1" applyProtection="1">
      <alignment horizontal="center"/>
    </xf>
    <xf numFmtId="0" fontId="12" fillId="0" borderId="37" xfId="4182" applyFont="1" applyBorder="1" applyAlignment="1">
      <alignment horizontal="centerContinuous"/>
    </xf>
    <xf numFmtId="0" fontId="14" fillId="0" borderId="36" xfId="4182" quotePrefix="1" applyFont="1" applyBorder="1" applyAlignment="1">
      <alignment horizontal="centerContinuous"/>
    </xf>
    <xf numFmtId="0" fontId="12" fillId="0" borderId="74" xfId="4235" applyFont="1" applyBorder="1" applyAlignment="1" applyProtection="1">
      <alignment horizontal="center" vertical="center"/>
      <protection locked="0"/>
    </xf>
    <xf numFmtId="0" fontId="12" fillId="0" borderId="67" xfId="4235" applyFont="1" applyBorder="1" applyAlignment="1" applyProtection="1">
      <alignment vertical="center"/>
      <protection locked="0"/>
    </xf>
    <xf numFmtId="43" fontId="175" fillId="0" borderId="67" xfId="4235" applyNumberFormat="1" applyFont="1" applyFill="1" applyBorder="1" applyAlignment="1" applyProtection="1">
      <alignment horizontal="right" vertical="center"/>
      <protection locked="0"/>
    </xf>
    <xf numFmtId="3" fontId="12" fillId="0" borderId="67" xfId="4235" applyNumberFormat="1" applyFont="1" applyFill="1" applyBorder="1" applyAlignment="1" applyProtection="1">
      <alignment horizontal="center" vertical="center"/>
      <protection locked="0"/>
    </xf>
    <xf numFmtId="0" fontId="12" fillId="0" borderId="66" xfId="4235" applyFont="1" applyBorder="1" applyAlignment="1" applyProtection="1">
      <alignment horizontal="center" vertical="center"/>
      <protection locked="0"/>
    </xf>
    <xf numFmtId="167" fontId="2" fillId="0" borderId="68" xfId="1930" applyNumberFormat="1" applyFont="1" applyFill="1" applyBorder="1"/>
    <xf numFmtId="37" fontId="2" fillId="0" borderId="48" xfId="4222" applyFont="1" applyFill="1" applyBorder="1" applyAlignment="1" applyProtection="1">
      <alignment horizontal="center"/>
    </xf>
    <xf numFmtId="37" fontId="2" fillId="0" borderId="157" xfId="4222" applyFont="1" applyFill="1" applyBorder="1" applyAlignment="1" applyProtection="1">
      <alignment horizontal="center"/>
    </xf>
    <xf numFmtId="37" fontId="2" fillId="0" borderId="162" xfId="4222" applyFont="1" applyFill="1" applyBorder="1" applyAlignment="1" applyProtection="1">
      <alignment horizontal="center"/>
    </xf>
    <xf numFmtId="37" fontId="2" fillId="0" borderId="154" xfId="4222" applyFont="1" applyFill="1" applyBorder="1" applyAlignment="1" applyProtection="1">
      <alignment horizontal="center"/>
    </xf>
    <xf numFmtId="37" fontId="2" fillId="0" borderId="168" xfId="4222" applyFont="1" applyFill="1" applyBorder="1" applyAlignment="1" applyProtection="1">
      <alignment horizontal="center"/>
    </xf>
    <xf numFmtId="167" fontId="10" fillId="0" borderId="27" xfId="1930" applyNumberFormat="1" applyFont="1" applyFill="1" applyBorder="1" applyAlignment="1">
      <alignment horizontal="center" vertical="center"/>
    </xf>
    <xf numFmtId="167" fontId="10" fillId="0" borderId="27" xfId="1930" quotePrefix="1" applyNumberFormat="1" applyFont="1" applyFill="1" applyBorder="1" applyAlignment="1">
      <alignment horizontal="center" vertical="center"/>
    </xf>
    <xf numFmtId="0" fontId="11" fillId="0" borderId="61" xfId="4226" applyFont="1" applyBorder="1" applyAlignment="1">
      <alignment horizontal="center"/>
    </xf>
    <xf numFmtId="0" fontId="10" fillId="0" borderId="26" xfId="4226" applyFont="1" applyBorder="1" applyAlignment="1">
      <alignment horizontal="center"/>
    </xf>
    <xf numFmtId="0" fontId="11" fillId="0" borderId="24" xfId="4226" applyFont="1" applyBorder="1" applyAlignment="1">
      <alignment horizontal="center"/>
    </xf>
    <xf numFmtId="0" fontId="10" fillId="0" borderId="0" xfId="4226" applyFont="1" applyBorder="1" applyAlignment="1">
      <alignment horizontal="center" vertical="top"/>
    </xf>
    <xf numFmtId="0" fontId="11" fillId="0" borderId="61" xfId="4227" applyFont="1" applyFill="1" applyBorder="1" applyAlignment="1">
      <alignment horizontal="center" vertical="center"/>
    </xf>
    <xf numFmtId="0" fontId="11" fillId="0" borderId="26" xfId="4227" applyFont="1" applyFill="1" applyBorder="1" applyAlignment="1">
      <alignment horizontal="center"/>
    </xf>
    <xf numFmtId="0" fontId="11" fillId="0" borderId="55" xfId="4227" applyFont="1" applyFill="1" applyBorder="1" applyAlignment="1">
      <alignment horizontal="center"/>
    </xf>
    <xf numFmtId="0" fontId="10" fillId="0" borderId="0" xfId="4227" applyFont="1" applyFill="1" applyBorder="1" applyAlignment="1">
      <alignment horizontal="center"/>
    </xf>
    <xf numFmtId="0" fontId="10" fillId="0" borderId="0" xfId="4227" applyFont="1" applyFill="1" applyBorder="1" applyAlignment="1">
      <alignment horizontal="center" vertical="center"/>
    </xf>
    <xf numFmtId="0" fontId="10" fillId="0" borderId="66" xfId="4227" applyFont="1" applyFill="1" applyBorder="1" applyAlignment="1">
      <alignment horizontal="center"/>
    </xf>
    <xf numFmtId="0" fontId="10" fillId="0" borderId="221" xfId="4227" applyFont="1" applyFill="1" applyBorder="1" applyAlignment="1"/>
    <xf numFmtId="0" fontId="10" fillId="0" borderId="221" xfId="4227" applyFont="1" applyFill="1" applyBorder="1" applyAlignment="1">
      <alignment horizontal="center"/>
    </xf>
    <xf numFmtId="167" fontId="2" fillId="0" borderId="221" xfId="1930" applyNumberFormat="1" applyFont="1" applyBorder="1"/>
    <xf numFmtId="0" fontId="2" fillId="0" borderId="65" xfId="4182" applyBorder="1" applyAlignment="1">
      <alignment horizontal="center"/>
    </xf>
    <xf numFmtId="0" fontId="2" fillId="0" borderId="66" xfId="4182" quotePrefix="1" applyBorder="1" applyAlignment="1">
      <alignment horizontal="center"/>
    </xf>
    <xf numFmtId="0" fontId="2" fillId="0" borderId="66" xfId="4182" quotePrefix="1" applyBorder="1" applyAlignment="1">
      <alignment horizontal="left"/>
    </xf>
    <xf numFmtId="0" fontId="2" fillId="0" borderId="67" xfId="4182" applyFill="1" applyBorder="1" applyAlignment="1">
      <alignment horizontal="right"/>
    </xf>
    <xf numFmtId="0" fontId="2" fillId="0" borderId="230" xfId="4182" applyFill="1" applyBorder="1" applyAlignment="1">
      <alignment horizontal="right"/>
    </xf>
    <xf numFmtId="167" fontId="2" fillId="125" borderId="241" xfId="1930" applyNumberFormat="1" applyFont="1" applyFill="1" applyBorder="1"/>
    <xf numFmtId="167" fontId="2" fillId="125" borderId="241" xfId="1930" quotePrefix="1" applyNumberFormat="1" applyFont="1" applyFill="1" applyBorder="1" applyAlignment="1">
      <alignment horizontal="left"/>
    </xf>
    <xf numFmtId="167" fontId="2" fillId="125" borderId="116" xfId="1930" applyNumberFormat="1" applyFont="1" applyFill="1" applyBorder="1"/>
    <xf numFmtId="167" fontId="2" fillId="125" borderId="116" xfId="1930" quotePrefix="1" applyNumberFormat="1" applyFont="1" applyFill="1" applyBorder="1" applyAlignment="1">
      <alignment horizontal="center"/>
    </xf>
    <xf numFmtId="167" fontId="2" fillId="0" borderId="49" xfId="1930" quotePrefix="1" applyNumberFormat="1" applyFont="1" applyFill="1" applyBorder="1" applyAlignment="1">
      <alignment horizontal="center"/>
    </xf>
    <xf numFmtId="0" fontId="7" fillId="0" borderId="37" xfId="4176" applyFont="1" applyFill="1" applyBorder="1" applyAlignment="1">
      <alignment horizontal="center"/>
    </xf>
    <xf numFmtId="0" fontId="7" fillId="0" borderId="0" xfId="4176" applyFont="1" applyFill="1" applyBorder="1" applyAlignment="1">
      <alignment horizontal="centerContinuous"/>
    </xf>
    <xf numFmtId="0" fontId="12" fillId="0" borderId="180" xfId="4188" quotePrefix="1" applyNumberFormat="1" applyFont="1" applyFill="1" applyBorder="1" applyAlignment="1">
      <alignment horizontal="right"/>
    </xf>
    <xf numFmtId="42" fontId="12" fillId="0" borderId="0" xfId="4188" applyNumberFormat="1" applyFont="1" applyFill="1" applyBorder="1" applyAlignment="1">
      <alignment horizontal="center"/>
    </xf>
    <xf numFmtId="41" fontId="12" fillId="0" borderId="0" xfId="4188" applyNumberFormat="1" applyFont="1" applyFill="1" applyBorder="1" applyAlignment="1">
      <alignment horizontal="left"/>
    </xf>
    <xf numFmtId="41" fontId="12" fillId="0" borderId="180" xfId="4188" applyNumberFormat="1" applyFont="1" applyFill="1" applyBorder="1" applyAlignment="1">
      <alignment horizontal="left"/>
    </xf>
    <xf numFmtId="41" fontId="12" fillId="0" borderId="67" xfId="4188" applyNumberFormat="1" applyFont="1" applyFill="1" applyBorder="1" applyAlignment="1">
      <alignment horizontal="left"/>
    </xf>
    <xf numFmtId="0" fontId="12" fillId="0" borderId="180" xfId="4187" applyFont="1" applyFill="1" applyBorder="1" applyAlignment="1">
      <alignment horizontal="right"/>
    </xf>
    <xf numFmtId="42" fontId="12" fillId="0" borderId="0" xfId="4176" applyNumberFormat="1" applyFont="1" applyFill="1" applyBorder="1" applyAlignment="1">
      <alignment horizontal="center"/>
    </xf>
    <xf numFmtId="0" fontId="12" fillId="0" borderId="0" xfId="4187" applyFont="1" applyFill="1" applyBorder="1" applyAlignment="1">
      <alignment vertical="top"/>
    </xf>
    <xf numFmtId="42" fontId="12" fillId="0" borderId="9" xfId="4188" applyNumberFormat="1" applyFont="1" applyFill="1" applyBorder="1" applyAlignment="1">
      <alignment horizontal="left"/>
    </xf>
    <xf numFmtId="0" fontId="10" fillId="0" borderId="67" xfId="4187" applyFont="1" applyFill="1" applyBorder="1" applyAlignment="1">
      <alignment horizontal="right"/>
    </xf>
    <xf numFmtId="167" fontId="12" fillId="0" borderId="67" xfId="4188" quotePrefix="1" applyNumberFormat="1" applyFont="1" applyFill="1" applyBorder="1" applyAlignment="1">
      <alignment horizontal="center"/>
    </xf>
    <xf numFmtId="0" fontId="10" fillId="0" borderId="67" xfId="4187" applyFont="1" applyFill="1" applyBorder="1"/>
    <xf numFmtId="170" fontId="12" fillId="0" borderId="0" xfId="2002" applyNumberFormat="1" applyFont="1" applyFill="1" applyBorder="1" applyAlignment="1">
      <alignment horizontal="center"/>
    </xf>
    <xf numFmtId="170" fontId="12" fillId="0" borderId="148" xfId="2002" applyNumberFormat="1" applyFont="1" applyFill="1" applyBorder="1" applyAlignment="1">
      <alignment horizontal="left" vertical="center"/>
    </xf>
    <xf numFmtId="170" fontId="12" fillId="0" borderId="148" xfId="2002" applyNumberFormat="1" applyFont="1" applyFill="1" applyBorder="1" applyAlignment="1">
      <alignment horizontal="right" vertical="center"/>
    </xf>
    <xf numFmtId="0" fontId="156" fillId="0" borderId="0" xfId="4187" applyFont="1" applyFill="1" applyBorder="1" applyAlignment="1">
      <alignment horizontal="left"/>
    </xf>
    <xf numFmtId="0" fontId="12" fillId="0" borderId="0" xfId="4176" applyFont="1" applyFill="1" applyBorder="1"/>
    <xf numFmtId="0" fontId="10" fillId="0" borderId="180" xfId="4187" applyFont="1" applyFill="1" applyBorder="1" applyAlignment="1">
      <alignment horizontal="left"/>
    </xf>
    <xf numFmtId="0" fontId="10" fillId="0" borderId="148" xfId="4187" applyFont="1" applyFill="1" applyBorder="1" applyAlignment="1">
      <alignment vertical="center"/>
    </xf>
    <xf numFmtId="0" fontId="10" fillId="0" borderId="180" xfId="4187" quotePrefix="1" applyFont="1" applyFill="1" applyBorder="1" applyAlignment="1">
      <alignment horizontal="left"/>
    </xf>
    <xf numFmtId="0" fontId="12" fillId="0" borderId="0" xfId="4176" applyFont="1" applyFill="1" applyBorder="1" applyAlignment="1">
      <alignment horizontal="center"/>
    </xf>
    <xf numFmtId="167" fontId="12" fillId="0" borderId="0" xfId="4188" applyNumberFormat="1" applyFont="1" applyFill="1" applyBorder="1" applyAlignment="1">
      <alignment horizontal="center"/>
    </xf>
    <xf numFmtId="0" fontId="10" fillId="0" borderId="180" xfId="4187" applyFont="1" applyFill="1" applyBorder="1"/>
    <xf numFmtId="10" fontId="12" fillId="0" borderId="0" xfId="4188" applyNumberFormat="1" applyFont="1" applyFill="1" applyBorder="1" applyAlignment="1">
      <alignment horizontal="right"/>
    </xf>
    <xf numFmtId="42" fontId="12" fillId="0" borderId="0" xfId="4188" applyNumberFormat="1" applyFont="1" applyFill="1" applyBorder="1" applyAlignment="1">
      <alignment horizontal="right"/>
    </xf>
    <xf numFmtId="41" fontId="12" fillId="0" borderId="0" xfId="4188" applyNumberFormat="1" applyFont="1" applyFill="1" applyBorder="1" applyAlignment="1">
      <alignment horizontal="right"/>
    </xf>
    <xf numFmtId="0" fontId="12" fillId="0" borderId="0" xfId="4187" applyFont="1" applyFill="1" applyBorder="1" applyAlignment="1">
      <alignment horizontal="right"/>
    </xf>
    <xf numFmtId="10" fontId="12" fillId="0" borderId="9" xfId="4188" applyNumberFormat="1" applyFont="1" applyFill="1" applyBorder="1" applyAlignment="1">
      <alignment horizontal="right"/>
    </xf>
    <xf numFmtId="0" fontId="10" fillId="0" borderId="9" xfId="4187" applyFont="1" applyFill="1" applyBorder="1" applyAlignment="1">
      <alignment horizontal="right"/>
    </xf>
    <xf numFmtId="42" fontId="12" fillId="0" borderId="9" xfId="4188" applyNumberFormat="1" applyFont="1" applyFill="1" applyBorder="1" applyAlignment="1">
      <alignment horizontal="right"/>
    </xf>
    <xf numFmtId="167" fontId="186" fillId="0" borderId="0" xfId="1930" applyNumberFormat="1" applyFont="1" applyAlignment="1" applyProtection="1">
      <alignment horizontal="right"/>
      <protection locked="0"/>
    </xf>
    <xf numFmtId="167" fontId="216" fillId="125" borderId="0" xfId="1930" applyNumberFormat="1" applyFont="1" applyFill="1" applyAlignment="1" applyProtection="1">
      <alignment vertical="center"/>
      <protection locked="0"/>
    </xf>
    <xf numFmtId="39" fontId="12" fillId="0" borderId="71" xfId="4243" applyNumberFormat="1" applyFont="1" applyFill="1" applyBorder="1" applyAlignment="1" applyProtection="1">
      <alignment vertical="center"/>
      <protection locked="0"/>
    </xf>
    <xf numFmtId="39" fontId="12" fillId="0" borderId="138" xfId="4243" applyNumberFormat="1" applyFont="1" applyFill="1" applyBorder="1" applyAlignment="1" applyProtection="1">
      <alignment vertical="center"/>
      <protection locked="0"/>
    </xf>
    <xf numFmtId="167" fontId="10" fillId="0" borderId="61" xfId="1989" applyNumberFormat="1" applyFont="1" applyFill="1" applyBorder="1" applyAlignment="1" applyProtection="1">
      <alignment horizontal="right" vertical="center"/>
      <protection locked="0"/>
    </xf>
    <xf numFmtId="167" fontId="10" fillId="0" borderId="61" xfId="1989" applyNumberFormat="1" applyFont="1" applyFill="1" applyBorder="1" applyAlignment="1" applyProtection="1">
      <alignment vertical="center"/>
      <protection locked="0"/>
    </xf>
    <xf numFmtId="167" fontId="10" fillId="0" borderId="54" xfId="1989" applyNumberFormat="1" applyFont="1" applyFill="1" applyBorder="1" applyAlignment="1" applyProtection="1">
      <alignment vertical="center"/>
      <protection locked="0"/>
    </xf>
    <xf numFmtId="167" fontId="10" fillId="0" borderId="54" xfId="1989" applyNumberFormat="1" applyFont="1" applyFill="1" applyBorder="1" applyAlignment="1" applyProtection="1">
      <alignment horizontal="right" vertical="center"/>
      <protection locked="0"/>
    </xf>
    <xf numFmtId="167" fontId="10" fillId="0" borderId="26" xfId="1989" applyNumberFormat="1" applyFont="1" applyFill="1" applyBorder="1" applyAlignment="1" applyProtection="1">
      <alignment horizontal="right" vertical="center"/>
      <protection locked="0"/>
    </xf>
    <xf numFmtId="0" fontId="2" fillId="0" borderId="36" xfId="4182" applyFill="1" applyBorder="1"/>
    <xf numFmtId="0" fontId="2" fillId="0" borderId="45" xfId="4182" applyFill="1" applyBorder="1" applyAlignment="1">
      <alignment horizontal="centerContinuous" vertical="center"/>
    </xf>
    <xf numFmtId="0" fontId="2" fillId="0" borderId="0" xfId="4182" applyFill="1" applyBorder="1" applyAlignment="1">
      <alignment horizontal="centerContinuous" vertical="center"/>
    </xf>
    <xf numFmtId="0" fontId="2" fillId="0" borderId="0" xfId="4182" applyFill="1" applyBorder="1" applyAlignment="1">
      <alignment horizontal="left" vertical="center"/>
    </xf>
    <xf numFmtId="0" fontId="2" fillId="0" borderId="9" xfId="4182" applyFill="1" applyBorder="1"/>
    <xf numFmtId="0" fontId="2" fillId="0" borderId="0" xfId="4182" quotePrefix="1" applyFill="1" applyAlignment="1">
      <alignment horizontal="left"/>
    </xf>
    <xf numFmtId="0" fontId="2" fillId="0" borderId="48" xfId="4182" applyFill="1" applyBorder="1" applyAlignment="1">
      <alignment horizontal="center"/>
    </xf>
    <xf numFmtId="0" fontId="2" fillId="0" borderId="49" xfId="4182" applyFill="1" applyBorder="1" applyAlignment="1">
      <alignment horizontal="center"/>
    </xf>
    <xf numFmtId="167" fontId="2" fillId="0" borderId="52" xfId="4222" applyNumberFormat="1" applyFont="1" applyFill="1" applyBorder="1" applyAlignment="1" applyProtection="1">
      <alignment horizontal="right"/>
      <protection locked="0"/>
    </xf>
    <xf numFmtId="167" fontId="2" fillId="0" borderId="24" xfId="4222" applyNumberFormat="1" applyFont="1" applyFill="1" applyBorder="1" applyAlignment="1" applyProtection="1">
      <alignment horizontal="right"/>
      <protection locked="0"/>
    </xf>
    <xf numFmtId="43" fontId="12" fillId="0" borderId="72" xfId="4205" applyFont="1" applyFill="1" applyBorder="1" applyAlignment="1" applyProtection="1">
      <alignment vertical="center"/>
      <protection locked="0"/>
    </xf>
    <xf numFmtId="41" fontId="12" fillId="0" borderId="56" xfId="4200" applyNumberFormat="1" applyFont="1" applyFill="1" applyBorder="1" applyAlignment="1" applyProtection="1">
      <alignment horizontal="right" vertical="center"/>
    </xf>
    <xf numFmtId="37" fontId="10" fillId="0" borderId="112" xfId="4211" applyNumberFormat="1" applyFont="1" applyFill="1" applyBorder="1" applyAlignment="1" applyProtection="1">
      <alignment vertical="center"/>
      <protection locked="0"/>
    </xf>
    <xf numFmtId="167" fontId="10" fillId="0" borderId="65" xfId="1989" applyNumberFormat="1" applyFont="1" applyFill="1" applyBorder="1" applyAlignment="1" applyProtection="1">
      <alignment horizontal="right" vertical="center"/>
      <protection locked="0"/>
    </xf>
    <xf numFmtId="167" fontId="10" fillId="0" borderId="52" xfId="1989" applyNumberFormat="1" applyFont="1" applyFill="1" applyBorder="1" applyAlignment="1" applyProtection="1">
      <alignment vertical="center"/>
      <protection locked="0"/>
    </xf>
    <xf numFmtId="0" fontId="12" fillId="0" borderId="138" xfId="4183" applyFont="1" applyFill="1" applyBorder="1" applyAlignment="1">
      <alignment horizontal="left"/>
    </xf>
    <xf numFmtId="0" fontId="12" fillId="0" borderId="26" xfId="4183" applyFont="1" applyFill="1" applyBorder="1" applyAlignment="1">
      <alignment horizontal="left"/>
    </xf>
    <xf numFmtId="0" fontId="12" fillId="0" borderId="26" xfId="4183" quotePrefix="1" applyFont="1" applyFill="1" applyBorder="1" applyAlignment="1">
      <alignment horizontal="left"/>
    </xf>
    <xf numFmtId="0" fontId="12" fillId="0" borderId="40" xfId="4183" applyFont="1" applyFill="1" applyBorder="1" applyAlignment="1">
      <alignment horizontal="left"/>
    </xf>
    <xf numFmtId="3" fontId="12" fillId="0" borderId="0" xfId="4183" quotePrefix="1" applyNumberFormat="1" applyFont="1" applyFill="1" applyBorder="1" applyAlignment="1">
      <alignment horizontal="left"/>
    </xf>
    <xf numFmtId="0" fontId="183" fillId="0" borderId="138" xfId="4183" applyFont="1" applyFill="1" applyBorder="1" applyAlignment="1">
      <alignment horizontal="left"/>
    </xf>
    <xf numFmtId="0" fontId="12" fillId="0" borderId="0" xfId="4183" quotePrefix="1" applyFont="1" applyFill="1" applyBorder="1" applyAlignment="1">
      <alignment horizontal="right"/>
    </xf>
    <xf numFmtId="0" fontId="12" fillId="0" borderId="0" xfId="4183" quotePrefix="1" applyFont="1" applyFill="1" applyBorder="1" applyAlignment="1">
      <alignment horizontal="center"/>
    </xf>
    <xf numFmtId="0" fontId="12" fillId="0" borderId="40" xfId="4183" quotePrefix="1" applyFont="1" applyFill="1" applyBorder="1" applyAlignment="1">
      <alignment horizontal="left"/>
    </xf>
    <xf numFmtId="3" fontId="12" fillId="0" borderId="138" xfId="4183" applyNumberFormat="1" applyFont="1" applyFill="1" applyBorder="1" applyAlignment="1">
      <alignment horizontal="left" indent="10"/>
    </xf>
    <xf numFmtId="0" fontId="2" fillId="125" borderId="0" xfId="4182" quotePrefix="1" applyFont="1" applyFill="1" applyAlignment="1">
      <alignment horizontal="right"/>
    </xf>
    <xf numFmtId="0" fontId="2" fillId="0" borderId="60" xfId="4182" applyFont="1" applyFill="1" applyBorder="1" applyAlignment="1">
      <alignment horizontal="center"/>
    </xf>
    <xf numFmtId="0" fontId="2" fillId="0" borderId="60" xfId="4182" quotePrefix="1" applyFont="1" applyFill="1" applyBorder="1" applyAlignment="1">
      <alignment horizontal="center"/>
    </xf>
    <xf numFmtId="0" fontId="2" fillId="0" borderId="24" xfId="4182" applyFont="1" applyFill="1" applyBorder="1" applyAlignment="1">
      <alignment horizontal="center"/>
    </xf>
    <xf numFmtId="0" fontId="2" fillId="0" borderId="24" xfId="4182" quotePrefix="1" applyFont="1" applyFill="1" applyBorder="1" applyAlignment="1">
      <alignment horizontal="center"/>
    </xf>
    <xf numFmtId="0" fontId="2" fillId="0" borderId="58" xfId="4182" applyFont="1" applyFill="1" applyBorder="1" applyAlignment="1">
      <alignment horizontal="center"/>
    </xf>
    <xf numFmtId="167" fontId="10" fillId="0" borderId="56" xfId="1989" applyNumberFormat="1" applyFont="1" applyFill="1" applyBorder="1"/>
    <xf numFmtId="167" fontId="10" fillId="0" borderId="58" xfId="1989" applyNumberFormat="1" applyFont="1" applyFill="1" applyBorder="1"/>
    <xf numFmtId="167" fontId="10" fillId="0" borderId="42" xfId="1989" applyNumberFormat="1" applyFont="1" applyFill="1" applyBorder="1"/>
    <xf numFmtId="37" fontId="12" fillId="0" borderId="0" xfId="4188" applyNumberFormat="1" applyFont="1" applyFill="1" applyBorder="1" applyAlignment="1">
      <alignment horizontal="center"/>
    </xf>
    <xf numFmtId="42" fontId="12" fillId="0" borderId="0" xfId="4176" applyNumberFormat="1" applyFont="1" applyFill="1" applyBorder="1"/>
    <xf numFmtId="37" fontId="12" fillId="0" borderId="0" xfId="4176" applyNumberFormat="1" applyFont="1" applyFill="1" applyBorder="1" applyAlignment="1">
      <alignment horizontal="center"/>
    </xf>
    <xf numFmtId="167" fontId="12" fillId="0" borderId="0" xfId="1930" applyNumberFormat="1" applyFont="1" applyFill="1" applyBorder="1" applyAlignment="1">
      <alignment horizontal="left"/>
    </xf>
    <xf numFmtId="42" fontId="12" fillId="0" borderId="67" xfId="4188" applyNumberFormat="1" applyFont="1" applyFill="1" applyBorder="1" applyAlignment="1">
      <alignment horizontal="left"/>
    </xf>
    <xf numFmtId="42" fontId="12" fillId="0" borderId="67" xfId="4246" applyNumberFormat="1" applyFont="1" applyFill="1" applyBorder="1" applyAlignment="1">
      <alignment horizontal="left"/>
    </xf>
    <xf numFmtId="42" fontId="12" fillId="125" borderId="0" xfId="4187" applyNumberFormat="1" applyFont="1" applyFill="1" applyBorder="1" applyAlignment="1">
      <alignment horizontal="left"/>
    </xf>
    <xf numFmtId="42" fontId="12" fillId="125" borderId="0" xfId="4187" applyNumberFormat="1" applyFont="1" applyFill="1" applyBorder="1" applyAlignment="1">
      <alignment vertical="top"/>
    </xf>
    <xf numFmtId="42" fontId="10" fillId="125" borderId="0" xfId="4187" applyNumberFormat="1" applyFont="1" applyFill="1" applyBorder="1" applyAlignment="1">
      <alignment horizontal="right"/>
    </xf>
    <xf numFmtId="42" fontId="12" fillId="0" borderId="0" xfId="4187" applyNumberFormat="1" applyFont="1" applyFill="1" applyBorder="1" applyAlignment="1">
      <alignment vertical="top"/>
    </xf>
    <xf numFmtId="42" fontId="12" fillId="0" borderId="0" xfId="4187" applyNumberFormat="1" applyFont="1" applyFill="1" applyBorder="1" applyAlignment="1">
      <alignment horizontal="left"/>
    </xf>
    <xf numFmtId="42" fontId="12" fillId="0" borderId="0" xfId="4187" applyNumberFormat="1" applyFont="1" applyFill="1"/>
    <xf numFmtId="42" fontId="12" fillId="0" borderId="180" xfId="4187" applyNumberFormat="1" applyFont="1" applyFill="1" applyBorder="1" applyAlignment="1">
      <alignment horizontal="left"/>
    </xf>
    <xf numFmtId="42" fontId="12" fillId="0" borderId="180" xfId="4187" applyNumberFormat="1" applyFont="1" applyFill="1" applyBorder="1"/>
    <xf numFmtId="42" fontId="12" fillId="0" borderId="67" xfId="4187" applyNumberFormat="1" applyFont="1" applyFill="1" applyBorder="1" applyAlignment="1">
      <alignment horizontal="left"/>
    </xf>
    <xf numFmtId="42" fontId="156" fillId="125" borderId="0" xfId="4187" applyNumberFormat="1" applyFont="1" applyFill="1" applyBorder="1" applyAlignment="1">
      <alignment horizontal="left"/>
    </xf>
    <xf numFmtId="42" fontId="10" fillId="125" borderId="0" xfId="4187" applyNumberFormat="1" applyFont="1" applyFill="1" applyBorder="1"/>
    <xf numFmtId="42" fontId="10" fillId="0" borderId="0" xfId="4187" applyNumberFormat="1" applyFont="1" applyFill="1" applyBorder="1"/>
    <xf numFmtId="42" fontId="12" fillId="0" borderId="9" xfId="4187" applyNumberFormat="1" applyFont="1" applyFill="1" applyBorder="1" applyAlignment="1">
      <alignment horizontal="left"/>
    </xf>
    <xf numFmtId="10" fontId="12" fillId="125" borderId="0" xfId="4188" applyNumberFormat="1" applyFont="1" applyFill="1" applyBorder="1" applyAlignment="1">
      <alignment horizontal="right"/>
    </xf>
    <xf numFmtId="0" fontId="8" fillId="0" borderId="0" xfId="0" applyFont="1" applyFill="1"/>
    <xf numFmtId="0" fontId="7" fillId="0" borderId="0" xfId="0" applyFont="1" applyFill="1"/>
    <xf numFmtId="0" fontId="7" fillId="0" borderId="0" xfId="0" applyFont="1" applyFill="1" applyAlignment="1">
      <alignment horizontal="right"/>
    </xf>
    <xf numFmtId="168" fontId="10" fillId="0" borderId="243" xfId="4212" applyFont="1" applyBorder="1" applyAlignment="1" applyProtection="1">
      <alignment horizontal="centerContinuous" vertical="center"/>
    </xf>
    <xf numFmtId="168" fontId="10" fillId="0" borderId="244" xfId="4212" applyFont="1" applyBorder="1" applyAlignment="1" applyProtection="1">
      <alignment horizontal="centerContinuous" vertical="center"/>
    </xf>
    <xf numFmtId="168" fontId="10" fillId="0" borderId="245" xfId="4212" applyFont="1" applyBorder="1" applyAlignment="1" applyProtection="1">
      <alignment horizontal="centerContinuous" vertical="center"/>
    </xf>
    <xf numFmtId="168" fontId="10" fillId="0" borderId="185" xfId="4212" applyFont="1" applyFill="1" applyBorder="1" applyAlignment="1" applyProtection="1">
      <alignment horizontal="centerContinuous" vertical="center"/>
    </xf>
    <xf numFmtId="168" fontId="10" fillId="125" borderId="185" xfId="4212" applyFont="1" applyFill="1" applyBorder="1" applyAlignment="1" applyProtection="1">
      <alignment horizontal="left" vertical="center"/>
    </xf>
    <xf numFmtId="168" fontId="10" fillId="0" borderId="246" xfId="4212" applyFont="1" applyFill="1" applyBorder="1" applyAlignment="1" applyProtection="1">
      <alignment horizontal="left" vertical="center"/>
    </xf>
    <xf numFmtId="168" fontId="10" fillId="0" borderId="185" xfId="4212" applyFont="1" applyFill="1" applyBorder="1" applyAlignment="1" applyProtection="1">
      <alignment horizontal="left" vertical="center"/>
    </xf>
    <xf numFmtId="167" fontId="10" fillId="0" borderId="59" xfId="1930" applyNumberFormat="1" applyFont="1" applyFill="1" applyBorder="1"/>
    <xf numFmtId="167" fontId="10" fillId="0" borderId="60" xfId="1930" applyNumberFormat="1" applyFont="1" applyFill="1" applyBorder="1"/>
    <xf numFmtId="167" fontId="10" fillId="0" borderId="38" xfId="1930" applyNumberFormat="1" applyFont="1" applyFill="1" applyBorder="1"/>
    <xf numFmtId="167" fontId="10" fillId="0" borderId="52" xfId="1930" applyNumberFormat="1" applyFont="1" applyFill="1" applyBorder="1" applyAlignment="1">
      <alignment horizontal="center" vertical="center"/>
    </xf>
    <xf numFmtId="167" fontId="10" fillId="0" borderId="54" xfId="1930" applyNumberFormat="1" applyFont="1" applyFill="1" applyBorder="1" applyAlignment="1">
      <alignment horizontal="center" vertical="center"/>
    </xf>
    <xf numFmtId="167" fontId="11" fillId="0" borderId="52" xfId="1930" applyNumberFormat="1" applyFont="1" applyFill="1" applyBorder="1" applyAlignment="1">
      <alignment horizontal="center" vertical="center"/>
    </xf>
    <xf numFmtId="167" fontId="10" fillId="0" borderId="56" xfId="1930" applyNumberFormat="1" applyFont="1" applyFill="1" applyBorder="1" applyAlignment="1">
      <alignment horizontal="center" vertical="center"/>
    </xf>
    <xf numFmtId="167" fontId="10" fillId="0" borderId="77" xfId="1930" applyNumberFormat="1" applyFont="1" applyFill="1" applyBorder="1"/>
    <xf numFmtId="167" fontId="10" fillId="0" borderId="167" xfId="1930" applyNumberFormat="1" applyFont="1" applyFill="1" applyBorder="1"/>
    <xf numFmtId="167" fontId="10" fillId="0" borderId="149" xfId="1930" applyNumberFormat="1" applyFont="1" applyFill="1" applyBorder="1"/>
    <xf numFmtId="167" fontId="10" fillId="0" borderId="59" xfId="1930" applyNumberFormat="1" applyFont="1" applyFill="1" applyBorder="1" applyAlignment="1">
      <alignment horizontal="centerContinuous" vertical="top"/>
    </xf>
    <xf numFmtId="167" fontId="10" fillId="0" borderId="68" xfId="1930" applyNumberFormat="1" applyFont="1" applyFill="1" applyBorder="1" applyAlignment="1">
      <alignment horizontal="center" vertical="center"/>
    </xf>
    <xf numFmtId="167" fontId="10" fillId="0" borderId="71" xfId="1930" applyNumberFormat="1" applyFont="1" applyFill="1" applyBorder="1" applyAlignment="1">
      <alignment horizontal="center" vertical="center"/>
    </xf>
    <xf numFmtId="167" fontId="10" fillId="0" borderId="56" xfId="1930" applyNumberFormat="1" applyFont="1" applyFill="1" applyBorder="1"/>
    <xf numFmtId="167" fontId="10" fillId="0" borderId="90" xfId="1930" applyNumberFormat="1" applyFont="1" applyFill="1" applyBorder="1" applyAlignment="1">
      <alignment horizontal="center" vertical="center"/>
    </xf>
    <xf numFmtId="167" fontId="10" fillId="0" borderId="42" xfId="1930" applyNumberFormat="1" applyFont="1" applyFill="1" applyBorder="1"/>
    <xf numFmtId="190" fontId="10" fillId="0" borderId="0" xfId="4230" applyNumberFormat="1" applyFont="1" applyFill="1" applyBorder="1" applyAlignment="1">
      <alignment vertical="center"/>
    </xf>
    <xf numFmtId="0" fontId="141" fillId="0" borderId="0" xfId="2586" applyFont="1" applyFill="1" applyBorder="1" applyAlignment="1">
      <alignment horizontal="left" vertical="top"/>
    </xf>
    <xf numFmtId="0" fontId="141" fillId="0" borderId="40" xfId="2586" applyFont="1" applyFill="1" applyBorder="1" applyAlignment="1">
      <alignment horizontal="left" vertical="top" wrapText="1"/>
    </xf>
    <xf numFmtId="0" fontId="141" fillId="0" borderId="40" xfId="2586" applyFont="1" applyFill="1" applyBorder="1"/>
    <xf numFmtId="0" fontId="141" fillId="0" borderId="0" xfId="4187" quotePrefix="1" applyFont="1" applyFill="1" applyBorder="1" applyAlignment="1">
      <alignment horizontal="left"/>
    </xf>
    <xf numFmtId="37" fontId="2" fillId="0" borderId="39" xfId="4222" applyFont="1" applyFill="1" applyBorder="1" applyAlignment="1">
      <alignment horizontal="center"/>
    </xf>
    <xf numFmtId="37" fontId="2" fillId="0" borderId="0" xfId="4222" applyFont="1" applyFill="1" applyBorder="1" applyAlignment="1">
      <alignment horizontal="center"/>
    </xf>
    <xf numFmtId="37" fontId="2" fillId="0" borderId="40" xfId="4222" applyFont="1" applyFill="1" applyBorder="1" applyAlignment="1">
      <alignment horizontal="center"/>
    </xf>
    <xf numFmtId="37" fontId="7" fillId="0" borderId="40" xfId="4222" applyFont="1" applyFill="1" applyBorder="1" applyAlignment="1">
      <alignment horizontal="center"/>
    </xf>
    <xf numFmtId="37" fontId="2" fillId="0" borderId="0" xfId="4222" quotePrefix="1" applyFont="1" applyFill="1" applyBorder="1" applyAlignment="1" applyProtection="1">
      <alignment horizontal="left" vertical="center" textRotation="180"/>
    </xf>
    <xf numFmtId="0" fontId="12" fillId="0" borderId="26" xfId="4198" quotePrefix="1" applyNumberFormat="1" applyFont="1" applyFill="1" applyBorder="1" applyAlignment="1" applyProtection="1">
      <alignment horizontal="left"/>
      <protection locked="0"/>
    </xf>
    <xf numFmtId="0" fontId="10" fillId="0" borderId="26" xfId="4198" applyFont="1" applyFill="1" applyBorder="1" applyAlignment="1" applyProtection="1">
      <alignment vertical="center"/>
      <protection locked="0"/>
    </xf>
    <xf numFmtId="0" fontId="12" fillId="0" borderId="26" xfId="4198" applyFont="1" applyFill="1" applyBorder="1" applyAlignment="1" applyProtection="1">
      <alignment horizontal="right" vertical="center"/>
      <protection locked="0"/>
    </xf>
    <xf numFmtId="174" fontId="10" fillId="0" borderId="23" xfId="4198" applyNumberFormat="1" applyFont="1" applyFill="1" applyBorder="1" applyAlignment="1" applyProtection="1">
      <alignment vertical="center"/>
      <protection locked="0"/>
    </xf>
    <xf numFmtId="174" fontId="11" fillId="0" borderId="23" xfId="4198" applyNumberFormat="1" applyFont="1" applyFill="1" applyBorder="1" applyAlignment="1" applyProtection="1">
      <alignment horizontal="centerContinuous" vertical="center"/>
      <protection locked="0"/>
    </xf>
    <xf numFmtId="0" fontId="10" fillId="0" borderId="20" xfId="4198" applyFont="1" applyFill="1" applyBorder="1" applyAlignment="1" applyProtection="1">
      <alignment vertical="center"/>
      <protection locked="0"/>
    </xf>
    <xf numFmtId="174" fontId="10" fillId="0" borderId="22" xfId="4198" applyNumberFormat="1" applyFont="1" applyFill="1" applyBorder="1" applyAlignment="1" applyProtection="1">
      <alignment vertical="center"/>
      <protection locked="0"/>
    </xf>
    <xf numFmtId="174" fontId="10" fillId="0" borderId="23" xfId="4198" quotePrefix="1" applyNumberFormat="1" applyFont="1" applyFill="1" applyBorder="1" applyAlignment="1" applyProtection="1">
      <alignment horizontal="left" vertical="center"/>
      <protection locked="0"/>
    </xf>
    <xf numFmtId="174" fontId="10" fillId="0" borderId="23" xfId="4198" applyNumberFormat="1" applyFont="1" applyFill="1" applyBorder="1" applyAlignment="1" applyProtection="1">
      <alignment horizontal="left" vertical="center"/>
      <protection locked="0"/>
    </xf>
    <xf numFmtId="174" fontId="152" fillId="0" borderId="0" xfId="4198" applyNumberFormat="1" applyFont="1" applyFill="1" applyBorder="1" applyAlignment="1" applyProtection="1">
      <alignment vertical="center"/>
      <protection locked="0"/>
    </xf>
    <xf numFmtId="0" fontId="10" fillId="0" borderId="91" xfId="4198" applyFont="1" applyFill="1" applyBorder="1" applyAlignment="1" applyProtection="1">
      <alignment vertical="center"/>
      <protection locked="0"/>
    </xf>
    <xf numFmtId="0" fontId="10" fillId="0" borderId="92" xfId="4198" applyFont="1" applyFill="1" applyBorder="1" applyAlignment="1" applyProtection="1">
      <alignment vertical="center"/>
      <protection locked="0"/>
    </xf>
    <xf numFmtId="0" fontId="10" fillId="0" borderId="23" xfId="4198" applyFont="1" applyFill="1" applyBorder="1" applyAlignment="1" applyProtection="1">
      <alignment vertical="center"/>
      <protection locked="0"/>
    </xf>
    <xf numFmtId="0" fontId="10" fillId="0" borderId="68" xfId="4198" applyFont="1" applyFill="1" applyBorder="1" applyAlignment="1" applyProtection="1">
      <alignment vertical="center"/>
      <protection locked="0"/>
    </xf>
    <xf numFmtId="0" fontId="10" fillId="0" borderId="23" xfId="4198" applyFont="1" applyFill="1" applyBorder="1" applyAlignment="1" applyProtection="1">
      <alignment horizontal="centerContinuous" vertical="center"/>
      <protection locked="0"/>
    </xf>
    <xf numFmtId="0" fontId="10" fillId="0" borderId="68" xfId="4198" applyFont="1" applyFill="1" applyBorder="1" applyAlignment="1" applyProtection="1">
      <alignment horizontal="centerContinuous" vertical="center"/>
      <protection locked="0"/>
    </xf>
    <xf numFmtId="0" fontId="10" fillId="0" borderId="25" xfId="4198" applyFont="1" applyFill="1" applyBorder="1" applyAlignment="1" applyProtection="1">
      <alignment vertical="center"/>
      <protection locked="0"/>
    </xf>
    <xf numFmtId="0" fontId="10" fillId="0" borderId="71" xfId="4198" applyFont="1" applyFill="1" applyBorder="1" applyAlignment="1" applyProtection="1">
      <alignment vertical="center"/>
      <protection locked="0"/>
    </xf>
    <xf numFmtId="0" fontId="10" fillId="0" borderId="26" xfId="4198" applyFont="1" applyFill="1" applyBorder="1" applyAlignment="1" applyProtection="1">
      <alignment horizontal="centerContinuous" vertical="center"/>
      <protection locked="0"/>
    </xf>
    <xf numFmtId="174" fontId="10" fillId="0" borderId="57" xfId="4198" applyNumberFormat="1" applyFont="1" applyFill="1" applyBorder="1" applyAlignment="1" applyProtection="1">
      <alignment horizontal="centerContinuous" vertical="center"/>
      <protection locked="0"/>
    </xf>
    <xf numFmtId="0" fontId="10" fillId="0" borderId="9" xfId="4198" applyFont="1" applyFill="1" applyBorder="1" applyAlignment="1" applyProtection="1">
      <alignment horizontal="centerContinuous" vertical="center"/>
      <protection locked="0"/>
    </xf>
    <xf numFmtId="0" fontId="152" fillId="0" borderId="0" xfId="4198" applyFont="1" applyFill="1" applyBorder="1" applyAlignment="1" applyProtection="1">
      <alignment horizontal="centerContinuous" vertical="center"/>
      <protection locked="0"/>
    </xf>
    <xf numFmtId="0" fontId="152" fillId="0" borderId="39" xfId="4198" applyFont="1" applyFill="1" applyBorder="1" applyAlignment="1" applyProtection="1">
      <alignment vertical="center"/>
      <protection locked="0"/>
    </xf>
    <xf numFmtId="0" fontId="10" fillId="0" borderId="52" xfId="4198" applyFont="1" applyFill="1" applyBorder="1" applyAlignment="1" applyProtection="1">
      <alignment vertical="center"/>
      <protection locked="0"/>
    </xf>
    <xf numFmtId="0" fontId="10" fillId="0" borderId="25" xfId="4198" applyFont="1" applyFill="1" applyBorder="1" applyAlignment="1" applyProtection="1">
      <alignment horizontal="centerContinuous" vertical="center"/>
      <protection locked="0"/>
    </xf>
    <xf numFmtId="0" fontId="152" fillId="0" borderId="26" xfId="4198" applyFont="1" applyFill="1" applyBorder="1" applyAlignment="1" applyProtection="1">
      <alignment vertical="center"/>
      <protection locked="0"/>
    </xf>
    <xf numFmtId="0" fontId="10" fillId="0" borderId="54" xfId="4198" applyFont="1" applyFill="1" applyBorder="1" applyAlignment="1" applyProtection="1">
      <alignment horizontal="centerContinuous" vertical="center"/>
      <protection locked="0"/>
    </xf>
    <xf numFmtId="0" fontId="3" fillId="0" borderId="23" xfId="4198" applyFill="1" applyBorder="1" applyProtection="1">
      <protection locked="0"/>
    </xf>
    <xf numFmtId="0" fontId="3" fillId="0" borderId="0" xfId="4198" applyFill="1" applyBorder="1" applyProtection="1">
      <protection locked="0"/>
    </xf>
    <xf numFmtId="37" fontId="10" fillId="0" borderId="23" xfId="4198" applyNumberFormat="1" applyFont="1" applyFill="1" applyBorder="1" applyAlignment="1" applyProtection="1">
      <alignment vertical="center"/>
      <protection locked="0"/>
    </xf>
    <xf numFmtId="37" fontId="10" fillId="0" borderId="0" xfId="4198" applyNumberFormat="1" applyFont="1" applyFill="1" applyBorder="1" applyAlignment="1" applyProtection="1">
      <alignment vertical="center"/>
      <protection locked="0"/>
    </xf>
    <xf numFmtId="37" fontId="10" fillId="0" borderId="0" xfId="4198" applyNumberFormat="1" applyFont="1" applyFill="1" applyBorder="1" applyAlignment="1" applyProtection="1">
      <alignment horizontal="center" vertical="center"/>
      <protection locked="0"/>
    </xf>
    <xf numFmtId="41" fontId="3" fillId="0" borderId="23" xfId="4198" applyNumberFormat="1" applyFill="1" applyBorder="1" applyProtection="1">
      <protection locked="0"/>
    </xf>
    <xf numFmtId="3" fontId="152" fillId="0" borderId="61" xfId="4198" applyNumberFormat="1" applyFont="1" applyFill="1" applyBorder="1" applyAlignment="1" applyProtection="1">
      <alignment horizontal="center" vertical="center"/>
      <protection locked="0"/>
    </xf>
    <xf numFmtId="0" fontId="152" fillId="0" borderId="26" xfId="4198" quotePrefix="1" applyFont="1" applyFill="1" applyBorder="1" applyAlignment="1" applyProtection="1">
      <alignment horizontal="left" vertical="center"/>
      <protection locked="0"/>
    </xf>
    <xf numFmtId="0" fontId="152" fillId="0" borderId="26" xfId="4198" applyFont="1" applyFill="1" applyBorder="1" applyAlignment="1" applyProtection="1">
      <alignment horizontal="left" vertical="center"/>
      <protection locked="0"/>
    </xf>
    <xf numFmtId="0" fontId="10" fillId="0" borderId="91" xfId="4198" applyFont="1" applyFill="1" applyBorder="1" applyAlignment="1" applyProtection="1">
      <alignment horizontal="centerContinuous" vertical="center"/>
      <protection locked="0"/>
    </xf>
    <xf numFmtId="0" fontId="10" fillId="0" borderId="93" xfId="4198" applyFont="1" applyFill="1" applyBorder="1" applyAlignment="1" applyProtection="1">
      <alignment vertical="center"/>
      <protection locked="0"/>
    </xf>
    <xf numFmtId="0" fontId="173" fillId="0" borderId="94" xfId="4198" applyFont="1" applyFill="1" applyBorder="1" applyAlignment="1" applyProtection="1">
      <alignment horizontal="center" vertical="center"/>
      <protection locked="0"/>
    </xf>
    <xf numFmtId="0" fontId="10" fillId="0" borderId="95" xfId="4198" applyFont="1" applyFill="1" applyBorder="1" applyAlignment="1" applyProtection="1">
      <alignment horizontal="centerContinuous" vertical="center"/>
      <protection locked="0"/>
    </xf>
    <xf numFmtId="0" fontId="152" fillId="0" borderId="0" xfId="4198" applyFont="1" applyFill="1" applyBorder="1" applyAlignment="1" applyProtection="1">
      <alignment vertical="center"/>
      <protection locked="0"/>
    </xf>
    <xf numFmtId="0" fontId="152" fillId="0" borderId="39" xfId="4198" applyFont="1" applyFill="1" applyBorder="1" applyAlignment="1" applyProtection="1">
      <alignment horizontal="center" vertical="center"/>
      <protection locked="0"/>
    </xf>
    <xf numFmtId="0" fontId="10" fillId="0" borderId="52" xfId="4198" applyFont="1" applyFill="1" applyBorder="1" applyAlignment="1" applyProtection="1">
      <alignment horizontal="centerContinuous" vertical="center"/>
      <protection locked="0"/>
    </xf>
    <xf numFmtId="0" fontId="10" fillId="0" borderId="74" xfId="4198" applyFont="1" applyFill="1" applyBorder="1" applyAlignment="1" applyProtection="1">
      <alignment horizontal="centerContinuous" vertical="center"/>
      <protection locked="0"/>
    </xf>
    <xf numFmtId="0" fontId="10" fillId="0" borderId="2" xfId="4198" applyFont="1" applyFill="1" applyBorder="1" applyAlignment="1" applyProtection="1">
      <alignment vertical="center"/>
      <protection locked="0"/>
    </xf>
    <xf numFmtId="0" fontId="152" fillId="0" borderId="67" xfId="4198" applyFont="1" applyFill="1" applyBorder="1" applyAlignment="1" applyProtection="1">
      <alignment vertical="center"/>
      <protection locked="0"/>
    </xf>
    <xf numFmtId="0" fontId="152" fillId="0" borderId="136" xfId="4198" applyFont="1" applyFill="1" applyBorder="1" applyAlignment="1" applyProtection="1">
      <alignment horizontal="center" vertical="center"/>
      <protection locked="0"/>
    </xf>
    <xf numFmtId="0" fontId="10" fillId="0" borderId="65" xfId="4198" applyFont="1" applyFill="1" applyBorder="1" applyAlignment="1" applyProtection="1">
      <alignment horizontal="centerContinuous" vertical="center"/>
      <protection locked="0"/>
    </xf>
    <xf numFmtId="0" fontId="10" fillId="0" borderId="96" xfId="4198" applyFont="1" applyFill="1" applyBorder="1" applyAlignment="1" applyProtection="1">
      <alignment horizontal="centerContinuous" vertical="center"/>
      <protection locked="0"/>
    </xf>
    <xf numFmtId="0" fontId="152" fillId="0" borderId="97" xfId="4198" applyFont="1" applyFill="1" applyBorder="1" applyAlignment="1" applyProtection="1">
      <alignment vertical="center"/>
      <protection locked="0"/>
    </xf>
    <xf numFmtId="0" fontId="173" fillId="0" borderId="41" xfId="4198" applyFont="1" applyFill="1" applyBorder="1" applyAlignment="1" applyProtection="1">
      <alignment horizontal="center" vertical="center"/>
      <protection locked="0"/>
    </xf>
    <xf numFmtId="0" fontId="3" fillId="0" borderId="20" xfId="4198" applyFill="1" applyBorder="1" applyProtection="1">
      <protection locked="0"/>
    </xf>
    <xf numFmtId="175" fontId="10" fillId="0" borderId="21" xfId="4199" quotePrefix="1" applyNumberFormat="1" applyFont="1" applyFill="1" applyBorder="1" applyAlignment="1" applyProtection="1">
      <alignment horizontal="right" vertical="center"/>
      <protection locked="0"/>
    </xf>
    <xf numFmtId="0" fontId="10" fillId="0" borderId="22" xfId="4198" applyFont="1" applyFill="1" applyBorder="1" applyAlignment="1" applyProtection="1">
      <alignment vertical="center"/>
      <protection locked="0"/>
    </xf>
    <xf numFmtId="174" fontId="10" fillId="0" borderId="0" xfId="4198" applyNumberFormat="1" applyFont="1" applyFill="1" applyBorder="1" applyAlignment="1" applyProtection="1">
      <alignment horizontal="right" vertical="center"/>
      <protection locked="0"/>
    </xf>
    <xf numFmtId="174" fontId="10" fillId="0" borderId="25" xfId="4198" applyNumberFormat="1" applyFont="1" applyFill="1" applyBorder="1" applyAlignment="1" applyProtection="1">
      <alignment vertical="center"/>
      <protection locked="0"/>
    </xf>
    <xf numFmtId="174" fontId="10" fillId="0" borderId="27" xfId="4198" applyNumberFormat="1" applyFont="1" applyFill="1" applyBorder="1" applyAlignment="1" applyProtection="1">
      <alignment vertical="center"/>
      <protection locked="0"/>
    </xf>
    <xf numFmtId="174" fontId="12" fillId="0" borderId="0" xfId="4198" applyNumberFormat="1" applyFont="1" applyFill="1" applyBorder="1" applyAlignment="1" applyProtection="1">
      <alignment vertical="center"/>
      <protection locked="0"/>
    </xf>
    <xf numFmtId="174" fontId="12" fillId="0" borderId="0" xfId="4198" applyNumberFormat="1" applyFont="1" applyFill="1" applyBorder="1" applyAlignment="1" applyProtection="1">
      <alignment horizontal="right" vertical="center"/>
      <protection locked="0"/>
    </xf>
    <xf numFmtId="38" fontId="12" fillId="0" borderId="0" xfId="4196" quotePrefix="1" applyNumberFormat="1" applyFont="1" applyFill="1" applyAlignment="1" applyProtection="1">
      <alignment horizontal="left"/>
      <protection locked="0"/>
    </xf>
    <xf numFmtId="0" fontId="10" fillId="0" borderId="0" xfId="4195" applyFont="1" applyFill="1" applyProtection="1">
      <protection locked="0"/>
    </xf>
    <xf numFmtId="38" fontId="10" fillId="0" borderId="0" xfId="4196" applyNumberFormat="1" applyFont="1" applyFill="1" applyProtection="1">
      <protection locked="0"/>
    </xf>
    <xf numFmtId="0" fontId="12" fillId="0" borderId="0" xfId="4195" applyFont="1" applyFill="1" applyAlignment="1" applyProtection="1">
      <alignment horizontal="right"/>
      <protection locked="0"/>
    </xf>
    <xf numFmtId="0" fontId="12" fillId="0" borderId="0" xfId="4195" quotePrefix="1" applyNumberFormat="1" applyFont="1" applyFill="1" applyAlignment="1" applyProtection="1">
      <alignment horizontal="left" vertical="center"/>
      <protection locked="0"/>
    </xf>
    <xf numFmtId="174" fontId="10" fillId="0" borderId="0" xfId="4195" applyNumberFormat="1" applyFont="1" applyFill="1" applyAlignment="1" applyProtection="1">
      <alignment vertical="center"/>
      <protection locked="0"/>
    </xf>
    <xf numFmtId="0" fontId="10" fillId="0" borderId="0" xfId="4195" applyFont="1" applyFill="1" applyAlignment="1" applyProtection="1">
      <alignment vertical="center"/>
      <protection locked="0"/>
    </xf>
    <xf numFmtId="0" fontId="10" fillId="0" borderId="0" xfId="4195" applyFont="1" applyFill="1" applyAlignment="1" applyProtection="1">
      <alignment horizontal="right" vertical="center"/>
      <protection locked="0"/>
    </xf>
    <xf numFmtId="0" fontId="12" fillId="0" borderId="0" xfId="4195" applyFont="1" applyFill="1" applyAlignment="1" applyProtection="1">
      <alignment horizontal="right" vertical="center"/>
      <protection locked="0"/>
    </xf>
    <xf numFmtId="0" fontId="3" fillId="0" borderId="0" xfId="4195" applyFill="1" applyProtection="1">
      <protection locked="0"/>
    </xf>
    <xf numFmtId="174" fontId="14" fillId="0" borderId="210" xfId="4195" applyNumberFormat="1" applyFont="1" applyFill="1" applyBorder="1" applyAlignment="1" applyProtection="1">
      <alignment horizontal="centerContinuous"/>
      <protection locked="0"/>
    </xf>
    <xf numFmtId="174" fontId="173" fillId="0" borderId="209" xfId="4195" applyNumberFormat="1" applyFont="1" applyFill="1" applyBorder="1" applyAlignment="1" applyProtection="1">
      <alignment horizontal="centerContinuous"/>
      <protection locked="0"/>
    </xf>
    <xf numFmtId="174" fontId="173" fillId="0" borderId="209" xfId="4195" applyNumberFormat="1" applyFont="1" applyFill="1" applyBorder="1" applyAlignment="1" applyProtection="1">
      <alignment horizontal="centerContinuous" vertical="center"/>
      <protection locked="0"/>
    </xf>
    <xf numFmtId="38" fontId="173" fillId="0" borderId="209" xfId="4196" applyNumberFormat="1" applyFont="1" applyFill="1" applyBorder="1" applyAlignment="1" applyProtection="1">
      <alignment horizontal="centerContinuous" vertical="center"/>
      <protection locked="0"/>
    </xf>
    <xf numFmtId="0" fontId="147" fillId="0" borderId="208" xfId="4195" applyFont="1" applyFill="1" applyBorder="1" applyAlignment="1" applyProtection="1">
      <alignment horizontal="right" vertical="center"/>
      <protection locked="0"/>
    </xf>
    <xf numFmtId="174" fontId="170" fillId="0" borderId="210" xfId="4195" applyNumberFormat="1" applyFont="1" applyFill="1" applyBorder="1" applyAlignment="1" applyProtection="1">
      <alignment horizontal="centerContinuous" vertical="center"/>
      <protection locked="0"/>
    </xf>
    <xf numFmtId="174" fontId="11" fillId="0" borderId="209" xfId="4195" applyNumberFormat="1" applyFont="1" applyFill="1" applyBorder="1" applyAlignment="1" applyProtection="1">
      <alignment horizontal="centerContinuous" vertical="center"/>
      <protection locked="0"/>
    </xf>
    <xf numFmtId="174" fontId="11" fillId="0" borderId="208" xfId="4195" applyNumberFormat="1" applyFont="1" applyFill="1" applyBorder="1" applyAlignment="1" applyProtection="1">
      <alignment horizontal="centerContinuous" vertical="center"/>
      <protection locked="0"/>
    </xf>
    <xf numFmtId="174" fontId="10" fillId="0" borderId="23" xfId="4195" applyNumberFormat="1" applyFont="1" applyFill="1" applyBorder="1" applyAlignment="1" applyProtection="1">
      <alignment horizontal="centerContinuous"/>
      <protection locked="0"/>
    </xf>
    <xf numFmtId="0" fontId="10" fillId="0" borderId="0" xfId="4195" applyFont="1" applyFill="1" applyBorder="1" applyAlignment="1" applyProtection="1">
      <alignment horizontal="centerContinuous"/>
      <protection locked="0"/>
    </xf>
    <xf numFmtId="174" fontId="10" fillId="0" borderId="0" xfId="4195" applyNumberFormat="1" applyFont="1" applyFill="1" applyBorder="1" applyAlignment="1" applyProtection="1">
      <alignment horizontal="centerContinuous" vertical="center"/>
      <protection locked="0"/>
    </xf>
    <xf numFmtId="38" fontId="10" fillId="0" borderId="0" xfId="4196" applyNumberFormat="1" applyFont="1" applyFill="1" applyBorder="1" applyAlignment="1" applyProtection="1">
      <alignment horizontal="centerContinuous" vertical="center"/>
      <protection locked="0"/>
    </xf>
    <xf numFmtId="0" fontId="147" fillId="0" borderId="24" xfId="4195" applyFont="1" applyFill="1" applyBorder="1" applyAlignment="1" applyProtection="1">
      <alignment horizontal="right" vertical="center"/>
      <protection locked="0"/>
    </xf>
    <xf numFmtId="174" fontId="10" fillId="0" borderId="23" xfId="4195" applyNumberFormat="1" applyFont="1" applyFill="1" applyBorder="1" applyAlignment="1" applyProtection="1">
      <alignment horizontal="centerContinuous" vertical="center"/>
      <protection locked="0"/>
    </xf>
    <xf numFmtId="0" fontId="11" fillId="0" borderId="0" xfId="4195" applyFont="1" applyFill="1" applyBorder="1" applyAlignment="1" applyProtection="1">
      <alignment horizontal="centerContinuous" vertical="center"/>
      <protection locked="0"/>
    </xf>
    <xf numFmtId="174" fontId="11" fillId="0" borderId="0" xfId="4195" applyNumberFormat="1" applyFont="1" applyFill="1" applyBorder="1" applyAlignment="1" applyProtection="1">
      <alignment horizontal="centerContinuous" vertical="center"/>
      <protection locked="0"/>
    </xf>
    <xf numFmtId="0" fontId="10" fillId="0" borderId="25" xfId="4195" applyFont="1" applyFill="1" applyBorder="1" applyProtection="1">
      <protection locked="0"/>
    </xf>
    <xf numFmtId="0" fontId="10" fillId="0" borderId="26" xfId="4195" applyFont="1" applyFill="1" applyBorder="1" applyProtection="1">
      <protection locked="0"/>
    </xf>
    <xf numFmtId="0" fontId="10" fillId="0" borderId="26" xfId="4195" applyFont="1" applyFill="1" applyBorder="1" applyAlignment="1" applyProtection="1">
      <alignment vertical="center"/>
      <protection locked="0"/>
    </xf>
    <xf numFmtId="38" fontId="10" fillId="0" borderId="26" xfId="4196" applyNumberFormat="1" applyFont="1" applyFill="1" applyBorder="1" applyAlignment="1" applyProtection="1">
      <alignment vertical="center"/>
      <protection locked="0"/>
    </xf>
    <xf numFmtId="0" fontId="10" fillId="0" borderId="207" xfId="4195" applyFont="1" applyFill="1" applyBorder="1" applyAlignment="1" applyProtection="1">
      <alignment vertical="center"/>
      <protection locked="0"/>
    </xf>
    <xf numFmtId="0" fontId="10" fillId="0" borderId="215" xfId="4195" applyFont="1" applyFill="1" applyBorder="1" applyAlignment="1" applyProtection="1">
      <alignment vertical="center"/>
      <protection locked="0"/>
    </xf>
    <xf numFmtId="0" fontId="10" fillId="0" borderId="27" xfId="4195" applyFont="1" applyFill="1" applyBorder="1" applyAlignment="1" applyProtection="1">
      <alignment vertical="center"/>
      <protection locked="0"/>
    </xf>
    <xf numFmtId="0" fontId="10" fillId="0" borderId="68" xfId="4195" applyFont="1" applyFill="1" applyBorder="1" applyProtection="1">
      <protection locked="0"/>
    </xf>
    <xf numFmtId="0" fontId="10" fillId="0" borderId="24" xfId="4195" applyFont="1" applyFill="1" applyBorder="1" applyProtection="1">
      <protection locked="0"/>
    </xf>
    <xf numFmtId="0" fontId="10" fillId="0" borderId="24" xfId="4195" applyFont="1" applyFill="1" applyBorder="1" applyAlignment="1" applyProtection="1">
      <alignment vertical="center"/>
      <protection locked="0"/>
    </xf>
    <xf numFmtId="38" fontId="10" fillId="0" borderId="24" xfId="4196" applyNumberFormat="1" applyFont="1" applyFill="1" applyBorder="1" applyAlignment="1" applyProtection="1">
      <alignment vertical="center"/>
      <protection locked="0"/>
    </xf>
    <xf numFmtId="38" fontId="10" fillId="0" borderId="24" xfId="4196" applyNumberFormat="1" applyFont="1" applyFill="1" applyBorder="1" applyAlignment="1" applyProtection="1">
      <alignment horizontal="center" vertical="center"/>
      <protection locked="0"/>
    </xf>
    <xf numFmtId="38" fontId="10" fillId="0" borderId="0" xfId="4196" applyNumberFormat="1" applyFont="1" applyFill="1" applyBorder="1" applyAlignment="1" applyProtection="1">
      <alignment horizontal="center" vertical="center"/>
      <protection locked="0"/>
    </xf>
    <xf numFmtId="0" fontId="10" fillId="0" borderId="68" xfId="4195" applyFont="1" applyFill="1" applyBorder="1" applyAlignment="1" applyProtection="1">
      <alignment vertical="center"/>
      <protection locked="0"/>
    </xf>
    <xf numFmtId="0" fontId="10" fillId="0" borderId="68" xfId="4195" applyFont="1" applyFill="1" applyBorder="1" applyAlignment="1" applyProtection="1">
      <alignment horizontal="centerContinuous"/>
      <protection locked="0"/>
    </xf>
    <xf numFmtId="0" fontId="10" fillId="0" borderId="24" xfId="4195" applyFont="1" applyFill="1" applyBorder="1" applyAlignment="1" applyProtection="1">
      <alignment horizontal="centerContinuous"/>
      <protection locked="0"/>
    </xf>
    <xf numFmtId="0" fontId="10" fillId="0" borderId="68" xfId="4195" applyFont="1" applyFill="1" applyBorder="1" applyAlignment="1" applyProtection="1">
      <alignment horizontal="center" vertical="center"/>
      <protection locked="0"/>
    </xf>
    <xf numFmtId="0" fontId="10" fillId="0" borderId="68" xfId="4195" applyFont="1" applyFill="1" applyBorder="1" applyAlignment="1" applyProtection="1">
      <alignment horizontal="centerContinuous" vertical="center"/>
      <protection locked="0"/>
    </xf>
    <xf numFmtId="0" fontId="10" fillId="0" borderId="24" xfId="4195" applyFont="1" applyFill="1" applyBorder="1" applyAlignment="1" applyProtection="1">
      <alignment horizontal="center" vertical="center"/>
      <protection locked="0"/>
    </xf>
    <xf numFmtId="0" fontId="10" fillId="0" borderId="24" xfId="4195" applyFont="1" applyFill="1" applyBorder="1" applyAlignment="1" applyProtection="1">
      <alignment horizontal="centerContinuous" vertical="center"/>
      <protection locked="0"/>
    </xf>
    <xf numFmtId="0" fontId="10" fillId="0" borderId="71" xfId="4195" applyFont="1" applyFill="1" applyBorder="1" applyProtection="1">
      <protection locked="0"/>
    </xf>
    <xf numFmtId="0" fontId="10" fillId="0" borderId="27" xfId="4195" applyFont="1" applyFill="1" applyBorder="1" applyProtection="1">
      <protection locked="0"/>
    </xf>
    <xf numFmtId="0" fontId="10" fillId="0" borderId="27" xfId="4195" applyFont="1" applyFill="1" applyBorder="1" applyAlignment="1" applyProtection="1">
      <alignment horizontal="centerContinuous" vertical="center"/>
      <protection locked="0"/>
    </xf>
    <xf numFmtId="38" fontId="10" fillId="0" borderId="27" xfId="4196" applyNumberFormat="1" applyFont="1" applyFill="1" applyBorder="1" applyAlignment="1" applyProtection="1">
      <alignment horizontal="centerContinuous" vertical="center"/>
      <protection locked="0"/>
    </xf>
    <xf numFmtId="38" fontId="10" fillId="0" borderId="26" xfId="4196" applyNumberFormat="1" applyFont="1" applyFill="1" applyBorder="1" applyAlignment="1" applyProtection="1">
      <alignment horizontal="centerContinuous" vertical="center"/>
      <protection locked="0"/>
    </xf>
    <xf numFmtId="0" fontId="10" fillId="0" borderId="223" xfId="4195" applyFont="1" applyFill="1" applyBorder="1" applyAlignment="1" applyProtection="1">
      <alignment vertical="center"/>
      <protection locked="0"/>
    </xf>
    <xf numFmtId="0" fontId="10" fillId="0" borderId="58" xfId="4195" applyFont="1" applyFill="1" applyBorder="1" applyAlignment="1" applyProtection="1">
      <alignment horizontal="centerContinuous" vertical="center"/>
      <protection locked="0"/>
    </xf>
    <xf numFmtId="0" fontId="10" fillId="0" borderId="71" xfId="4195" applyFont="1" applyFill="1" applyBorder="1" applyAlignment="1" applyProtection="1">
      <alignment horizontal="centerContinuous"/>
      <protection locked="0"/>
    </xf>
    <xf numFmtId="0" fontId="10" fillId="0" borderId="223" xfId="4195" applyFont="1" applyFill="1" applyBorder="1" applyAlignment="1" applyProtection="1">
      <alignment horizontal="center" vertical="center"/>
      <protection locked="0"/>
    </xf>
    <xf numFmtId="0" fontId="10" fillId="0" borderId="223" xfId="4195" applyFont="1" applyFill="1" applyBorder="1" applyAlignment="1" applyProtection="1">
      <alignment horizontal="centerContinuous" vertical="center"/>
      <protection locked="0"/>
    </xf>
    <xf numFmtId="0" fontId="10" fillId="0" borderId="26" xfId="4195" applyFont="1" applyFill="1" applyBorder="1" applyAlignment="1" applyProtection="1">
      <alignment horizontal="center" vertical="center"/>
      <protection locked="0"/>
    </xf>
    <xf numFmtId="41" fontId="3" fillId="0" borderId="54" xfId="4196" applyNumberFormat="1" applyFont="1" applyFill="1" applyBorder="1"/>
    <xf numFmtId="41" fontId="141" fillId="0" borderId="81" xfId="4196" applyNumberFormat="1" applyFont="1" applyFill="1" applyBorder="1" applyAlignment="1" applyProtection="1">
      <alignment vertical="center"/>
      <protection locked="0"/>
    </xf>
    <xf numFmtId="41" fontId="141" fillId="0" borderId="56" xfId="4195" applyNumberFormat="1" applyFont="1" applyFill="1" applyBorder="1" applyAlignment="1" applyProtection="1">
      <alignment vertical="center"/>
      <protection locked="0"/>
    </xf>
    <xf numFmtId="41" fontId="141" fillId="0" borderId="58" xfId="4195" applyNumberFormat="1" applyFont="1" applyFill="1" applyBorder="1" applyAlignment="1" applyProtection="1">
      <alignment vertical="center"/>
      <protection locked="0"/>
    </xf>
    <xf numFmtId="0" fontId="10" fillId="0" borderId="23" xfId="4195" applyFont="1" applyFill="1" applyBorder="1" applyAlignment="1" applyProtection="1">
      <alignment horizontal="right"/>
      <protection locked="0"/>
    </xf>
    <xf numFmtId="0" fontId="10" fillId="0" borderId="0" xfId="4195" applyFont="1" applyFill="1" applyBorder="1" applyAlignment="1" applyProtection="1">
      <alignment horizontal="center" vertical="center"/>
      <protection locked="0"/>
    </xf>
    <xf numFmtId="41" fontId="141" fillId="0" borderId="0" xfId="4195" applyNumberFormat="1" applyFont="1" applyFill="1" applyBorder="1" applyAlignment="1" applyProtection="1">
      <alignment vertical="center"/>
      <protection locked="0"/>
    </xf>
    <xf numFmtId="41" fontId="141" fillId="0" borderId="0" xfId="4196" applyNumberFormat="1" applyFont="1" applyFill="1" applyBorder="1" applyAlignment="1" applyProtection="1">
      <alignment vertical="center"/>
      <protection locked="0"/>
    </xf>
    <xf numFmtId="0" fontId="165" fillId="0" borderId="0" xfId="4195" applyFont="1" applyFill="1" applyBorder="1" applyAlignment="1" applyProtection="1">
      <alignment vertical="center"/>
      <protection locked="0"/>
    </xf>
    <xf numFmtId="174" fontId="10" fillId="0" borderId="25" xfId="4195" applyNumberFormat="1" applyFont="1" applyFill="1" applyBorder="1" applyProtection="1">
      <protection locked="0"/>
    </xf>
    <xf numFmtId="0" fontId="165" fillId="0" borderId="26" xfId="4195" applyFont="1" applyFill="1" applyBorder="1" applyAlignment="1" applyProtection="1">
      <alignment vertical="center"/>
      <protection locked="0"/>
    </xf>
    <xf numFmtId="0" fontId="12" fillId="0" borderId="0" xfId="4195" applyFont="1" applyFill="1" applyAlignment="1" applyProtection="1">
      <alignment vertical="center"/>
      <protection locked="0"/>
    </xf>
    <xf numFmtId="38" fontId="10" fillId="0" borderId="0" xfId="4196" applyNumberFormat="1" applyFont="1" applyFill="1" applyAlignment="1" applyProtection="1">
      <alignment vertical="center"/>
      <protection locked="0"/>
    </xf>
    <xf numFmtId="38" fontId="10" fillId="0" borderId="0" xfId="4196" applyNumberFormat="1" applyFont="1" applyFill="1" applyAlignment="1" applyProtection="1">
      <alignment horizontal="centerContinuous" vertical="center"/>
      <protection locked="0"/>
    </xf>
    <xf numFmtId="174" fontId="12" fillId="0" borderId="0" xfId="4195" applyNumberFormat="1" applyFont="1" applyFill="1" applyAlignment="1" applyProtection="1">
      <alignment horizontal="right" vertical="center"/>
      <protection locked="0"/>
    </xf>
    <xf numFmtId="174" fontId="12" fillId="0" borderId="0" xfId="4195" applyNumberFormat="1" applyFont="1" applyFill="1" applyAlignment="1" applyProtection="1">
      <alignment vertical="center"/>
      <protection locked="0"/>
    </xf>
    <xf numFmtId="38" fontId="3" fillId="0" borderId="0" xfId="4196" applyNumberFormat="1" applyFill="1" applyProtection="1">
      <protection locked="0"/>
    </xf>
    <xf numFmtId="37" fontId="2" fillId="0" borderId="90" xfId="4222" applyFont="1" applyFill="1" applyBorder="1" applyProtection="1"/>
    <xf numFmtId="37" fontId="2" fillId="0" borderId="158" xfId="4222" applyFont="1" applyFill="1" applyBorder="1" applyProtection="1"/>
    <xf numFmtId="37" fontId="2" fillId="0" borderId="156" xfId="4222" applyFont="1" applyFill="1" applyBorder="1" applyProtection="1"/>
    <xf numFmtId="37" fontId="2" fillId="0" borderId="161" xfId="4222" applyFont="1" applyFill="1" applyBorder="1" applyProtection="1"/>
    <xf numFmtId="37" fontId="2" fillId="0" borderId="153" xfId="4222" applyFont="1" applyFill="1" applyBorder="1" applyAlignment="1" applyProtection="1">
      <alignment horizontal="center"/>
    </xf>
    <xf numFmtId="37" fontId="2" fillId="0" borderId="156" xfId="4222" applyFont="1" applyFill="1" applyBorder="1" applyAlignment="1" applyProtection="1">
      <alignment horizontal="center"/>
    </xf>
    <xf numFmtId="37" fontId="2" fillId="0" borderId="169" xfId="4222" applyFont="1" applyFill="1" applyBorder="1" applyAlignment="1" applyProtection="1">
      <alignment horizontal="center"/>
    </xf>
    <xf numFmtId="37" fontId="2" fillId="0" borderId="158" xfId="4222" applyFont="1" applyFill="1" applyBorder="1" applyAlignment="1" applyProtection="1">
      <alignment horizontal="center"/>
    </xf>
    <xf numFmtId="37" fontId="2" fillId="0" borderId="139" xfId="4222" applyFont="1" applyFill="1" applyBorder="1" applyProtection="1"/>
    <xf numFmtId="37" fontId="2" fillId="0" borderId="161" xfId="4222" applyFont="1" applyFill="1" applyBorder="1" applyAlignment="1" applyProtection="1">
      <alignment horizontal="center"/>
    </xf>
    <xf numFmtId="37" fontId="2" fillId="0" borderId="142" xfId="4222" applyFont="1" applyFill="1" applyBorder="1" applyProtection="1"/>
    <xf numFmtId="37" fontId="2" fillId="0" borderId="173" xfId="4222" applyFont="1" applyFill="1" applyBorder="1" applyProtection="1"/>
    <xf numFmtId="167" fontId="2" fillId="0" borderId="163" xfId="4222" applyNumberFormat="1" applyFont="1" applyFill="1" applyBorder="1" applyAlignment="1" applyProtection="1">
      <alignment horizontal="center"/>
      <protection locked="0"/>
    </xf>
    <xf numFmtId="167" fontId="2" fillId="0" borderId="65" xfId="4222" applyNumberFormat="1" applyFont="1" applyFill="1" applyBorder="1" applyAlignment="1" applyProtection="1">
      <alignment horizontal="right"/>
      <protection locked="0"/>
    </xf>
    <xf numFmtId="167" fontId="2" fillId="0" borderId="52" xfId="4222" applyNumberFormat="1" applyFont="1" applyFill="1" applyBorder="1" applyAlignment="1" applyProtection="1">
      <alignment horizontal="right"/>
    </xf>
    <xf numFmtId="167" fontId="2" fillId="0" borderId="69" xfId="4222" applyNumberFormat="1" applyFont="1" applyFill="1" applyBorder="1" applyAlignment="1" applyProtection="1">
      <alignment horizontal="right"/>
    </xf>
    <xf numFmtId="167" fontId="2" fillId="0" borderId="65" xfId="4222" applyNumberFormat="1" applyFont="1" applyFill="1" applyBorder="1" applyAlignment="1" applyProtection="1">
      <alignment horizontal="right"/>
    </xf>
    <xf numFmtId="37" fontId="2" fillId="0" borderId="182" xfId="4222" applyFont="1" applyFill="1" applyBorder="1" applyAlignment="1" applyProtection="1">
      <alignment horizontal="center"/>
    </xf>
    <xf numFmtId="37" fontId="2" fillId="0" borderId="153" xfId="4222" applyFont="1" applyFill="1" applyBorder="1" applyProtection="1"/>
    <xf numFmtId="37" fontId="2" fillId="0" borderId="185" xfId="4222" applyFont="1" applyFill="1" applyBorder="1" applyProtection="1"/>
    <xf numFmtId="37" fontId="2" fillId="0" borderId="184" xfId="4222" applyFont="1" applyFill="1" applyBorder="1" applyProtection="1"/>
    <xf numFmtId="167" fontId="2" fillId="0" borderId="65" xfId="4222" applyNumberFormat="1" applyFont="1" applyFill="1" applyBorder="1" applyProtection="1"/>
    <xf numFmtId="167" fontId="2" fillId="0" borderId="66" xfId="4222" applyNumberFormat="1" applyFont="1" applyFill="1" applyBorder="1" applyProtection="1"/>
    <xf numFmtId="37" fontId="2" fillId="0" borderId="136" xfId="4222" applyFont="1" applyFill="1" applyBorder="1" applyProtection="1"/>
    <xf numFmtId="167" fontId="2" fillId="0" borderId="50" xfId="4222" applyNumberFormat="1" applyFont="1" applyFill="1" applyBorder="1" applyProtection="1"/>
    <xf numFmtId="167" fontId="2" fillId="0" borderId="170" xfId="4222" applyNumberFormat="1" applyFont="1" applyFill="1" applyBorder="1" applyAlignment="1" applyProtection="1">
      <alignment horizontal="center"/>
    </xf>
    <xf numFmtId="37" fontId="2" fillId="0" borderId="183" xfId="4222" applyFont="1" applyFill="1" applyBorder="1" applyAlignment="1" applyProtection="1">
      <alignment horizontal="center"/>
    </xf>
    <xf numFmtId="167" fontId="2" fillId="0" borderId="81" xfId="4222" applyNumberFormat="1" applyFont="1" applyFill="1" applyBorder="1" applyProtection="1">
      <protection locked="0"/>
    </xf>
    <xf numFmtId="0" fontId="2" fillId="0" borderId="38" xfId="4182" quotePrefix="1" applyFill="1" applyBorder="1" applyAlignment="1">
      <alignment horizontal="right"/>
    </xf>
    <xf numFmtId="0" fontId="219" fillId="0" borderId="0" xfId="0" applyFont="1" applyBorder="1" applyAlignment="1">
      <alignment horizontal="center"/>
    </xf>
    <xf numFmtId="0" fontId="141" fillId="125" borderId="0" xfId="4182" applyFont="1" applyFill="1" applyAlignment="1">
      <alignment vertical="center"/>
    </xf>
    <xf numFmtId="0" fontId="141" fillId="125" borderId="0" xfId="4177" applyFont="1" applyFill="1"/>
    <xf numFmtId="168" fontId="141" fillId="125" borderId="0" xfId="4201" applyFont="1" applyFill="1" applyAlignment="1" applyProtection="1">
      <alignment horizontal="left" vertical="center"/>
    </xf>
    <xf numFmtId="37" fontId="2" fillId="0" borderId="0" xfId="4222" applyFont="1" applyFill="1" applyBorder="1" applyAlignment="1">
      <alignment horizontal="right" vertical="top" textRotation="180"/>
    </xf>
    <xf numFmtId="37" fontId="2" fillId="0" borderId="39" xfId="4222" applyFont="1" applyFill="1" applyBorder="1" applyAlignment="1">
      <alignment horizontal="left" vertical="top" textRotation="180"/>
    </xf>
    <xf numFmtId="167" fontId="10" fillId="0" borderId="54" xfId="1964" applyNumberFormat="1" applyFont="1" applyFill="1" applyBorder="1" applyAlignment="1">
      <alignment vertical="center"/>
    </xf>
    <xf numFmtId="187" fontId="165" fillId="0" borderId="27" xfId="4226" applyNumberFormat="1" applyFont="1" applyFill="1" applyBorder="1" applyAlignment="1">
      <alignment vertical="center"/>
    </xf>
    <xf numFmtId="167" fontId="10" fillId="0" borderId="55" xfId="1964" applyNumberFormat="1" applyFont="1" applyFill="1" applyBorder="1" applyAlignment="1">
      <alignment vertical="center"/>
    </xf>
    <xf numFmtId="187" fontId="10" fillId="0" borderId="27" xfId="4226" applyNumberFormat="1" applyFont="1" applyFill="1" applyBorder="1" applyAlignment="1">
      <alignment vertical="center"/>
    </xf>
    <xf numFmtId="167" fontId="164" fillId="0" borderId="27" xfId="1964" applyNumberFormat="1" applyFont="1" applyFill="1" applyBorder="1" applyAlignment="1">
      <alignment vertical="center"/>
    </xf>
    <xf numFmtId="187" fontId="164" fillId="0" borderId="27" xfId="4226" applyNumberFormat="1" applyFont="1" applyFill="1" applyBorder="1" applyAlignment="1">
      <alignment vertical="center"/>
    </xf>
    <xf numFmtId="187" fontId="165" fillId="0" borderId="27" xfId="4226" applyNumberFormat="1" applyFont="1" applyFill="1" applyBorder="1" applyAlignment="1">
      <alignment horizontal="center" vertical="center"/>
    </xf>
    <xf numFmtId="167" fontId="10" fillId="0" borderId="52" xfId="1964" applyNumberFormat="1" applyFont="1" applyFill="1" applyBorder="1" applyAlignment="1">
      <alignment vertical="center"/>
    </xf>
    <xf numFmtId="167" fontId="164" fillId="0" borderId="24" xfId="1964" applyNumberFormat="1" applyFont="1" applyFill="1" applyBorder="1" applyAlignment="1">
      <alignment vertical="center"/>
    </xf>
    <xf numFmtId="187" fontId="164" fillId="0" borderId="24" xfId="4226" applyNumberFormat="1" applyFont="1" applyFill="1" applyBorder="1" applyAlignment="1">
      <alignment vertical="center"/>
    </xf>
    <xf numFmtId="167" fontId="10" fillId="0" borderId="40" xfId="1964" applyNumberFormat="1" applyFont="1" applyFill="1" applyBorder="1" applyAlignment="1">
      <alignment vertical="center"/>
    </xf>
    <xf numFmtId="167" fontId="10" fillId="0" borderId="56" xfId="1964" applyNumberFormat="1" applyFont="1" applyFill="1" applyBorder="1" applyAlignment="1">
      <alignment vertical="center"/>
    </xf>
    <xf numFmtId="167" fontId="10" fillId="0" borderId="58" xfId="1964" applyNumberFormat="1" applyFont="1" applyFill="1" applyBorder="1" applyAlignment="1">
      <alignment vertical="center"/>
    </xf>
    <xf numFmtId="187" fontId="165" fillId="0" borderId="58" xfId="4226" applyNumberFormat="1" applyFont="1" applyFill="1" applyBorder="1" applyAlignment="1">
      <alignment horizontal="center"/>
    </xf>
    <xf numFmtId="167" fontId="10" fillId="0" borderId="42" xfId="1964" applyNumberFormat="1" applyFont="1" applyFill="1" applyBorder="1" applyAlignment="1"/>
    <xf numFmtId="0" fontId="10" fillId="0" borderId="39" xfId="4226" applyFont="1" applyFill="1" applyBorder="1" applyAlignment="1">
      <alignment horizontal="left"/>
    </xf>
    <xf numFmtId="0" fontId="165" fillId="0" borderId="24" xfId="4226" applyFont="1" applyFill="1" applyBorder="1" applyAlignment="1">
      <alignment horizontal="center"/>
    </xf>
    <xf numFmtId="167" fontId="10" fillId="0" borderId="78" xfId="1964" applyNumberFormat="1" applyFont="1" applyFill="1" applyBorder="1" applyAlignment="1">
      <alignment vertical="center"/>
    </xf>
    <xf numFmtId="167" fontId="10" fillId="0" borderId="188" xfId="1964" applyNumberFormat="1" applyFont="1" applyFill="1" applyBorder="1" applyAlignment="1">
      <alignment vertical="center"/>
    </xf>
    <xf numFmtId="167" fontId="10" fillId="0" borderId="82" xfId="1964" applyNumberFormat="1" applyFont="1" applyFill="1" applyBorder="1"/>
    <xf numFmtId="167" fontId="10" fillId="0" borderId="54" xfId="1964" applyNumberFormat="1" applyFont="1" applyFill="1" applyBorder="1"/>
    <xf numFmtId="167" fontId="10" fillId="0" borderId="55" xfId="1964" applyNumberFormat="1" applyFont="1" applyFill="1" applyBorder="1"/>
    <xf numFmtId="167" fontId="10" fillId="0" borderId="27" xfId="1964" applyNumberFormat="1" applyFont="1" applyFill="1" applyBorder="1"/>
    <xf numFmtId="167" fontId="10" fillId="0" borderId="122" xfId="1964" applyNumberFormat="1" applyFont="1" applyFill="1" applyBorder="1"/>
    <xf numFmtId="167" fontId="10" fillId="0" borderId="65" xfId="1964" applyNumberFormat="1" applyFont="1" applyFill="1" applyBorder="1"/>
    <xf numFmtId="167" fontId="10" fillId="0" borderId="2" xfId="1964" applyNumberFormat="1" applyFont="1" applyFill="1" applyBorder="1"/>
    <xf numFmtId="167" fontId="10" fillId="0" borderId="52" xfId="1964" applyNumberFormat="1" applyFont="1" applyFill="1" applyBorder="1"/>
    <xf numFmtId="167" fontId="10" fillId="0" borderId="40" xfId="1964" applyNumberFormat="1" applyFont="1" applyFill="1" applyBorder="1"/>
    <xf numFmtId="167" fontId="10" fillId="0" borderId="90" xfId="1964" applyNumberFormat="1" applyFont="1" applyFill="1" applyBorder="1" applyAlignment="1">
      <alignment vertical="center"/>
    </xf>
    <xf numFmtId="167" fontId="10" fillId="0" borderId="42" xfId="1964" applyNumberFormat="1" applyFont="1" applyFill="1" applyBorder="1" applyAlignment="1">
      <alignment vertical="center"/>
    </xf>
    <xf numFmtId="0" fontId="12" fillId="0" borderId="0" xfId="4197" quotePrefix="1" applyNumberFormat="1" applyFont="1" applyFill="1" applyAlignment="1" applyProtection="1">
      <alignment horizontal="left" vertical="center"/>
      <protection locked="0"/>
    </xf>
    <xf numFmtId="174" fontId="12" fillId="0" borderId="0" xfId="4197" applyNumberFormat="1" applyFont="1" applyFill="1" applyAlignment="1" applyProtection="1">
      <alignment vertical="center"/>
      <protection locked="0"/>
    </xf>
    <xf numFmtId="0" fontId="12" fillId="0" borderId="0" xfId="4197" applyFont="1" applyFill="1" applyAlignment="1" applyProtection="1">
      <alignment vertical="center"/>
      <protection locked="0"/>
    </xf>
    <xf numFmtId="174" fontId="12" fillId="0" borderId="0" xfId="4197" quotePrefix="1" applyNumberFormat="1" applyFont="1" applyFill="1" applyAlignment="1" applyProtection="1">
      <alignment horizontal="left" vertical="center"/>
      <protection locked="0"/>
    </xf>
    <xf numFmtId="0" fontId="12" fillId="0" borderId="0" xfId="4197" applyNumberFormat="1" applyFont="1" applyFill="1" applyAlignment="1" applyProtection="1">
      <alignment horizontal="right" vertical="center"/>
      <protection locked="0"/>
    </xf>
    <xf numFmtId="167" fontId="3" fillId="0" borderId="0" xfId="1930" applyNumberFormat="1" applyFont="1" applyFill="1" applyProtection="1">
      <protection locked="0"/>
    </xf>
    <xf numFmtId="0" fontId="3" fillId="0" borderId="0" xfId="4197" applyFont="1" applyFill="1" applyProtection="1">
      <protection locked="0"/>
    </xf>
    <xf numFmtId="174" fontId="14" fillId="0" borderId="20" xfId="4197" applyNumberFormat="1" applyFont="1" applyFill="1" applyBorder="1" applyAlignment="1" applyProtection="1">
      <alignment horizontal="centerContinuous" vertical="center"/>
      <protection locked="0"/>
    </xf>
    <xf numFmtId="174" fontId="12" fillId="0" borderId="21" xfId="4197" applyNumberFormat="1" applyFont="1" applyFill="1" applyBorder="1" applyAlignment="1" applyProtection="1">
      <alignment horizontal="centerContinuous" vertical="center"/>
      <protection locked="0"/>
    </xf>
    <xf numFmtId="174" fontId="12" fillId="0" borderId="22" xfId="4197" applyNumberFormat="1" applyFont="1" applyFill="1" applyBorder="1" applyAlignment="1" applyProtection="1">
      <alignment horizontal="centerContinuous" vertical="center"/>
      <protection locked="0"/>
    </xf>
    <xf numFmtId="174" fontId="10" fillId="0" borderId="25" xfId="4197" applyNumberFormat="1" applyFont="1" applyFill="1" applyBorder="1" applyAlignment="1" applyProtection="1">
      <alignment horizontal="centerContinuous" vertical="center"/>
      <protection locked="0"/>
    </xf>
    <xf numFmtId="174" fontId="12" fillId="0" borderId="26" xfId="4197" applyNumberFormat="1" applyFont="1" applyFill="1" applyBorder="1" applyAlignment="1" applyProtection="1">
      <alignment horizontal="centerContinuous" vertical="center"/>
      <protection locked="0"/>
    </xf>
    <xf numFmtId="174" fontId="10" fillId="0" borderId="26" xfId="4197" applyNumberFormat="1" applyFont="1" applyFill="1" applyBorder="1" applyAlignment="1" applyProtection="1">
      <alignment horizontal="centerContinuous" vertical="center"/>
      <protection locked="0"/>
    </xf>
    <xf numFmtId="174" fontId="12" fillId="0" borderId="27" xfId="4197" applyNumberFormat="1" applyFont="1" applyFill="1" applyBorder="1" applyAlignment="1" applyProtection="1">
      <alignment horizontal="centerContinuous" vertical="center"/>
      <protection locked="0"/>
    </xf>
    <xf numFmtId="174" fontId="12" fillId="0" borderId="20" xfId="4197" applyNumberFormat="1" applyFont="1" applyFill="1" applyBorder="1" applyAlignment="1" applyProtection="1">
      <alignment vertical="center"/>
      <protection locked="0"/>
    </xf>
    <xf numFmtId="174" fontId="12" fillId="0" borderId="21" xfId="4197" applyNumberFormat="1" applyFont="1" applyFill="1" applyBorder="1" applyAlignment="1" applyProtection="1">
      <alignment vertical="center"/>
      <protection locked="0"/>
    </xf>
    <xf numFmtId="174" fontId="12" fillId="0" borderId="22" xfId="4197" applyNumberFormat="1" applyFont="1" applyFill="1" applyBorder="1" applyAlignment="1" applyProtection="1">
      <alignment vertical="center"/>
      <protection locked="0"/>
    </xf>
    <xf numFmtId="174" fontId="12" fillId="0" borderId="23" xfId="4197" applyNumberFormat="1" applyFont="1" applyFill="1" applyBorder="1" applyAlignment="1" applyProtection="1">
      <alignment vertical="center"/>
      <protection locked="0"/>
    </xf>
    <xf numFmtId="174" fontId="12" fillId="0" borderId="0" xfId="4197" applyNumberFormat="1" applyFont="1" applyFill="1" applyBorder="1" applyAlignment="1" applyProtection="1">
      <alignment vertical="center"/>
      <protection locked="0"/>
    </xf>
    <xf numFmtId="174" fontId="12" fillId="0" borderId="24" xfId="4197" applyNumberFormat="1" applyFont="1" applyFill="1" applyBorder="1" applyAlignment="1" applyProtection="1">
      <alignment vertical="center"/>
      <protection locked="0"/>
    </xf>
    <xf numFmtId="174" fontId="152" fillId="0" borderId="23" xfId="4197" applyNumberFormat="1" applyFont="1" applyFill="1" applyBorder="1" applyAlignment="1" applyProtection="1">
      <alignment vertical="center"/>
      <protection locked="0"/>
    </xf>
    <xf numFmtId="174" fontId="152" fillId="0" borderId="0" xfId="4197" applyNumberFormat="1" applyFont="1" applyFill="1" applyBorder="1" applyAlignment="1" applyProtection="1">
      <alignment vertical="center"/>
      <protection locked="0"/>
    </xf>
    <xf numFmtId="174" fontId="152" fillId="0" borderId="24" xfId="4197" applyNumberFormat="1" applyFont="1" applyFill="1" applyBorder="1" applyAlignment="1" applyProtection="1">
      <alignment vertical="center"/>
      <protection locked="0"/>
    </xf>
    <xf numFmtId="0" fontId="12" fillId="0" borderId="70" xfId="4197" applyFont="1" applyFill="1" applyBorder="1" applyAlignment="1" applyProtection="1">
      <alignment vertical="center"/>
      <protection locked="0"/>
    </xf>
    <xf numFmtId="0" fontId="12" fillId="0" borderId="22" xfId="4197" applyFont="1" applyFill="1" applyBorder="1" applyAlignment="1" applyProtection="1">
      <alignment vertical="center"/>
      <protection locked="0"/>
    </xf>
    <xf numFmtId="174" fontId="12" fillId="0" borderId="74" xfId="4197" applyNumberFormat="1" applyFont="1" applyFill="1" applyBorder="1" applyAlignment="1" applyProtection="1">
      <alignment horizontal="centerContinuous" vertical="center"/>
      <protection locked="0"/>
    </xf>
    <xf numFmtId="174" fontId="12" fillId="0" borderId="67" xfId="4197" applyNumberFormat="1" applyFont="1" applyFill="1" applyBorder="1" applyAlignment="1" applyProtection="1">
      <alignment horizontal="centerContinuous" vertical="center"/>
      <protection locked="0"/>
    </xf>
    <xf numFmtId="174" fontId="12" fillId="0" borderId="66" xfId="4197" applyNumberFormat="1" applyFont="1" applyFill="1" applyBorder="1" applyAlignment="1" applyProtection="1">
      <alignment horizontal="centerContinuous" vertical="center"/>
      <protection locked="0"/>
    </xf>
    <xf numFmtId="0" fontId="12" fillId="0" borderId="68" xfId="4197" applyFont="1" applyFill="1" applyBorder="1" applyAlignment="1" applyProtection="1">
      <alignment horizontal="centerContinuous" vertical="center"/>
      <protection locked="0"/>
    </xf>
    <xf numFmtId="0" fontId="12" fillId="0" borderId="0" xfId="4197" applyFont="1" applyFill="1" applyBorder="1" applyAlignment="1" applyProtection="1">
      <alignment horizontal="centerContinuous" vertical="center"/>
      <protection locked="0"/>
    </xf>
    <xf numFmtId="174" fontId="12" fillId="0" borderId="68" xfId="4197" applyNumberFormat="1" applyFont="1" applyFill="1" applyBorder="1" applyAlignment="1" applyProtection="1">
      <alignment horizontal="centerContinuous" vertical="center"/>
      <protection locked="0"/>
    </xf>
    <xf numFmtId="0" fontId="12" fillId="0" borderId="68" xfId="4197" applyFont="1" applyFill="1" applyBorder="1" applyAlignment="1" applyProtection="1">
      <alignment vertical="center"/>
      <protection locked="0"/>
    </xf>
    <xf numFmtId="0" fontId="12" fillId="0" borderId="0" xfId="4197" applyFont="1" applyFill="1" applyBorder="1" applyAlignment="1" applyProtection="1">
      <alignment vertical="center"/>
      <protection locked="0"/>
    </xf>
    <xf numFmtId="174" fontId="12" fillId="0" borderId="68" xfId="4197" quotePrefix="1" applyNumberFormat="1" applyFont="1" applyFill="1" applyBorder="1" applyAlignment="1" applyProtection="1">
      <alignment horizontal="centerContinuous" vertical="center"/>
      <protection locked="0"/>
    </xf>
    <xf numFmtId="174" fontId="12" fillId="0" borderId="68" xfId="4197" applyNumberFormat="1" applyFont="1" applyFill="1" applyBorder="1" applyAlignment="1" applyProtection="1">
      <alignment horizontal="center" vertical="center"/>
      <protection locked="0"/>
    </xf>
    <xf numFmtId="0" fontId="12" fillId="0" borderId="71" xfId="4197" applyFont="1" applyFill="1" applyBorder="1" applyAlignment="1" applyProtection="1">
      <alignment vertical="center"/>
      <protection locked="0"/>
    </xf>
    <xf numFmtId="0" fontId="12" fillId="0" borderId="26" xfId="4197" applyFont="1" applyFill="1" applyBorder="1" applyAlignment="1" applyProtection="1">
      <alignment horizontal="centerContinuous" vertical="center"/>
      <protection locked="0"/>
    </xf>
    <xf numFmtId="0" fontId="12" fillId="0" borderId="71" xfId="4197" applyFont="1" applyFill="1" applyBorder="1" applyAlignment="1" applyProtection="1">
      <alignment horizontal="centerContinuous" vertical="center"/>
      <protection locked="0"/>
    </xf>
    <xf numFmtId="0" fontId="12" fillId="0" borderId="0" xfId="4197" applyFont="1" applyFill="1" applyBorder="1" applyAlignment="1" applyProtection="1">
      <alignment horizontal="center" vertical="center"/>
      <protection locked="0"/>
    </xf>
    <xf numFmtId="0" fontId="12" fillId="0" borderId="59" xfId="4197" applyFont="1" applyFill="1" applyBorder="1" applyAlignment="1" applyProtection="1">
      <alignment vertical="center"/>
      <protection locked="0"/>
    </xf>
    <xf numFmtId="0" fontId="12" fillId="0" borderId="38" xfId="4197" applyFont="1" applyFill="1" applyBorder="1" applyAlignment="1" applyProtection="1">
      <alignment vertical="center"/>
      <protection locked="0"/>
    </xf>
    <xf numFmtId="0" fontId="12" fillId="0" borderId="24" xfId="4197" applyFont="1" applyFill="1" applyBorder="1" applyAlignment="1" applyProtection="1">
      <alignment vertical="center"/>
      <protection locked="0"/>
    </xf>
    <xf numFmtId="0" fontId="12" fillId="0" borderId="26" xfId="4197" applyFont="1" applyFill="1" applyBorder="1" applyAlignment="1" applyProtection="1">
      <alignment vertical="center"/>
      <protection locked="0"/>
    </xf>
    <xf numFmtId="0" fontId="12" fillId="0" borderId="27" xfId="4197" applyFont="1" applyFill="1" applyBorder="1" applyAlignment="1" applyProtection="1">
      <alignment horizontal="centerContinuous" vertical="center"/>
      <protection locked="0"/>
    </xf>
    <xf numFmtId="41" fontId="3" fillId="0" borderId="0" xfId="4197" applyNumberFormat="1" applyFont="1" applyFill="1" applyProtection="1">
      <protection locked="0"/>
    </xf>
    <xf numFmtId="43" fontId="3" fillId="0" borderId="0" xfId="4197" applyNumberFormat="1" applyFont="1" applyFill="1" applyProtection="1">
      <protection locked="0"/>
    </xf>
    <xf numFmtId="0" fontId="12" fillId="0" borderId="2" xfId="4197" applyFont="1" applyFill="1" applyBorder="1" applyAlignment="1" applyProtection="1">
      <alignment horizontal="centerContinuous" vertical="center"/>
      <protection locked="0"/>
    </xf>
    <xf numFmtId="0" fontId="12" fillId="0" borderId="83" xfId="4197" applyFont="1" applyFill="1" applyBorder="1" applyAlignment="1" applyProtection="1">
      <alignment horizontal="centerContinuous" vertical="center"/>
      <protection locked="0"/>
    </xf>
    <xf numFmtId="0" fontId="12" fillId="0" borderId="72" xfId="4197" applyFont="1" applyFill="1" applyBorder="1" applyAlignment="1" applyProtection="1">
      <alignment horizontal="center" vertical="center"/>
      <protection locked="0"/>
    </xf>
    <xf numFmtId="0" fontId="12" fillId="0" borderId="87" xfId="4197" applyFont="1" applyFill="1" applyBorder="1" applyAlignment="1" applyProtection="1">
      <alignment horizontal="centerContinuous" vertical="center"/>
      <protection locked="0"/>
    </xf>
    <xf numFmtId="43" fontId="3" fillId="0" borderId="0" xfId="1930" applyFont="1" applyFill="1" applyProtection="1">
      <protection locked="0"/>
    </xf>
    <xf numFmtId="0" fontId="12" fillId="0" borderId="24" xfId="4197" applyFont="1" applyFill="1" applyBorder="1" applyAlignment="1" applyProtection="1">
      <alignment horizontal="centerContinuous" vertical="center"/>
      <protection locked="0"/>
    </xf>
    <xf numFmtId="0" fontId="12" fillId="0" borderId="26" xfId="4197" applyFont="1" applyFill="1" applyBorder="1" applyAlignment="1" applyProtection="1">
      <alignment horizontal="center" vertical="center"/>
      <protection locked="0"/>
    </xf>
    <xf numFmtId="0" fontId="12" fillId="0" borderId="90" xfId="4197" applyFont="1" applyFill="1" applyBorder="1" applyAlignment="1" applyProtection="1">
      <alignment horizontal="centerContinuous" vertical="center"/>
      <protection locked="0"/>
    </xf>
    <xf numFmtId="174" fontId="10" fillId="0" borderId="0" xfId="4197" applyNumberFormat="1" applyFont="1" applyFill="1" applyBorder="1" applyAlignment="1" applyProtection="1">
      <alignment vertical="center"/>
      <protection locked="0"/>
    </xf>
    <xf numFmtId="174" fontId="12" fillId="0" borderId="0" xfId="4197" applyNumberFormat="1" applyFont="1" applyFill="1" applyBorder="1" applyAlignment="1" applyProtection="1">
      <alignment horizontal="right" vertical="center"/>
      <protection locked="0"/>
    </xf>
    <xf numFmtId="0" fontId="141" fillId="0" borderId="230" xfId="4243" applyFont="1" applyBorder="1" applyAlignment="1" applyProtection="1">
      <alignment horizontal="right" vertical="center"/>
      <protection locked="0"/>
    </xf>
    <xf numFmtId="5" fontId="12" fillId="0" borderId="21" xfId="4243" quotePrefix="1" applyNumberFormat="1" applyFont="1" applyBorder="1" applyAlignment="1" applyProtection="1">
      <alignment horizontal="left" vertical="center"/>
      <protection locked="0"/>
    </xf>
    <xf numFmtId="0" fontId="12" fillId="0" borderId="0" xfId="4243" applyFont="1" applyAlignment="1" applyProtection="1">
      <alignment horizontal="left" vertical="center"/>
      <protection locked="0"/>
    </xf>
    <xf numFmtId="5" fontId="12" fillId="0" borderId="21" xfId="4243" quotePrefix="1" applyNumberFormat="1" applyFont="1" applyBorder="1" applyAlignment="1" applyProtection="1">
      <alignment horizontal="right" vertical="center"/>
      <protection locked="0"/>
    </xf>
    <xf numFmtId="0" fontId="12" fillId="0" borderId="0" xfId="4202" quotePrefix="1" applyNumberFormat="1" applyFont="1" applyFill="1" applyAlignment="1">
      <alignment horizontal="left"/>
    </xf>
    <xf numFmtId="174" fontId="10" fillId="0" borderId="0" xfId="4204" applyNumberFormat="1" applyFont="1" applyFill="1" applyAlignment="1" applyProtection="1">
      <alignment vertical="center"/>
      <protection locked="0"/>
    </xf>
    <xf numFmtId="0" fontId="10" fillId="0" borderId="0" xfId="4204" applyFont="1" applyFill="1" applyAlignment="1" applyProtection="1">
      <alignment vertical="center"/>
      <protection locked="0"/>
    </xf>
    <xf numFmtId="0" fontId="12" fillId="0" borderId="0" xfId="4204" applyFont="1" applyFill="1" applyAlignment="1" applyProtection="1">
      <alignment horizontal="right" vertical="center"/>
      <protection locked="0"/>
    </xf>
    <xf numFmtId="0" fontId="10" fillId="0" borderId="0" xfId="4204" applyFont="1" applyFill="1" applyProtection="1">
      <protection locked="0"/>
    </xf>
    <xf numFmtId="174" fontId="11" fillId="0" borderId="36" xfId="4204" applyNumberFormat="1" applyFont="1" applyFill="1" applyBorder="1" applyAlignment="1" applyProtection="1">
      <alignment horizontal="centerContinuous" vertical="center"/>
      <protection locked="0"/>
    </xf>
    <xf numFmtId="174" fontId="10" fillId="0" borderId="37" xfId="4204" applyNumberFormat="1" applyFont="1" applyFill="1" applyBorder="1" applyAlignment="1" applyProtection="1">
      <alignment horizontal="centerContinuous" vertical="center"/>
      <protection locked="0"/>
    </xf>
    <xf numFmtId="174" fontId="10" fillId="0" borderId="38" xfId="4204" applyNumberFormat="1" applyFont="1" applyFill="1" applyBorder="1" applyAlignment="1" applyProtection="1">
      <alignment horizontal="centerContinuous" vertical="center"/>
      <protection locked="0"/>
    </xf>
    <xf numFmtId="174" fontId="10" fillId="0" borderId="39" xfId="4204" applyNumberFormat="1" applyFont="1" applyFill="1" applyBorder="1" applyAlignment="1" applyProtection="1">
      <alignment horizontal="centerContinuous" vertical="center"/>
      <protection locked="0"/>
    </xf>
    <xf numFmtId="174" fontId="10" fillId="0" borderId="0" xfId="4204" applyNumberFormat="1" applyFont="1" applyFill="1" applyBorder="1" applyAlignment="1" applyProtection="1">
      <alignment horizontal="centerContinuous" vertical="center"/>
      <protection locked="0"/>
    </xf>
    <xf numFmtId="174" fontId="10" fillId="0" borderId="40" xfId="4204" applyNumberFormat="1" applyFont="1" applyFill="1" applyBorder="1" applyAlignment="1" applyProtection="1">
      <alignment horizontal="centerContinuous" vertical="center"/>
      <protection locked="0"/>
    </xf>
    <xf numFmtId="174" fontId="10" fillId="0" borderId="39" xfId="4204" applyNumberFormat="1" applyFont="1" applyFill="1" applyBorder="1" applyAlignment="1" applyProtection="1">
      <alignment vertical="center"/>
      <protection locked="0"/>
    </xf>
    <xf numFmtId="174" fontId="10" fillId="0" borderId="0" xfId="4204" applyNumberFormat="1" applyFont="1" applyFill="1" applyBorder="1" applyAlignment="1" applyProtection="1">
      <alignment vertical="center"/>
      <protection locked="0"/>
    </xf>
    <xf numFmtId="174" fontId="10" fillId="0" borderId="40" xfId="4204" applyNumberFormat="1" applyFont="1" applyFill="1" applyBorder="1" applyAlignment="1" applyProtection="1">
      <alignment vertical="center"/>
      <protection locked="0"/>
    </xf>
    <xf numFmtId="174" fontId="10" fillId="0" borderId="61" xfId="4204" applyNumberFormat="1" applyFont="1" applyFill="1" applyBorder="1" applyAlignment="1" applyProtection="1">
      <alignment vertical="center"/>
      <protection locked="0"/>
    </xf>
    <xf numFmtId="174" fontId="10" fillId="0" borderId="26" xfId="4204" applyNumberFormat="1" applyFont="1" applyFill="1" applyBorder="1" applyAlignment="1" applyProtection="1">
      <alignment vertical="center"/>
      <protection locked="0"/>
    </xf>
    <xf numFmtId="174" fontId="10" fillId="0" borderId="55" xfId="4204" applyNumberFormat="1" applyFont="1" applyFill="1" applyBorder="1" applyAlignment="1" applyProtection="1">
      <alignment vertical="center"/>
      <protection locked="0"/>
    </xf>
    <xf numFmtId="0" fontId="10" fillId="0" borderId="39" xfId="4204" applyFont="1" applyFill="1" applyBorder="1" applyAlignment="1" applyProtection="1">
      <alignment horizontal="centerContinuous" vertical="center"/>
      <protection locked="0"/>
    </xf>
    <xf numFmtId="0" fontId="10" fillId="0" borderId="68" xfId="4204" applyFont="1" applyFill="1" applyBorder="1" applyAlignment="1" applyProtection="1">
      <alignment horizontal="centerContinuous" vertical="center"/>
      <protection locked="0"/>
    </xf>
    <xf numFmtId="0" fontId="10" fillId="0" borderId="0" xfId="4204" applyFont="1" applyFill="1" applyBorder="1" applyAlignment="1" applyProtection="1">
      <alignment horizontal="center" vertical="center"/>
      <protection locked="0"/>
    </xf>
    <xf numFmtId="0" fontId="10" fillId="0" borderId="0" xfId="4204" applyFont="1" applyFill="1" applyBorder="1" applyAlignment="1" applyProtection="1">
      <alignment horizontal="centerContinuous" vertical="center"/>
      <protection locked="0"/>
    </xf>
    <xf numFmtId="0" fontId="10" fillId="0" borderId="24" xfId="4204" applyFont="1" applyFill="1" applyBorder="1" applyAlignment="1" applyProtection="1">
      <alignment horizontal="centerContinuous" vertical="center"/>
      <protection locked="0"/>
    </xf>
    <xf numFmtId="0" fontId="10" fillId="0" borderId="40" xfId="4204" applyFont="1" applyFill="1" applyBorder="1" applyAlignment="1" applyProtection="1">
      <alignment horizontal="centerContinuous" vertical="center"/>
      <protection locked="0"/>
    </xf>
    <xf numFmtId="0" fontId="10" fillId="0" borderId="0" xfId="4204" applyFont="1" applyFill="1" applyBorder="1" applyAlignment="1" applyProtection="1">
      <alignment vertical="center"/>
      <protection locked="0"/>
    </xf>
    <xf numFmtId="0" fontId="10" fillId="0" borderId="68" xfId="4204" applyFont="1" applyFill="1" applyBorder="1" applyAlignment="1" applyProtection="1">
      <alignment vertical="center"/>
      <protection locked="0"/>
    </xf>
    <xf numFmtId="0" fontId="10" fillId="0" borderId="61" xfId="4204" applyFont="1" applyFill="1" applyBorder="1" applyAlignment="1" applyProtection="1">
      <alignment horizontal="centerContinuous" vertical="center"/>
      <protection locked="0"/>
    </xf>
    <xf numFmtId="0" fontId="10" fillId="0" borderId="71" xfId="4204" applyFont="1" applyFill="1" applyBorder="1" applyAlignment="1" applyProtection="1">
      <alignment vertical="center"/>
      <protection locked="0"/>
    </xf>
    <xf numFmtId="0" fontId="10" fillId="0" borderId="26" xfId="4204" applyFont="1" applyFill="1" applyBorder="1" applyAlignment="1" applyProtection="1">
      <alignment horizontal="center" vertical="center"/>
      <protection locked="0"/>
    </xf>
    <xf numFmtId="0" fontId="10" fillId="0" borderId="90" xfId="4204" applyFont="1" applyFill="1" applyBorder="1" applyAlignment="1" applyProtection="1">
      <alignment horizontal="centerContinuous" vertical="center"/>
      <protection locked="0"/>
    </xf>
    <xf numFmtId="0" fontId="10" fillId="0" borderId="9" xfId="4204" applyFont="1" applyFill="1" applyBorder="1" applyAlignment="1" applyProtection="1">
      <alignment horizontal="centerContinuous" vertical="center"/>
      <protection locked="0"/>
    </xf>
    <xf numFmtId="0" fontId="10" fillId="0" borderId="58" xfId="4204" applyFont="1" applyFill="1" applyBorder="1" applyAlignment="1" applyProtection="1">
      <alignment horizontal="centerContinuous" vertical="center"/>
      <protection locked="0"/>
    </xf>
    <xf numFmtId="0" fontId="10" fillId="0" borderId="55" xfId="4204" applyFont="1" applyFill="1" applyBorder="1" applyAlignment="1" applyProtection="1">
      <alignment horizontal="centerContinuous" vertical="center"/>
      <protection locked="0"/>
    </xf>
    <xf numFmtId="0" fontId="10" fillId="0" borderId="26" xfId="4204" applyFont="1" applyFill="1" applyBorder="1" applyAlignment="1" applyProtection="1">
      <alignment vertical="center"/>
      <protection locked="0"/>
    </xf>
    <xf numFmtId="0" fontId="10" fillId="0" borderId="26" xfId="4204" quotePrefix="1" applyFont="1" applyFill="1" applyBorder="1" applyAlignment="1" applyProtection="1">
      <alignment horizontal="left" vertical="center"/>
      <protection locked="0"/>
    </xf>
    <xf numFmtId="0" fontId="10" fillId="0" borderId="41" xfId="4204" applyFont="1" applyFill="1" applyBorder="1" applyAlignment="1" applyProtection="1">
      <alignment vertical="center"/>
      <protection locked="0"/>
    </xf>
    <xf numFmtId="0" fontId="10" fillId="0" borderId="9" xfId="4204" applyFont="1" applyFill="1" applyBorder="1" applyAlignment="1" applyProtection="1">
      <alignment vertical="center"/>
      <protection locked="0"/>
    </xf>
    <xf numFmtId="0" fontId="10" fillId="0" borderId="42" xfId="4204" applyFont="1" applyFill="1" applyBorder="1" applyAlignment="1" applyProtection="1">
      <alignment vertical="center"/>
      <protection locked="0"/>
    </xf>
    <xf numFmtId="174" fontId="12" fillId="0" borderId="0" xfId="4204" applyNumberFormat="1" applyFont="1" applyFill="1" applyProtection="1">
      <protection locked="0"/>
    </xf>
    <xf numFmtId="174" fontId="10" fillId="0" borderId="0" xfId="4204" applyNumberFormat="1" applyFont="1" applyFill="1" applyProtection="1">
      <protection locked="0"/>
    </xf>
    <xf numFmtId="0" fontId="12" fillId="0" borderId="0" xfId="4204" applyFont="1" applyFill="1" applyAlignment="1" applyProtection="1">
      <alignment horizontal="right"/>
      <protection locked="0"/>
    </xf>
    <xf numFmtId="0" fontId="142" fillId="0" borderId="39" xfId="4177" applyFont="1" applyBorder="1" applyAlignment="1">
      <alignment horizontal="centerContinuous"/>
    </xf>
    <xf numFmtId="0" fontId="142" fillId="0" borderId="0" xfId="4177" applyFont="1" applyBorder="1" applyAlignment="1">
      <alignment horizontal="centerContinuous"/>
    </xf>
    <xf numFmtId="0" fontId="18" fillId="0" borderId="0" xfId="4177" applyFont="1" applyBorder="1" applyAlignment="1">
      <alignment horizontal="centerContinuous"/>
    </xf>
    <xf numFmtId="0" fontId="18" fillId="0" borderId="40" xfId="4177" quotePrefix="1" applyFont="1" applyBorder="1" applyAlignment="1">
      <alignment horizontal="center"/>
    </xf>
    <xf numFmtId="0" fontId="142" fillId="0" borderId="39" xfId="4177" applyFont="1" applyBorder="1" applyAlignment="1">
      <alignment horizontal="left"/>
    </xf>
    <xf numFmtId="0" fontId="142" fillId="0" borderId="0" xfId="4177" applyFont="1" applyBorder="1" applyAlignment="1">
      <alignment horizontal="left"/>
    </xf>
    <xf numFmtId="0" fontId="220" fillId="0" borderId="39" xfId="4177" applyFont="1" applyBorder="1" applyAlignment="1">
      <alignment horizontal="left"/>
    </xf>
    <xf numFmtId="0" fontId="220" fillId="125" borderId="0" xfId="4177" applyFont="1" applyFill="1" applyBorder="1" applyAlignment="1">
      <alignment horizontal="left"/>
    </xf>
    <xf numFmtId="0" fontId="220" fillId="125" borderId="0" xfId="4177" applyFont="1" applyFill="1" applyBorder="1" applyAlignment="1">
      <alignment horizontal="centerContinuous"/>
    </xf>
    <xf numFmtId="0" fontId="18" fillId="125" borderId="40" xfId="4177" quotePrefix="1" applyFont="1" applyFill="1" applyBorder="1" applyAlignment="1">
      <alignment horizontal="center"/>
    </xf>
    <xf numFmtId="0" fontId="18" fillId="0" borderId="39" xfId="4177" applyFont="1" applyBorder="1" applyAlignment="1">
      <alignment horizontal="left"/>
    </xf>
    <xf numFmtId="0" fontId="18" fillId="125" borderId="0" xfId="4177" applyFont="1" applyFill="1" applyBorder="1" applyAlignment="1">
      <alignment horizontal="left"/>
    </xf>
    <xf numFmtId="0" fontId="18" fillId="125" borderId="0" xfId="4177" applyFont="1" applyFill="1" applyBorder="1" applyAlignment="1">
      <alignment horizontal="centerContinuous"/>
    </xf>
    <xf numFmtId="0" fontId="18" fillId="0" borderId="0" xfId="4177" applyFont="1" applyFill="1" applyBorder="1" applyAlignment="1">
      <alignment horizontal="left"/>
    </xf>
    <xf numFmtId="0" fontId="18" fillId="0" borderId="0" xfId="4177" applyFont="1" applyFill="1" applyBorder="1" applyAlignment="1">
      <alignment horizontal="centerContinuous"/>
    </xf>
    <xf numFmtId="0" fontId="18" fillId="0" borderId="40" xfId="4177" quotePrefix="1" applyFont="1" applyFill="1" applyBorder="1" applyAlignment="1">
      <alignment horizontal="left"/>
    </xf>
    <xf numFmtId="0" fontId="18" fillId="0" borderId="0" xfId="4177" applyFont="1" applyBorder="1" applyAlignment="1">
      <alignment horizontal="left"/>
    </xf>
    <xf numFmtId="0" fontId="18" fillId="0" borderId="40" xfId="4177" quotePrefix="1" applyFont="1" applyBorder="1" applyAlignment="1">
      <alignment horizontal="left"/>
    </xf>
    <xf numFmtId="0" fontId="220" fillId="0" borderId="0" xfId="4177" applyFont="1" applyBorder="1" applyAlignment="1">
      <alignment horizontal="left"/>
    </xf>
    <xf numFmtId="0" fontId="18" fillId="0" borderId="0" xfId="4177" applyNumberFormat="1" applyFont="1" applyFill="1" applyBorder="1" applyAlignment="1">
      <alignment horizontal="left"/>
    </xf>
    <xf numFmtId="167" fontId="18" fillId="0" borderId="0" xfId="4193" applyNumberFormat="1" applyFont="1" applyFill="1" applyBorder="1" applyAlignment="1">
      <alignment horizontal="left"/>
    </xf>
    <xf numFmtId="167" fontId="18" fillId="0" borderId="40" xfId="4193" applyNumberFormat="1" applyFont="1" applyFill="1" applyBorder="1" applyAlignment="1">
      <alignment horizontal="left"/>
    </xf>
    <xf numFmtId="167" fontId="18" fillId="0" borderId="0" xfId="4193" applyNumberFormat="1" applyFont="1" applyBorder="1" applyAlignment="1">
      <alignment horizontal="left"/>
    </xf>
    <xf numFmtId="167" fontId="18" fillId="0" borderId="40" xfId="4193" applyNumberFormat="1" applyFont="1" applyBorder="1" applyAlignment="1">
      <alignment horizontal="left"/>
    </xf>
    <xf numFmtId="0" fontId="18" fillId="0" borderId="39" xfId="4177" quotePrefix="1" applyFont="1" applyBorder="1" applyAlignment="1">
      <alignment horizontal="left"/>
    </xf>
    <xf numFmtId="0" fontId="18" fillId="0" borderId="0" xfId="4177" quotePrefix="1" applyFont="1" applyBorder="1" applyAlignment="1">
      <alignment horizontal="left"/>
    </xf>
    <xf numFmtId="0" fontId="18" fillId="0" borderId="39" xfId="4177" applyFont="1" applyBorder="1" applyAlignment="1">
      <alignment horizontal="left" vertical="top"/>
    </xf>
    <xf numFmtId="0" fontId="18" fillId="0" borderId="0" xfId="4177" applyFont="1" applyBorder="1" applyAlignment="1">
      <alignment horizontal="left" vertical="top"/>
    </xf>
    <xf numFmtId="167" fontId="18" fillId="0" borderId="0" xfId="4193" applyNumberFormat="1" applyFont="1" applyBorder="1" applyAlignment="1">
      <alignment horizontal="left" vertical="top"/>
    </xf>
    <xf numFmtId="167" fontId="18" fillId="0" borderId="40" xfId="4193" applyNumberFormat="1" applyFont="1" applyBorder="1" applyAlignment="1">
      <alignment horizontal="left" vertical="top"/>
    </xf>
    <xf numFmtId="0" fontId="18" fillId="0" borderId="39" xfId="4177" applyFont="1" applyBorder="1" applyAlignment="1">
      <alignment horizontal="left" vertical="center"/>
    </xf>
    <xf numFmtId="0" fontId="18" fillId="0" borderId="0" xfId="4177" applyFont="1" applyBorder="1" applyAlignment="1">
      <alignment horizontal="left" vertical="center"/>
    </xf>
    <xf numFmtId="0" fontId="18" fillId="0" borderId="40" xfId="4177" applyFont="1" applyBorder="1" applyAlignment="1">
      <alignment horizontal="left" vertical="center"/>
    </xf>
    <xf numFmtId="0" fontId="18" fillId="0" borderId="41" xfId="4177" applyFont="1" applyBorder="1" applyAlignment="1">
      <alignment horizontal="left"/>
    </xf>
    <xf numFmtId="0" fontId="18" fillId="0" borderId="9" xfId="4177" applyFont="1" applyBorder="1" applyAlignment="1">
      <alignment horizontal="left"/>
    </xf>
    <xf numFmtId="0" fontId="18" fillId="0" borderId="42" xfId="4177" applyFont="1" applyBorder="1" applyAlignment="1">
      <alignment horizontal="left"/>
    </xf>
    <xf numFmtId="41" fontId="3" fillId="0" borderId="0" xfId="4243" applyNumberFormat="1" applyAlignment="1" applyProtection="1">
      <alignment vertical="center"/>
      <protection locked="0"/>
    </xf>
    <xf numFmtId="0" fontId="12" fillId="0" borderId="0" xfId="4184" quotePrefix="1" applyFont="1" applyFill="1" applyBorder="1" applyAlignment="1"/>
    <xf numFmtId="0" fontId="10" fillId="0" borderId="0" xfId="4184" applyFont="1" applyFill="1" applyBorder="1" applyAlignment="1">
      <alignment horizontal="right"/>
    </xf>
    <xf numFmtId="168" fontId="4" fillId="0" borderId="0" xfId="4185" applyFill="1" applyBorder="1"/>
    <xf numFmtId="0" fontId="10" fillId="0" borderId="0" xfId="4184" quotePrefix="1" applyFont="1" applyFill="1" applyBorder="1" applyAlignment="1">
      <alignment horizontal="left"/>
    </xf>
    <xf numFmtId="0" fontId="10" fillId="0" borderId="0" xfId="4184" applyFont="1" applyFill="1"/>
    <xf numFmtId="0" fontId="10" fillId="0" borderId="36" xfId="4184" applyFont="1" applyFill="1" applyBorder="1"/>
    <xf numFmtId="0" fontId="11" fillId="0" borderId="37" xfId="4186" applyFont="1" applyFill="1" applyBorder="1" applyAlignment="1">
      <alignment horizontal="centerContinuous"/>
    </xf>
    <xf numFmtId="0" fontId="10" fillId="0" borderId="37" xfId="4184" applyFont="1" applyFill="1" applyBorder="1" applyAlignment="1">
      <alignment horizontal="centerContinuous"/>
    </xf>
    <xf numFmtId="0" fontId="10" fillId="0" borderId="38" xfId="4184" applyFont="1" applyFill="1" applyBorder="1" applyAlignment="1">
      <alignment horizontal="centerContinuous"/>
    </xf>
    <xf numFmtId="0" fontId="10" fillId="0" borderId="39" xfId="4184" applyFont="1" applyFill="1" applyBorder="1"/>
    <xf numFmtId="0" fontId="10" fillId="0" borderId="0" xfId="4183" applyFont="1" applyFill="1" applyBorder="1" applyAlignment="1">
      <alignment horizontal="centerContinuous"/>
    </xf>
    <xf numFmtId="0" fontId="10" fillId="0" borderId="0" xfId="4184" applyFont="1" applyFill="1" applyBorder="1" applyAlignment="1">
      <alignment horizontal="centerContinuous"/>
    </xf>
    <xf numFmtId="0" fontId="10" fillId="0" borderId="40" xfId="4184" applyFont="1" applyFill="1" applyBorder="1" applyAlignment="1">
      <alignment horizontal="centerContinuous"/>
    </xf>
    <xf numFmtId="0" fontId="10" fillId="0" borderId="0" xfId="4184" applyFont="1" applyFill="1" applyBorder="1" applyAlignment="1">
      <alignment horizontal="center"/>
    </xf>
    <xf numFmtId="0" fontId="10" fillId="0" borderId="40" xfId="4184" applyFont="1" applyFill="1" applyBorder="1" applyAlignment="1">
      <alignment horizontal="center"/>
    </xf>
    <xf numFmtId="0" fontId="10" fillId="0" borderId="0" xfId="4184" applyFont="1" applyFill="1" applyBorder="1" applyAlignment="1">
      <alignment horizontal="left"/>
    </xf>
    <xf numFmtId="0" fontId="10" fillId="0" borderId="40" xfId="4184" applyFont="1" applyFill="1" applyBorder="1" applyAlignment="1">
      <alignment horizontal="left"/>
    </xf>
    <xf numFmtId="0" fontId="10" fillId="0" borderId="20" xfId="4184" applyFont="1" applyFill="1" applyBorder="1" applyAlignment="1">
      <alignment horizontal="left"/>
    </xf>
    <xf numFmtId="0" fontId="10" fillId="0" borderId="21" xfId="4184" applyFont="1" applyFill="1" applyBorder="1" applyAlignment="1">
      <alignment horizontal="left"/>
    </xf>
    <xf numFmtId="0" fontId="10" fillId="0" borderId="70" xfId="4184" applyFont="1" applyFill="1" applyBorder="1" applyAlignment="1">
      <alignment horizontal="left"/>
    </xf>
    <xf numFmtId="0" fontId="10" fillId="0" borderId="53" xfId="4184" applyFont="1" applyFill="1" applyBorder="1"/>
    <xf numFmtId="0" fontId="10" fillId="0" borderId="23" xfId="4184" applyFont="1" applyFill="1" applyBorder="1" applyAlignment="1">
      <alignment horizontal="left"/>
    </xf>
    <xf numFmtId="0" fontId="10" fillId="0" borderId="68" xfId="4184" applyFont="1" applyFill="1" applyBorder="1" applyAlignment="1">
      <alignment horizontal="center"/>
    </xf>
    <xf numFmtId="0" fontId="10" fillId="0" borderId="68" xfId="4184" applyFont="1" applyFill="1" applyBorder="1" applyAlignment="1">
      <alignment horizontal="centerContinuous"/>
    </xf>
    <xf numFmtId="3" fontId="10" fillId="0" borderId="23" xfId="4184" quotePrefix="1" applyNumberFormat="1" applyFont="1" applyFill="1" applyBorder="1" applyAlignment="1">
      <alignment horizontal="left"/>
    </xf>
    <xf numFmtId="0" fontId="10" fillId="0" borderId="146" xfId="4184" applyFont="1" applyFill="1" applyBorder="1" applyAlignment="1">
      <alignment horizontal="left"/>
    </xf>
    <xf numFmtId="0" fontId="10" fillId="0" borderId="26" xfId="4184" applyFont="1" applyFill="1" applyBorder="1" applyAlignment="1">
      <alignment horizontal="left"/>
    </xf>
    <xf numFmtId="0" fontId="10" fillId="0" borderId="71" xfId="4184" applyFont="1" applyFill="1" applyBorder="1" applyAlignment="1">
      <alignment horizontal="left"/>
    </xf>
    <xf numFmtId="0" fontId="10" fillId="0" borderId="71" xfId="4184" quotePrefix="1" applyFont="1" applyFill="1" applyBorder="1" applyAlignment="1">
      <alignment horizontal="left"/>
    </xf>
    <xf numFmtId="0" fontId="10" fillId="0" borderId="67" xfId="4184" quotePrefix="1" applyFont="1" applyFill="1" applyBorder="1" applyAlignment="1">
      <alignment horizontal="left"/>
    </xf>
    <xf numFmtId="0" fontId="10" fillId="0" borderId="66" xfId="4184" quotePrefix="1" applyFont="1" applyFill="1" applyBorder="1" applyAlignment="1">
      <alignment horizontal="left"/>
    </xf>
    <xf numFmtId="0" fontId="10" fillId="0" borderId="2" xfId="4184" applyFont="1" applyFill="1" applyBorder="1" applyAlignment="1">
      <alignment horizontal="center"/>
    </xf>
    <xf numFmtId="0" fontId="10" fillId="0" borderId="2" xfId="4184" applyFont="1" applyFill="1" applyBorder="1" applyAlignment="1">
      <alignment horizontal="centerContinuous"/>
    </xf>
    <xf numFmtId="0" fontId="10" fillId="0" borderId="27" xfId="4184" applyFont="1" applyFill="1" applyBorder="1" applyAlignment="1">
      <alignment horizontal="left"/>
    </xf>
    <xf numFmtId="43" fontId="10" fillId="0" borderId="2" xfId="4205" applyFont="1" applyFill="1" applyBorder="1" applyAlignment="1">
      <alignment horizontal="center"/>
    </xf>
    <xf numFmtId="0" fontId="10" fillId="0" borderId="40" xfId="4184" quotePrefix="1" applyFont="1" applyFill="1" applyBorder="1" applyAlignment="1">
      <alignment horizontal="left"/>
    </xf>
    <xf numFmtId="168" fontId="4" fillId="0" borderId="21" xfId="4185" applyFill="1" applyBorder="1"/>
    <xf numFmtId="0" fontId="10" fillId="0" borderId="66" xfId="4184" applyFont="1" applyFill="1" applyBorder="1" applyAlignment="1">
      <alignment horizontal="center"/>
    </xf>
    <xf numFmtId="3" fontId="10" fillId="0" borderId="71" xfId="4184" applyNumberFormat="1" applyFont="1" applyFill="1" applyBorder="1" applyAlignment="1">
      <alignment horizontal="centerContinuous"/>
    </xf>
    <xf numFmtId="0" fontId="10" fillId="0" borderId="71" xfId="4184" applyFont="1" applyFill="1" applyBorder="1" applyAlignment="1">
      <alignment horizontal="centerContinuous"/>
    </xf>
    <xf numFmtId="43" fontId="10" fillId="0" borderId="71" xfId="1930" applyFont="1" applyFill="1" applyBorder="1" applyAlignment="1">
      <alignment horizontal="center"/>
    </xf>
    <xf numFmtId="43" fontId="10" fillId="0" borderId="0" xfId="1930" applyFont="1" applyFill="1" applyBorder="1" applyAlignment="1">
      <alignment horizontal="center"/>
    </xf>
    <xf numFmtId="0" fontId="10" fillId="0" borderId="39" xfId="4184" applyFont="1" applyFill="1" applyBorder="1" applyAlignment="1">
      <alignment vertical="top"/>
    </xf>
    <xf numFmtId="0" fontId="10" fillId="0" borderId="0" xfId="4184" applyFont="1" applyFill="1" applyBorder="1" applyAlignment="1">
      <alignment horizontal="left" vertical="center"/>
    </xf>
    <xf numFmtId="0" fontId="10" fillId="0" borderId="0" xfId="4184" applyFont="1" applyFill="1" applyBorder="1" applyAlignment="1">
      <alignment horizontal="left" vertical="top"/>
    </xf>
    <xf numFmtId="0" fontId="10" fillId="0" borderId="0" xfId="4184" quotePrefix="1" applyFont="1" applyFill="1" applyBorder="1" applyAlignment="1">
      <alignment horizontal="left" vertical="top"/>
    </xf>
    <xf numFmtId="0" fontId="10" fillId="0" borderId="40" xfId="4184" quotePrefix="1" applyFont="1" applyFill="1" applyBorder="1" applyAlignment="1">
      <alignment horizontal="left" vertical="top"/>
    </xf>
    <xf numFmtId="0" fontId="10" fillId="0" borderId="0" xfId="4184" applyFont="1" applyFill="1" applyAlignment="1">
      <alignment vertical="top"/>
    </xf>
    <xf numFmtId="0" fontId="10" fillId="0" borderId="40" xfId="4184" applyFont="1" applyFill="1" applyBorder="1" applyAlignment="1">
      <alignment horizontal="left" vertical="center"/>
    </xf>
    <xf numFmtId="0" fontId="10" fillId="0" borderId="41" xfId="4184" applyFont="1" applyFill="1" applyBorder="1"/>
    <xf numFmtId="0" fontId="10" fillId="0" borderId="9" xfId="4184" applyFont="1" applyFill="1" applyBorder="1" applyAlignment="1">
      <alignment horizontal="centerContinuous"/>
    </xf>
    <xf numFmtId="0" fontId="10" fillId="0" borderId="42" xfId="4184" applyFont="1" applyFill="1" applyBorder="1" applyAlignment="1">
      <alignment horizontal="centerContinuous"/>
    </xf>
    <xf numFmtId="0" fontId="10" fillId="0" borderId="0" xfId="4184" applyFont="1" applyFill="1" applyAlignment="1">
      <alignment horizontal="right"/>
    </xf>
    <xf numFmtId="0" fontId="10" fillId="0" borderId="0" xfId="4184" applyFont="1" applyFill="1" applyAlignment="1">
      <alignment horizontal="left"/>
    </xf>
    <xf numFmtId="0" fontId="12" fillId="0" borderId="0" xfId="4184" quotePrefix="1" applyFont="1" applyFill="1" applyAlignment="1">
      <alignment horizontal="left"/>
    </xf>
    <xf numFmtId="0" fontId="17" fillId="0" borderId="0" xfId="4249"/>
    <xf numFmtId="0" fontId="17" fillId="0" borderId="0" xfId="4249" applyBorder="1"/>
    <xf numFmtId="0" fontId="17" fillId="0" borderId="0" xfId="4249" applyProtection="1"/>
    <xf numFmtId="0" fontId="17" fillId="0" borderId="0" xfId="4249" applyAlignment="1" applyProtection="1">
      <alignment horizontal="center"/>
    </xf>
    <xf numFmtId="0" fontId="17" fillId="0" borderId="0" xfId="4249" applyAlignment="1">
      <alignment wrapText="1"/>
    </xf>
    <xf numFmtId="0" fontId="17" fillId="0" borderId="226" xfId="4249" applyBorder="1"/>
    <xf numFmtId="0" fontId="17" fillId="0" borderId="230" xfId="4249" applyBorder="1"/>
    <xf numFmtId="0" fontId="17" fillId="0" borderId="248" xfId="4249" applyBorder="1"/>
    <xf numFmtId="0" fontId="10" fillId="0" borderId="0" xfId="4249" applyFont="1"/>
    <xf numFmtId="0" fontId="165" fillId="0" borderId="24" xfId="4249" applyFont="1" applyBorder="1" applyProtection="1"/>
    <xf numFmtId="0" fontId="10" fillId="0" borderId="23" xfId="4249" applyFont="1" applyBorder="1" applyProtection="1"/>
    <xf numFmtId="0" fontId="165" fillId="0" borderId="177" xfId="4249" applyFont="1" applyBorder="1" applyAlignment="1" applyProtection="1">
      <alignment horizontal="center"/>
    </xf>
    <xf numFmtId="0" fontId="165" fillId="0" borderId="0" xfId="4249" applyFont="1" applyBorder="1" applyAlignment="1" applyProtection="1">
      <alignment horizontal="center"/>
    </xf>
    <xf numFmtId="0" fontId="165" fillId="0" borderId="163" xfId="4249" applyFont="1" applyBorder="1" applyAlignment="1" applyProtection="1">
      <alignment horizontal="center"/>
    </xf>
    <xf numFmtId="0" fontId="165" fillId="0" borderId="234" xfId="4249" applyFont="1" applyBorder="1" applyAlignment="1" applyProtection="1">
      <alignment horizontal="center"/>
    </xf>
    <xf numFmtId="0" fontId="165" fillId="0" borderId="233" xfId="4249" applyFont="1" applyBorder="1" applyAlignment="1" applyProtection="1">
      <alignment horizontal="center"/>
    </xf>
    <xf numFmtId="0" fontId="165" fillId="0" borderId="232" xfId="4249" applyFont="1" applyBorder="1" applyAlignment="1" applyProtection="1">
      <alignment horizontal="center"/>
    </xf>
    <xf numFmtId="0" fontId="165" fillId="0" borderId="163" xfId="4249" applyFont="1" applyBorder="1" applyProtection="1"/>
    <xf numFmtId="0" fontId="165" fillId="0" borderId="164" xfId="4249" applyFont="1" applyBorder="1" applyAlignment="1" applyProtection="1">
      <alignment horizontal="center"/>
    </xf>
    <xf numFmtId="0" fontId="165" fillId="0" borderId="231" xfId="4249" applyFont="1" applyBorder="1" applyAlignment="1" applyProtection="1">
      <alignment horizontal="center"/>
    </xf>
    <xf numFmtId="0" fontId="165" fillId="0" borderId="170" xfId="4249" applyFont="1" applyBorder="1" applyAlignment="1" applyProtection="1">
      <alignment horizontal="center"/>
    </xf>
    <xf numFmtId="0" fontId="165" fillId="0" borderId="165" xfId="4249" applyFont="1" applyBorder="1" applyAlignment="1" applyProtection="1">
      <alignment horizontal="center"/>
    </xf>
    <xf numFmtId="0" fontId="165" fillId="0" borderId="224" xfId="4249" applyFont="1" applyBorder="1" applyProtection="1"/>
    <xf numFmtId="0" fontId="165" fillId="0" borderId="224" xfId="4249" applyFont="1" applyBorder="1" applyAlignment="1" applyProtection="1">
      <alignment horizontal="center"/>
    </xf>
    <xf numFmtId="0" fontId="165" fillId="0" borderId="228" xfId="4249" applyFont="1" applyBorder="1" applyAlignment="1" applyProtection="1">
      <alignment horizontal="center"/>
    </xf>
    <xf numFmtId="0" fontId="165" fillId="0" borderId="0" xfId="4249" applyFont="1" applyBorder="1" applyProtection="1"/>
    <xf numFmtId="0" fontId="165" fillId="0" borderId="23" xfId="4249" applyFont="1" applyBorder="1" applyAlignment="1" applyProtection="1">
      <alignment horizontal="left"/>
    </xf>
    <xf numFmtId="0" fontId="10" fillId="0" borderId="23" xfId="4249" applyFont="1" applyBorder="1" applyAlignment="1" applyProtection="1">
      <alignment horizontal="left"/>
    </xf>
    <xf numFmtId="0" fontId="10" fillId="0" borderId="24" xfId="4249" applyFont="1" applyBorder="1" applyProtection="1"/>
    <xf numFmtId="0" fontId="165" fillId="0" borderId="23" xfId="4249" applyFont="1" applyBorder="1" applyProtection="1"/>
    <xf numFmtId="0" fontId="10" fillId="0" borderId="24" xfId="4249" applyFont="1" applyBorder="1"/>
    <xf numFmtId="0" fontId="10" fillId="0" borderId="0" xfId="4249" quotePrefix="1" applyFont="1" applyBorder="1" applyAlignment="1" applyProtection="1">
      <alignment horizontal="left"/>
    </xf>
    <xf numFmtId="0" fontId="10" fillId="0" borderId="0" xfId="4249" applyFont="1" applyBorder="1" applyAlignment="1" applyProtection="1">
      <alignment horizontal="center"/>
    </xf>
    <xf numFmtId="0" fontId="11" fillId="0" borderId="24" xfId="4249" applyFont="1" applyBorder="1" applyAlignment="1" applyProtection="1">
      <alignment horizontal="centerContinuous"/>
    </xf>
    <xf numFmtId="0" fontId="10" fillId="0" borderId="0" xfId="4249" applyFont="1" applyBorder="1" applyAlignment="1" applyProtection="1">
      <alignment horizontal="centerContinuous"/>
    </xf>
    <xf numFmtId="0" fontId="10" fillId="0" borderId="23" xfId="4249" applyFont="1" applyBorder="1" applyAlignment="1" applyProtection="1">
      <alignment horizontal="centerContinuous"/>
    </xf>
    <xf numFmtId="0" fontId="141" fillId="0" borderId="0" xfId="4249" applyFont="1"/>
    <xf numFmtId="0" fontId="8" fillId="0" borderId="22" xfId="4249" applyFont="1" applyBorder="1" applyAlignment="1" applyProtection="1">
      <alignment horizontal="centerContinuous"/>
    </xf>
    <xf numFmtId="0" fontId="141" fillId="0" borderId="21" xfId="4249" applyFont="1" applyBorder="1" applyAlignment="1" applyProtection="1">
      <alignment horizontal="centerContinuous"/>
    </xf>
    <xf numFmtId="0" fontId="8" fillId="0" borderId="20" xfId="4249" applyFont="1" applyBorder="1" applyAlignment="1" applyProtection="1">
      <alignment horizontal="centerContinuous"/>
    </xf>
    <xf numFmtId="0" fontId="221" fillId="0" borderId="0" xfId="4249" applyFont="1" applyBorder="1"/>
    <xf numFmtId="0" fontId="219" fillId="0" borderId="0" xfId="4249" applyFont="1" applyBorder="1" applyProtection="1"/>
    <xf numFmtId="0" fontId="221" fillId="0" borderId="0" xfId="4249" applyFont="1" applyBorder="1" applyProtection="1"/>
    <xf numFmtId="0" fontId="219" fillId="0" borderId="0" xfId="4249" applyFont="1" applyBorder="1" applyAlignment="1" applyProtection="1">
      <alignment horizontal="right"/>
    </xf>
    <xf numFmtId="0" fontId="12" fillId="0" borderId="0" xfId="2586" applyFont="1" applyFill="1" applyBorder="1" applyAlignment="1">
      <alignment horizontal="left" vertical="top"/>
    </xf>
    <xf numFmtId="0" fontId="12" fillId="0" borderId="0" xfId="2586" applyFont="1" applyFill="1" applyBorder="1" applyAlignment="1">
      <alignment horizontal="left" vertical="top" wrapText="1"/>
    </xf>
    <xf numFmtId="0" fontId="12" fillId="0" borderId="0" xfId="2586" applyFont="1" applyFill="1" applyBorder="1"/>
    <xf numFmtId="170" fontId="12" fillId="0" borderId="0" xfId="1999" applyNumberFormat="1" applyFont="1" applyFill="1" applyBorder="1"/>
    <xf numFmtId="167" fontId="12" fillId="0" borderId="0" xfId="1940" applyNumberFormat="1" applyFont="1" applyFill="1" applyBorder="1"/>
    <xf numFmtId="0" fontId="12" fillId="0" borderId="0" xfId="4187" quotePrefix="1" applyFont="1" applyFill="1" applyBorder="1" applyAlignment="1">
      <alignment horizontal="left"/>
    </xf>
    <xf numFmtId="0" fontId="10" fillId="0" borderId="0" xfId="4249" applyFont="1" applyAlignment="1">
      <alignment vertical="center"/>
    </xf>
    <xf numFmtId="37" fontId="10" fillId="0" borderId="0" xfId="4249" applyNumberFormat="1" applyFont="1" applyBorder="1" applyAlignment="1" applyProtection="1">
      <alignment vertical="center"/>
    </xf>
    <xf numFmtId="4" fontId="10" fillId="0" borderId="0" xfId="4249" applyNumberFormat="1" applyFont="1" applyAlignment="1">
      <alignment vertical="center"/>
    </xf>
    <xf numFmtId="37" fontId="10" fillId="0" borderId="0" xfId="4249" applyNumberFormat="1" applyFont="1" applyBorder="1" applyAlignment="1" applyProtection="1">
      <alignment horizontal="center" vertical="center"/>
    </xf>
    <xf numFmtId="0" fontId="165" fillId="0" borderId="0" xfId="4249" applyFont="1" applyFill="1" applyBorder="1" applyAlignment="1" applyProtection="1">
      <alignment vertical="center"/>
    </xf>
    <xf numFmtId="0" fontId="10" fillId="0" borderId="23" xfId="4249" applyFont="1" applyBorder="1" applyAlignment="1">
      <alignment vertical="center"/>
    </xf>
    <xf numFmtId="0" fontId="10" fillId="0" borderId="0" xfId="4249" applyFont="1" applyBorder="1" applyAlignment="1">
      <alignment vertical="center"/>
    </xf>
    <xf numFmtId="0" fontId="10" fillId="0" borderId="0" xfId="4249" applyFont="1" applyFill="1" applyBorder="1" applyAlignment="1">
      <alignment vertical="center"/>
    </xf>
    <xf numFmtId="0" fontId="10" fillId="0" borderId="24" xfId="4249" applyFont="1" applyFill="1" applyBorder="1" applyAlignment="1">
      <alignment vertical="center"/>
    </xf>
    <xf numFmtId="167" fontId="10" fillId="0" borderId="0" xfId="4205" applyNumberFormat="1" applyFont="1" applyFill="1" applyBorder="1" applyAlignment="1" applyProtection="1">
      <alignment horizontal="centerContinuous" vertical="center"/>
      <protection locked="0"/>
    </xf>
    <xf numFmtId="167" fontId="10" fillId="0" borderId="0" xfId="4205" applyNumberFormat="1" applyFont="1" applyFill="1" applyBorder="1" applyAlignment="1" applyProtection="1">
      <alignment vertical="center"/>
      <protection locked="0"/>
    </xf>
    <xf numFmtId="167" fontId="10" fillId="47" borderId="0" xfId="4205" applyNumberFormat="1" applyFont="1" applyFill="1" applyBorder="1" applyAlignment="1" applyProtection="1">
      <alignment vertical="center"/>
      <protection locked="0"/>
    </xf>
    <xf numFmtId="167" fontId="10" fillId="47" borderId="0" xfId="4205" applyNumberFormat="1" applyFont="1" applyFill="1" applyBorder="1" applyAlignment="1" applyProtection="1">
      <alignment horizontal="centerContinuous" vertical="center"/>
      <protection locked="0"/>
    </xf>
    <xf numFmtId="167" fontId="10" fillId="0" borderId="9" xfId="4205" applyNumberFormat="1" applyFont="1" applyFill="1" applyBorder="1" applyAlignment="1" applyProtection="1">
      <alignment vertical="center"/>
      <protection locked="0"/>
    </xf>
    <xf numFmtId="167" fontId="12" fillId="125" borderId="0" xfId="4205" quotePrefix="1" applyNumberFormat="1" applyFont="1" applyFill="1" applyBorder="1" applyAlignment="1" applyProtection="1">
      <alignment horizontal="left" vertical="center"/>
      <protection locked="0"/>
    </xf>
    <xf numFmtId="167" fontId="12" fillId="125" borderId="0" xfId="4205" applyNumberFormat="1" applyFont="1" applyFill="1" applyBorder="1" applyAlignment="1" applyProtection="1">
      <alignment vertical="center"/>
      <protection locked="0"/>
    </xf>
    <xf numFmtId="167" fontId="10" fillId="47" borderId="0" xfId="4205" applyNumberFormat="1" applyFont="1" applyFill="1" applyBorder="1" applyAlignment="1">
      <alignment vertical="center"/>
    </xf>
    <xf numFmtId="167" fontId="10" fillId="47" borderId="9" xfId="4205" applyNumberFormat="1" applyFont="1" applyFill="1" applyBorder="1" applyAlignment="1" applyProtection="1">
      <alignment vertical="center"/>
      <protection locked="0"/>
    </xf>
    <xf numFmtId="167" fontId="10" fillId="47" borderId="0" xfId="4205" applyNumberFormat="1" applyFont="1" applyFill="1" applyBorder="1" applyAlignment="1" applyProtection="1">
      <alignment horizontal="left" vertical="center"/>
      <protection locked="0"/>
    </xf>
    <xf numFmtId="167" fontId="10" fillId="0" borderId="0" xfId="4205" applyNumberFormat="1" applyFont="1" applyFill="1" applyAlignment="1">
      <alignment vertical="center"/>
    </xf>
    <xf numFmtId="37" fontId="10" fillId="0" borderId="68" xfId="4232" applyNumberFormat="1" applyFont="1" applyBorder="1" applyAlignment="1" applyProtection="1">
      <alignment horizontal="center" vertical="center"/>
    </xf>
    <xf numFmtId="37" fontId="10" fillId="0" borderId="71" xfId="4232" applyNumberFormat="1" applyFont="1" applyBorder="1" applyAlignment="1" applyProtection="1">
      <alignment horizontal="center" vertical="center"/>
    </xf>
    <xf numFmtId="0" fontId="8" fillId="0" borderId="23" xfId="4249" applyFont="1" applyBorder="1" applyAlignment="1" applyProtection="1">
      <alignment horizontal="centerContinuous"/>
    </xf>
    <xf numFmtId="0" fontId="141" fillId="0" borderId="0" xfId="4249" applyFont="1" applyBorder="1" applyAlignment="1" applyProtection="1">
      <alignment horizontal="centerContinuous"/>
    </xf>
    <xf numFmtId="0" fontId="8" fillId="0" borderId="24" xfId="4249" applyFont="1" applyBorder="1" applyAlignment="1" applyProtection="1">
      <alignment horizontal="centerContinuous"/>
    </xf>
    <xf numFmtId="0" fontId="10" fillId="0" borderId="22" xfId="4195" applyFont="1" applyFill="1" applyBorder="1" applyAlignment="1" applyProtection="1">
      <alignment horizontal="centerContinuous" vertical="center"/>
      <protection locked="0"/>
    </xf>
    <xf numFmtId="174" fontId="10" fillId="0" borderId="207" xfId="4195" applyNumberFormat="1" applyFont="1" applyFill="1" applyBorder="1" applyAlignment="1" applyProtection="1">
      <alignment vertical="center"/>
      <protection locked="0"/>
    </xf>
    <xf numFmtId="0" fontId="10" fillId="0" borderId="20" xfId="4195" applyFont="1" applyFill="1" applyBorder="1" applyAlignment="1" applyProtection="1">
      <alignment horizontal="centerContinuous" vertical="center"/>
      <protection locked="0"/>
    </xf>
    <xf numFmtId="0" fontId="10" fillId="0" borderId="23" xfId="4195" applyFont="1" applyFill="1" applyBorder="1" applyAlignment="1" applyProtection="1">
      <alignment vertical="center"/>
      <protection locked="0"/>
    </xf>
    <xf numFmtId="0" fontId="141" fillId="0" borderId="39" xfId="4187" applyFont="1" applyFill="1" applyBorder="1" applyAlignment="1">
      <alignment vertical="center"/>
    </xf>
    <xf numFmtId="41" fontId="141" fillId="0" borderId="0" xfId="4188" applyNumberFormat="1" applyFont="1" applyBorder="1" applyAlignment="1">
      <alignment horizontal="left" vertical="center"/>
    </xf>
    <xf numFmtId="0" fontId="141" fillId="0" borderId="0" xfId="4187" applyFont="1" applyAlignment="1">
      <alignment vertical="center"/>
    </xf>
    <xf numFmtId="0" fontId="141" fillId="0" borderId="0" xfId="4187" applyFont="1" applyBorder="1" applyAlignment="1">
      <alignment horizontal="left" vertical="center"/>
    </xf>
    <xf numFmtId="0" fontId="141" fillId="0" borderId="0" xfId="4187" applyFont="1" applyBorder="1" applyAlignment="1">
      <alignment horizontal="left" vertical="center" wrapText="1"/>
    </xf>
    <xf numFmtId="0" fontId="141" fillId="0" borderId="0" xfId="2586" applyFont="1" applyFill="1" applyBorder="1" applyAlignment="1">
      <alignment horizontal="left" vertical="center" wrapText="1"/>
    </xf>
    <xf numFmtId="0" fontId="141" fillId="0" borderId="0" xfId="2586" applyFont="1" applyBorder="1" applyAlignment="1">
      <alignment horizontal="left" vertical="center" wrapText="1"/>
    </xf>
    <xf numFmtId="0" fontId="141" fillId="0" borderId="0" xfId="4187" applyFont="1" applyFill="1" applyAlignment="1">
      <alignment vertical="center"/>
    </xf>
    <xf numFmtId="0" fontId="141" fillId="0" borderId="39" xfId="4187" quotePrefix="1" applyFont="1" applyFill="1" applyBorder="1" applyAlignment="1">
      <alignment horizontal="right" vertical="center"/>
    </xf>
    <xf numFmtId="0" fontId="2" fillId="125" borderId="0" xfId="4182" quotePrefix="1" applyFont="1" applyFill="1" applyAlignment="1">
      <alignment horizontal="left"/>
    </xf>
    <xf numFmtId="0" fontId="141" fillId="125" borderId="0" xfId="4183" quotePrefix="1" applyFont="1" applyFill="1" applyAlignment="1">
      <alignment horizontal="left"/>
    </xf>
    <xf numFmtId="0" fontId="141" fillId="125" borderId="0" xfId="4183" quotePrefix="1" applyFont="1" applyFill="1" applyAlignment="1">
      <alignment horizontal="right"/>
    </xf>
    <xf numFmtId="0" fontId="141" fillId="0" borderId="0" xfId="4183" applyFont="1" applyFill="1" applyAlignment="1">
      <alignment horizontal="right"/>
    </xf>
    <xf numFmtId="0" fontId="141" fillId="0" borderId="0" xfId="4183" applyFont="1" applyFill="1"/>
    <xf numFmtId="0" fontId="141" fillId="0" borderId="0" xfId="4184" quotePrefix="1" applyFont="1" applyFill="1" applyAlignment="1">
      <alignment horizontal="right"/>
    </xf>
    <xf numFmtId="0" fontId="141" fillId="0" borderId="0" xfId="4184" applyFont="1" applyFill="1" applyBorder="1" applyAlignment="1">
      <alignment horizontal="right"/>
    </xf>
    <xf numFmtId="0" fontId="141" fillId="0" borderId="0" xfId="4184" quotePrefix="1" applyFont="1" applyFill="1" applyBorder="1" applyAlignment="1"/>
    <xf numFmtId="0" fontId="141" fillId="125" borderId="0" xfId="4187" quotePrefix="1" applyFont="1" applyFill="1" applyAlignment="1">
      <alignment horizontal="left"/>
    </xf>
    <xf numFmtId="0" fontId="141" fillId="0" borderId="0" xfId="4187" applyFont="1" applyFill="1"/>
    <xf numFmtId="0" fontId="221" fillId="0" borderId="230" xfId="4249" applyFont="1" applyBorder="1"/>
    <xf numFmtId="0" fontId="12" fillId="125" borderId="0" xfId="4177" quotePrefix="1" applyFont="1" applyFill="1" applyBorder="1" applyAlignment="1">
      <alignment horizontal="left"/>
    </xf>
    <xf numFmtId="0" fontId="18" fillId="125" borderId="0" xfId="4182" quotePrefix="1" applyFont="1" applyFill="1" applyAlignment="1">
      <alignment horizontal="right"/>
    </xf>
    <xf numFmtId="0" fontId="18" fillId="125" borderId="0" xfId="4182" applyFont="1" applyFill="1" applyAlignment="1">
      <alignment horizontal="left"/>
    </xf>
    <xf numFmtId="0" fontId="18" fillId="125" borderId="0" xfId="4189" quotePrefix="1" applyNumberFormat="1" applyFont="1" applyFill="1" applyAlignment="1" applyProtection="1">
      <alignment horizontal="left" vertical="center"/>
      <protection locked="0"/>
    </xf>
    <xf numFmtId="0" fontId="18" fillId="125" borderId="0" xfId="4189" applyNumberFormat="1" applyFont="1" applyFill="1" applyAlignment="1" applyProtection="1">
      <alignment horizontal="right" vertical="center"/>
      <protection locked="0"/>
    </xf>
    <xf numFmtId="37" fontId="2" fillId="0" borderId="0" xfId="4222" applyFont="1" applyFill="1" applyBorder="1" applyAlignment="1" applyProtection="1">
      <alignment horizontal="left"/>
    </xf>
    <xf numFmtId="37" fontId="2" fillId="0" borderId="0" xfId="4222" applyFont="1" applyFill="1" applyAlignment="1">
      <alignment horizontal="left"/>
    </xf>
    <xf numFmtId="37" fontId="2" fillId="0" borderId="39" xfId="4222" quotePrefix="1" applyFont="1" applyFill="1" applyBorder="1" applyAlignment="1" applyProtection="1">
      <alignment horizontal="left" vertical="center" textRotation="180"/>
    </xf>
    <xf numFmtId="37" fontId="2" fillId="0" borderId="0" xfId="4222" applyFont="1" applyFill="1" applyBorder="1" applyAlignment="1" applyProtection="1">
      <alignment horizontal="left" textRotation="180"/>
    </xf>
    <xf numFmtId="37" fontId="2" fillId="0" borderId="0" xfId="4222" applyFont="1" applyFill="1" applyBorder="1" applyAlignment="1">
      <alignment horizontal="left" textRotation="180"/>
    </xf>
    <xf numFmtId="37" fontId="2" fillId="0" borderId="0" xfId="4222" applyFont="1" applyFill="1" applyBorder="1" applyAlignment="1" applyProtection="1">
      <alignment horizontal="left" vertical="center" textRotation="180"/>
    </xf>
    <xf numFmtId="37" fontId="2" fillId="0" borderId="0" xfId="4222" applyFont="1" applyFill="1" applyBorder="1" applyAlignment="1" applyProtection="1">
      <alignment horizontal="right"/>
    </xf>
    <xf numFmtId="37" fontId="2" fillId="0" borderId="0" xfId="4222" applyFont="1" applyFill="1" applyBorder="1" applyAlignment="1">
      <alignment horizontal="right"/>
    </xf>
    <xf numFmtId="37" fontId="2" fillId="0" borderId="0" xfId="4222" quotePrefix="1" applyFont="1" applyFill="1" applyBorder="1" applyAlignment="1" applyProtection="1">
      <alignment horizontal="right" vertical="center" textRotation="180"/>
    </xf>
    <xf numFmtId="37" fontId="2" fillId="0" borderId="0" xfId="4222" applyFont="1" applyFill="1" applyBorder="1" applyAlignment="1" applyProtection="1">
      <alignment horizontal="right" textRotation="180"/>
    </xf>
    <xf numFmtId="37" fontId="2" fillId="0" borderId="0" xfId="4222" applyFont="1" applyFill="1" applyBorder="1" applyAlignment="1">
      <alignment horizontal="right" textRotation="180"/>
    </xf>
    <xf numFmtId="37" fontId="2" fillId="0" borderId="0" xfId="4222" applyFont="1" applyFill="1" applyBorder="1" applyAlignment="1" applyProtection="1">
      <alignment horizontal="right" vertical="center" textRotation="180"/>
    </xf>
    <xf numFmtId="37" fontId="2" fillId="0" borderId="39" xfId="4222" quotePrefix="1" applyFont="1" applyFill="1" applyBorder="1" applyAlignment="1" applyProtection="1">
      <alignment horizontal="left" vertical="top" textRotation="180"/>
    </xf>
    <xf numFmtId="37" fontId="2" fillId="0" borderId="39" xfId="4222" quotePrefix="1" applyFont="1" applyFill="1" applyBorder="1" applyAlignment="1">
      <alignment horizontal="left" vertical="top" textRotation="180"/>
    </xf>
    <xf numFmtId="167" fontId="12" fillId="0" borderId="67" xfId="4205" applyNumberFormat="1" applyFont="1" applyFill="1" applyBorder="1" applyAlignment="1">
      <alignment horizontal="left"/>
    </xf>
    <xf numFmtId="0" fontId="2" fillId="125" borderId="0" xfId="4182" applyFont="1" applyFill="1" applyAlignment="1">
      <alignment horizontal="right"/>
    </xf>
    <xf numFmtId="0" fontId="2" fillId="0" borderId="37" xfId="4182" applyFont="1" applyBorder="1" applyAlignment="1">
      <alignment horizontal="right"/>
    </xf>
    <xf numFmtId="0" fontId="2" fillId="0" borderId="9" xfId="4182" applyBorder="1" applyAlignment="1">
      <alignment vertical="center"/>
    </xf>
    <xf numFmtId="41" fontId="175" fillId="0" borderId="2" xfId="4201" applyNumberFormat="1" applyFont="1" applyFill="1" applyBorder="1" applyAlignment="1" applyProtection="1">
      <alignment horizontal="left" vertical="center"/>
    </xf>
    <xf numFmtId="0" fontId="12" fillId="0" borderId="0" xfId="4209" applyFont="1" applyAlignment="1" applyProtection="1">
      <alignment horizontal="left"/>
      <protection locked="0"/>
    </xf>
    <xf numFmtId="37" fontId="2" fillId="0" borderId="0" xfId="4222" quotePrefix="1" applyFont="1" applyFill="1" applyBorder="1" applyAlignment="1" applyProtection="1">
      <alignment horizontal="left" vertical="top" textRotation="180"/>
    </xf>
    <xf numFmtId="37" fontId="2" fillId="0" borderId="39" xfId="4222" applyFont="1" applyFill="1" applyBorder="1" applyAlignment="1" applyProtection="1">
      <alignment horizontal="left" vertical="top" textRotation="180"/>
    </xf>
    <xf numFmtId="37" fontId="2" fillId="0" borderId="0" xfId="4222" applyFont="1" applyFill="1" applyBorder="1" applyAlignment="1" applyProtection="1">
      <alignment horizontal="left" vertical="top"/>
    </xf>
    <xf numFmtId="37" fontId="2" fillId="0" borderId="0" xfId="4222" applyFont="1" applyFill="1" applyAlignment="1">
      <alignment horizontal="left" vertical="top"/>
    </xf>
    <xf numFmtId="37" fontId="2" fillId="0" borderId="0" xfId="4222" applyFont="1" applyFill="1" applyBorder="1" applyAlignment="1">
      <alignment horizontal="right" vertical="top"/>
    </xf>
    <xf numFmtId="37" fontId="2" fillId="0" borderId="0" xfId="4222" applyFont="1" applyFill="1" applyAlignment="1">
      <alignment horizontal="right" vertical="top"/>
    </xf>
    <xf numFmtId="0" fontId="12" fillId="47" borderId="0" xfId="4189" applyFont="1" applyFill="1" applyAlignment="1">
      <alignment vertical="center"/>
    </xf>
    <xf numFmtId="0" fontId="12" fillId="47" borderId="0" xfId="4189" applyFont="1" applyFill="1" applyAlignment="1">
      <alignment horizontal="center" vertical="center"/>
    </xf>
    <xf numFmtId="173" fontId="12" fillId="47" borderId="0" xfId="4189" applyNumberFormat="1" applyFont="1" applyFill="1" applyAlignment="1">
      <alignment vertical="center"/>
    </xf>
    <xf numFmtId="0" fontId="141" fillId="47" borderId="0" xfId="4189" applyFont="1" applyFill="1" applyAlignment="1">
      <alignment vertical="center"/>
    </xf>
    <xf numFmtId="0" fontId="141" fillId="47" borderId="0" xfId="4189" applyFont="1" applyFill="1" applyAlignment="1">
      <alignment horizontal="center" vertical="center"/>
    </xf>
    <xf numFmtId="173" fontId="141" fillId="47" borderId="0" xfId="4189" applyNumberFormat="1" applyFont="1" applyFill="1" applyAlignment="1">
      <alignment vertical="center"/>
    </xf>
    <xf numFmtId="0" fontId="142" fillId="47" borderId="36" xfId="4189" applyNumberFormat="1" applyFont="1" applyFill="1" applyBorder="1" applyAlignment="1" applyProtection="1">
      <alignment horizontal="centerContinuous" vertical="center"/>
      <protection locked="0"/>
    </xf>
    <xf numFmtId="0" fontId="18" fillId="47" borderId="38" xfId="4189" applyNumberFormat="1" applyFont="1" applyFill="1" applyBorder="1" applyAlignment="1" applyProtection="1">
      <alignment vertical="center"/>
      <protection locked="0"/>
    </xf>
    <xf numFmtId="0" fontId="18" fillId="47" borderId="0" xfId="4189" applyFont="1" applyFill="1" applyAlignment="1">
      <alignment vertical="center"/>
    </xf>
    <xf numFmtId="0" fontId="18" fillId="47" borderId="0" xfId="4189" applyFont="1" applyFill="1" applyAlignment="1">
      <alignment horizontal="center" vertical="center"/>
    </xf>
    <xf numFmtId="173" fontId="18" fillId="47" borderId="0" xfId="4189" applyNumberFormat="1" applyFont="1" applyFill="1" applyAlignment="1">
      <alignment vertical="center"/>
    </xf>
    <xf numFmtId="0" fontId="141" fillId="47" borderId="39" xfId="4189" applyNumberFormat="1" applyFont="1" applyFill="1" applyBorder="1" applyAlignment="1" applyProtection="1">
      <alignment horizontal="centerContinuous" vertical="center"/>
      <protection locked="0"/>
    </xf>
    <xf numFmtId="0" fontId="141" fillId="47" borderId="0" xfId="4189" applyNumberFormat="1" applyFont="1" applyFill="1" applyBorder="1" applyAlignment="1" applyProtection="1">
      <alignment horizontal="centerContinuous" vertical="center"/>
      <protection locked="0"/>
    </xf>
    <xf numFmtId="167" fontId="141" fillId="0" borderId="0" xfId="4205" applyNumberFormat="1" applyFont="1" applyFill="1" applyBorder="1" applyAlignment="1" applyProtection="1">
      <alignment horizontal="centerContinuous" vertical="center"/>
      <protection locked="0"/>
    </xf>
    <xf numFmtId="0" fontId="141" fillId="47" borderId="40" xfId="4189" applyNumberFormat="1" applyFont="1" applyFill="1" applyBorder="1" applyAlignment="1" applyProtection="1">
      <alignment vertical="center"/>
      <protection locked="0"/>
    </xf>
    <xf numFmtId="0" fontId="141" fillId="47" borderId="39" xfId="4189" applyNumberFormat="1" applyFont="1" applyFill="1" applyBorder="1" applyAlignment="1" applyProtection="1">
      <alignment vertical="center"/>
      <protection locked="0"/>
    </xf>
    <xf numFmtId="0" fontId="141" fillId="47" borderId="0" xfId="4189" applyFont="1" applyFill="1" applyBorder="1" applyAlignment="1">
      <alignment horizontal="centerContinuous" vertical="center"/>
    </xf>
    <xf numFmtId="0" fontId="181" fillId="47" borderId="0" xfId="4189" applyNumberFormat="1" applyFont="1" applyFill="1" applyBorder="1" applyAlignment="1" applyProtection="1">
      <alignment horizontal="centerContinuous" vertical="center"/>
      <protection locked="0"/>
    </xf>
    <xf numFmtId="167" fontId="141" fillId="47" borderId="0" xfId="4205" applyNumberFormat="1" applyFont="1" applyFill="1" applyBorder="1" applyAlignment="1">
      <alignment horizontal="centerContinuous" vertical="center"/>
    </xf>
    <xf numFmtId="167" fontId="141" fillId="47" borderId="0" xfId="4205" applyNumberFormat="1" applyFont="1" applyFill="1" applyBorder="1" applyAlignment="1" applyProtection="1">
      <alignment horizontal="centerContinuous" vertical="center"/>
      <protection locked="0"/>
    </xf>
    <xf numFmtId="0" fontId="12" fillId="47" borderId="24" xfId="4189" applyNumberFormat="1" applyFont="1" applyFill="1" applyBorder="1" applyAlignment="1" applyProtection="1">
      <alignment horizontal="center" vertical="center"/>
      <protection locked="0"/>
    </xf>
    <xf numFmtId="167" fontId="12" fillId="0" borderId="24" xfId="4205" applyNumberFormat="1" applyFont="1" applyFill="1" applyBorder="1" applyAlignment="1" applyProtection="1">
      <alignment horizontal="center" vertical="center"/>
      <protection locked="0"/>
    </xf>
    <xf numFmtId="0" fontId="12" fillId="47" borderId="75" xfId="4189" applyNumberFormat="1" applyFont="1" applyFill="1" applyBorder="1" applyAlignment="1" applyProtection="1">
      <alignment horizontal="center" vertical="center"/>
      <protection locked="0"/>
    </xf>
    <xf numFmtId="0" fontId="12" fillId="47" borderId="22" xfId="4189" applyNumberFormat="1" applyFont="1" applyFill="1" applyBorder="1" applyAlignment="1" applyProtection="1">
      <alignment horizontal="center" vertical="center"/>
      <protection locked="0"/>
    </xf>
    <xf numFmtId="167" fontId="12" fillId="0" borderId="22" xfId="4205" applyNumberFormat="1" applyFont="1" applyFill="1" applyBorder="1" applyAlignment="1" applyProtection="1">
      <alignment horizontal="center" vertical="center"/>
      <protection locked="0"/>
    </xf>
    <xf numFmtId="0" fontId="12" fillId="47" borderId="51" xfId="4189" applyNumberFormat="1" applyFont="1" applyFill="1" applyBorder="1" applyAlignment="1" applyProtection="1">
      <alignment horizontal="center" vertical="center"/>
      <protection locked="0"/>
    </xf>
    <xf numFmtId="0" fontId="12" fillId="47" borderId="40" xfId="4189" applyNumberFormat="1" applyFont="1" applyFill="1" applyBorder="1" applyAlignment="1" applyProtection="1">
      <alignment horizontal="center" vertical="center"/>
      <protection locked="0"/>
    </xf>
    <xf numFmtId="37" fontId="12" fillId="47" borderId="0" xfId="4189" applyNumberFormat="1" applyFont="1" applyFill="1" applyAlignment="1">
      <alignment vertical="center"/>
    </xf>
    <xf numFmtId="167" fontId="12" fillId="0" borderId="70" xfId="4205" applyNumberFormat="1" applyFont="1" applyFill="1" applyBorder="1" applyAlignment="1">
      <alignment vertical="center"/>
    </xf>
    <xf numFmtId="0" fontId="142" fillId="47" borderId="36" xfId="4191" applyNumberFormat="1" applyFont="1" applyFill="1" applyBorder="1" applyAlignment="1" applyProtection="1">
      <alignment horizontal="centerContinuous" vertical="center"/>
      <protection locked="0"/>
    </xf>
    <xf numFmtId="0" fontId="141" fillId="47" borderId="39" xfId="4191" applyNumberFormat="1" applyFont="1" applyFill="1" applyBorder="1" applyAlignment="1" applyProtection="1">
      <alignment horizontal="centerContinuous" vertical="center"/>
      <protection locked="0"/>
    </xf>
    <xf numFmtId="0" fontId="141" fillId="47" borderId="0" xfId="4191" applyNumberFormat="1" applyFont="1" applyFill="1" applyBorder="1" applyAlignment="1" applyProtection="1">
      <alignment horizontal="centerContinuous" vertical="center"/>
      <protection locked="0"/>
    </xf>
    <xf numFmtId="0" fontId="141" fillId="47" borderId="40" xfId="4191" applyNumberFormat="1" applyFont="1" applyFill="1" applyBorder="1" applyAlignment="1" applyProtection="1">
      <alignment horizontal="centerContinuous" vertical="center"/>
      <protection locked="0"/>
    </xf>
    <xf numFmtId="0" fontId="12" fillId="47" borderId="24" xfId="4191" applyNumberFormat="1" applyFont="1" applyFill="1" applyBorder="1" applyAlignment="1" applyProtection="1">
      <alignment horizontal="center" vertical="center"/>
      <protection locked="0"/>
    </xf>
    <xf numFmtId="167" fontId="12" fillId="125" borderId="24" xfId="4205" applyNumberFormat="1" applyFont="1" applyFill="1" applyBorder="1" applyAlignment="1" applyProtection="1">
      <alignment horizontal="center" vertical="center"/>
      <protection locked="0"/>
    </xf>
    <xf numFmtId="167" fontId="12" fillId="47" borderId="24" xfId="4205" applyNumberFormat="1" applyFont="1" applyFill="1" applyBorder="1" applyAlignment="1" applyProtection="1">
      <alignment horizontal="center" vertical="center"/>
      <protection locked="0"/>
    </xf>
    <xf numFmtId="0" fontId="12" fillId="47" borderId="40" xfId="4191" applyNumberFormat="1" applyFont="1" applyFill="1" applyBorder="1" applyAlignment="1" applyProtection="1">
      <alignment horizontal="center" vertical="center"/>
      <protection locked="0"/>
    </xf>
    <xf numFmtId="0" fontId="12" fillId="47" borderId="24" xfId="4191" applyFont="1" applyFill="1" applyBorder="1" applyAlignment="1">
      <alignment vertical="center"/>
    </xf>
    <xf numFmtId="0" fontId="12" fillId="47" borderId="24" xfId="4191" applyNumberFormat="1" applyFont="1" applyFill="1" applyBorder="1" applyAlignment="1" applyProtection="1">
      <alignment vertical="center"/>
      <protection locked="0"/>
    </xf>
    <xf numFmtId="167" fontId="222" fillId="0" borderId="24" xfId="4205" applyNumberFormat="1" applyFont="1" applyFill="1" applyBorder="1"/>
    <xf numFmtId="167" fontId="194" fillId="47" borderId="24" xfId="4205" applyNumberFormat="1" applyFont="1" applyFill="1" applyBorder="1"/>
    <xf numFmtId="169" fontId="12" fillId="47" borderId="40" xfId="4191" quotePrefix="1" applyNumberFormat="1" applyFont="1" applyFill="1" applyBorder="1" applyAlignment="1" applyProtection="1">
      <alignment horizontal="center" vertical="center"/>
      <protection locked="0"/>
    </xf>
    <xf numFmtId="169" fontId="141" fillId="47" borderId="39" xfId="4191" applyNumberFormat="1" applyFont="1" applyFill="1" applyBorder="1" applyAlignment="1" applyProtection="1">
      <alignment horizontal="left" vertical="center"/>
      <protection locked="0"/>
    </xf>
    <xf numFmtId="0" fontId="141" fillId="47" borderId="0" xfId="4191" applyFont="1" applyFill="1" applyBorder="1" applyAlignment="1">
      <alignment vertical="center"/>
    </xf>
    <xf numFmtId="167" fontId="141" fillId="47" borderId="0" xfId="4205" applyNumberFormat="1" applyFont="1" applyFill="1" applyBorder="1" applyAlignment="1">
      <alignment vertical="center"/>
    </xf>
    <xf numFmtId="169" fontId="141" fillId="47" borderId="40" xfId="4191" applyNumberFormat="1" applyFont="1" applyFill="1" applyBorder="1" applyAlignment="1" applyProtection="1">
      <alignment horizontal="center" vertical="center"/>
      <protection locked="0"/>
    </xf>
    <xf numFmtId="0" fontId="12" fillId="47" borderId="24" xfId="4191" applyNumberFormat="1" applyFont="1" applyFill="1" applyBorder="1" applyAlignment="1" applyProtection="1">
      <alignment horizontal="centerContinuous" vertical="center"/>
      <protection locked="0"/>
    </xf>
    <xf numFmtId="167" fontId="223" fillId="0" borderId="24" xfId="4205" applyNumberFormat="1" applyFont="1" applyFill="1" applyBorder="1" applyAlignment="1" applyProtection="1">
      <alignment horizontal="right" vertical="center"/>
      <protection locked="0"/>
    </xf>
    <xf numFmtId="167" fontId="12" fillId="47" borderId="24" xfId="4205" applyNumberFormat="1" applyFont="1" applyFill="1" applyBorder="1" applyAlignment="1" applyProtection="1">
      <alignment horizontal="right" vertical="center"/>
      <protection locked="0"/>
    </xf>
    <xf numFmtId="167" fontId="12" fillId="47" borderId="24" xfId="4205" applyNumberFormat="1" applyFont="1" applyFill="1" applyBorder="1" applyAlignment="1" applyProtection="1">
      <alignment horizontal="centerContinuous" vertical="center"/>
      <protection locked="0"/>
    </xf>
    <xf numFmtId="0" fontId="194" fillId="47" borderId="40" xfId="4191" applyFont="1" applyFill="1" applyBorder="1"/>
    <xf numFmtId="167" fontId="223" fillId="0" borderId="24" xfId="4205" applyNumberFormat="1" applyFont="1" applyFill="1" applyBorder="1" applyAlignment="1" applyProtection="1">
      <alignment horizontal="centerContinuous" vertical="center"/>
      <protection locked="0"/>
    </xf>
    <xf numFmtId="0" fontId="12" fillId="0" borderId="23" xfId="4243" applyFont="1" applyBorder="1" applyAlignment="1" applyProtection="1">
      <alignment horizontal="left" textRotation="180"/>
      <protection locked="0"/>
    </xf>
    <xf numFmtId="0" fontId="12" fillId="47" borderId="2" xfId="4189" applyFont="1" applyFill="1" applyBorder="1" applyAlignment="1">
      <alignment vertical="center"/>
    </xf>
    <xf numFmtId="167" fontId="12" fillId="0" borderId="2" xfId="4205" applyNumberFormat="1" applyFont="1" applyFill="1" applyBorder="1" applyAlignment="1">
      <alignment vertical="center"/>
    </xf>
    <xf numFmtId="0" fontId="12" fillId="47" borderId="2" xfId="4189" applyNumberFormat="1" applyFont="1" applyFill="1" applyBorder="1" applyAlignment="1" applyProtection="1">
      <alignment vertical="center"/>
      <protection locked="0"/>
    </xf>
    <xf numFmtId="167" fontId="12" fillId="0" borderId="2" xfId="4205" applyNumberFormat="1" applyFont="1" applyFill="1" applyBorder="1" applyAlignment="1" applyProtection="1">
      <alignment vertical="center"/>
      <protection locked="0"/>
    </xf>
    <xf numFmtId="0" fontId="12" fillId="47" borderId="223" xfId="4189" applyFont="1" applyFill="1" applyBorder="1" applyAlignment="1">
      <alignment vertical="center"/>
    </xf>
    <xf numFmtId="0" fontId="12" fillId="47" borderId="223" xfId="4189" applyNumberFormat="1" applyFont="1" applyFill="1" applyBorder="1" applyAlignment="1" applyProtection="1">
      <alignment vertical="center"/>
      <protection locked="0"/>
    </xf>
    <xf numFmtId="167" fontId="12" fillId="0" borderId="223" xfId="4205" applyNumberFormat="1" applyFont="1" applyFill="1" applyBorder="1" applyAlignment="1" applyProtection="1">
      <alignment vertical="center"/>
      <protection locked="0"/>
    </xf>
    <xf numFmtId="0" fontId="12" fillId="47" borderId="70" xfId="4189" applyFont="1" applyFill="1" applyBorder="1" applyAlignment="1">
      <alignment vertical="center"/>
    </xf>
    <xf numFmtId="167" fontId="12" fillId="47" borderId="2" xfId="4205" applyNumberFormat="1" applyFont="1" applyFill="1" applyBorder="1" applyAlignment="1">
      <alignment vertical="center"/>
    </xf>
    <xf numFmtId="167" fontId="12" fillId="47" borderId="223" xfId="4205" applyNumberFormat="1" applyFont="1" applyFill="1" applyBorder="1" applyAlignment="1">
      <alignment vertical="center"/>
    </xf>
    <xf numFmtId="167" fontId="12" fillId="0" borderId="223" xfId="4205" applyNumberFormat="1" applyFont="1" applyFill="1" applyBorder="1" applyAlignment="1">
      <alignment vertical="center"/>
    </xf>
    <xf numFmtId="167" fontId="12" fillId="47" borderId="70" xfId="4205" applyNumberFormat="1" applyFont="1" applyFill="1" applyBorder="1" applyAlignment="1">
      <alignment vertical="center"/>
    </xf>
    <xf numFmtId="0" fontId="18" fillId="47" borderId="247" xfId="4189" applyNumberFormat="1" applyFont="1" applyFill="1" applyBorder="1" applyAlignment="1" applyProtection="1">
      <alignment horizontal="centerContinuous" vertical="center"/>
      <protection locked="0"/>
    </xf>
    <xf numFmtId="167" fontId="18" fillId="0" borderId="247" xfId="4205" applyNumberFormat="1" applyFont="1" applyFill="1" applyBorder="1" applyAlignment="1" applyProtection="1">
      <alignment horizontal="centerContinuous" vertical="center"/>
      <protection locked="0"/>
    </xf>
    <xf numFmtId="0" fontId="10" fillId="47" borderId="218" xfId="4189" applyNumberFormat="1" applyFont="1" applyFill="1" applyBorder="1" applyAlignment="1" applyProtection="1">
      <alignment vertical="center"/>
      <protection locked="0"/>
    </xf>
    <xf numFmtId="0" fontId="10" fillId="47" borderId="230" xfId="4189" applyNumberFormat="1" applyFont="1" applyFill="1" applyBorder="1" applyAlignment="1" applyProtection="1">
      <alignment vertical="center"/>
      <protection locked="0"/>
    </xf>
    <xf numFmtId="167" fontId="10" fillId="0" borderId="230" xfId="4205" applyNumberFormat="1" applyFont="1" applyFill="1" applyBorder="1" applyAlignment="1" applyProtection="1">
      <alignment vertical="center"/>
      <protection locked="0"/>
    </xf>
    <xf numFmtId="0" fontId="10" fillId="47" borderId="241" xfId="4189" applyNumberFormat="1" applyFont="1" applyFill="1" applyBorder="1" applyAlignment="1" applyProtection="1">
      <alignment vertical="center"/>
      <protection locked="0"/>
    </xf>
    <xf numFmtId="0" fontId="12" fillId="47" borderId="218" xfId="4189" applyNumberFormat="1" applyFont="1" applyFill="1" applyBorder="1" applyAlignment="1" applyProtection="1">
      <alignment horizontal="centerContinuous" vertical="center"/>
      <protection locked="0"/>
    </xf>
    <xf numFmtId="0" fontId="10" fillId="47" borderId="230" xfId="4189" applyNumberFormat="1" applyFont="1" applyFill="1" applyBorder="1" applyAlignment="1" applyProtection="1">
      <alignment horizontal="centerContinuous" vertical="center"/>
      <protection locked="0"/>
    </xf>
    <xf numFmtId="167" fontId="10" fillId="0" borderId="230" xfId="4205" applyNumberFormat="1" applyFont="1" applyFill="1" applyBorder="1" applyAlignment="1" applyProtection="1">
      <alignment horizontal="centerContinuous" vertical="center"/>
      <protection locked="0"/>
    </xf>
    <xf numFmtId="0" fontId="12" fillId="47" borderId="221" xfId="4189" applyNumberFormat="1" applyFont="1" applyFill="1" applyBorder="1" applyAlignment="1" applyProtection="1">
      <alignment horizontal="center" vertical="center"/>
      <protection locked="0"/>
    </xf>
    <xf numFmtId="0" fontId="12" fillId="47" borderId="222" xfId="4189" applyNumberFormat="1" applyFont="1" applyFill="1" applyBorder="1" applyAlignment="1" applyProtection="1">
      <alignment horizontal="center" vertical="center"/>
      <protection locked="0"/>
    </xf>
    <xf numFmtId="0" fontId="12" fillId="47" borderId="226" xfId="4189" applyNumberFormat="1" applyFont="1" applyFill="1" applyBorder="1" applyAlignment="1" applyProtection="1">
      <alignment horizontal="center" vertical="center"/>
      <protection locked="0"/>
    </xf>
    <xf numFmtId="167" fontId="12" fillId="0" borderId="226" xfId="4205" applyNumberFormat="1" applyFont="1" applyFill="1" applyBorder="1" applyAlignment="1" applyProtection="1">
      <alignment horizontal="center" vertical="center"/>
      <protection locked="0"/>
    </xf>
    <xf numFmtId="0" fontId="12" fillId="47" borderId="251" xfId="4189" applyNumberFormat="1" applyFont="1" applyFill="1" applyBorder="1" applyAlignment="1" applyProtection="1">
      <alignment horizontal="center" vertical="center"/>
      <protection locked="0"/>
    </xf>
    <xf numFmtId="0" fontId="12" fillId="47" borderId="65" xfId="4189" quotePrefix="1" applyNumberFormat="1" applyFont="1" applyFill="1" applyBorder="1" applyAlignment="1" applyProtection="1">
      <alignment horizontal="center" vertical="center"/>
      <protection locked="0"/>
    </xf>
    <xf numFmtId="169" fontId="12" fillId="47" borderId="122" xfId="4189" quotePrefix="1" applyNumberFormat="1" applyFont="1" applyFill="1" applyBorder="1" applyAlignment="1" applyProtection="1">
      <alignment horizontal="center" vertical="center"/>
      <protection locked="0"/>
    </xf>
    <xf numFmtId="0" fontId="12" fillId="47" borderId="222" xfId="4189" applyNumberFormat="1" applyFont="1" applyFill="1" applyBorder="1" applyAlignment="1" applyProtection="1">
      <alignment horizontal="centerContinuous" vertical="center"/>
      <protection locked="0"/>
    </xf>
    <xf numFmtId="0" fontId="10" fillId="47" borderId="226" xfId="4189" applyNumberFormat="1" applyFont="1" applyFill="1" applyBorder="1" applyAlignment="1" applyProtection="1">
      <alignment horizontal="centerContinuous" vertical="center"/>
      <protection locked="0"/>
    </xf>
    <xf numFmtId="0" fontId="10" fillId="47" borderId="241" xfId="4189" applyNumberFormat="1" applyFont="1" applyFill="1" applyBorder="1" applyAlignment="1" applyProtection="1">
      <alignment horizontal="centerContinuous" vertical="center"/>
      <protection locked="0"/>
    </xf>
    <xf numFmtId="0" fontId="12" fillId="47" borderId="220" xfId="4189" applyNumberFormat="1" applyFont="1" applyFill="1" applyBorder="1" applyAlignment="1" applyProtection="1">
      <alignment horizontal="center" vertical="center"/>
      <protection locked="0"/>
    </xf>
    <xf numFmtId="167" fontId="12" fillId="0" borderId="226" xfId="4205" quotePrefix="1" applyNumberFormat="1" applyFont="1" applyFill="1" applyBorder="1" applyAlignment="1" applyProtection="1">
      <alignment horizontal="center" vertical="center"/>
      <protection locked="0"/>
    </xf>
    <xf numFmtId="0" fontId="12" fillId="47" borderId="241" xfId="4189" applyNumberFormat="1" applyFont="1" applyFill="1" applyBorder="1" applyAlignment="1" applyProtection="1">
      <alignment horizontal="center" vertical="center"/>
      <protection locked="0"/>
    </xf>
    <xf numFmtId="0" fontId="12" fillId="47" borderId="230" xfId="4189" applyNumberFormat="1" applyFont="1" applyFill="1" applyBorder="1" applyAlignment="1" applyProtection="1">
      <alignment horizontal="centerContinuous" vertical="center"/>
      <protection locked="0"/>
    </xf>
    <xf numFmtId="167" fontId="12" fillId="0" borderId="230" xfId="4205" applyNumberFormat="1" applyFont="1" applyFill="1" applyBorder="1" applyAlignment="1" applyProtection="1">
      <alignment horizontal="centerContinuous" vertical="center"/>
      <protection locked="0"/>
    </xf>
    <xf numFmtId="0" fontId="12" fillId="47" borderId="241" xfId="4189" applyNumberFormat="1" applyFont="1" applyFill="1" applyBorder="1" applyAlignment="1" applyProtection="1">
      <alignment horizontal="centerContinuous" vertical="center"/>
      <protection locked="0"/>
    </xf>
    <xf numFmtId="0" fontId="12" fillId="47" borderId="220" xfId="4189" applyNumberFormat="1" applyFont="1" applyFill="1" applyBorder="1" applyAlignment="1">
      <alignment horizontal="center" vertical="center"/>
    </xf>
    <xf numFmtId="169" fontId="12" fillId="47" borderId="75" xfId="4189" quotePrefix="1" applyNumberFormat="1" applyFont="1" applyFill="1" applyBorder="1" applyAlignment="1" applyProtection="1">
      <alignment horizontal="center" vertical="center"/>
      <protection locked="0"/>
    </xf>
    <xf numFmtId="0" fontId="12" fillId="47" borderId="222" xfId="4189" quotePrefix="1" applyNumberFormat="1" applyFont="1" applyFill="1" applyBorder="1" applyAlignment="1" applyProtection="1">
      <alignment horizontal="center" vertical="center"/>
      <protection locked="0"/>
    </xf>
    <xf numFmtId="169" fontId="12" fillId="47" borderId="251" xfId="4189" quotePrefix="1" applyNumberFormat="1" applyFont="1" applyFill="1" applyBorder="1" applyAlignment="1" applyProtection="1">
      <alignment horizontal="center" vertical="center"/>
      <protection locked="0"/>
    </xf>
    <xf numFmtId="0" fontId="12" fillId="47" borderId="220" xfId="4189" quotePrefix="1" applyNumberFormat="1" applyFont="1" applyFill="1" applyBorder="1" applyAlignment="1" applyProtection="1">
      <alignment horizontal="center" vertical="center"/>
      <protection locked="0"/>
    </xf>
    <xf numFmtId="0" fontId="10" fillId="47" borderId="247" xfId="4191" applyNumberFormat="1" applyFont="1" applyFill="1" applyBorder="1" applyAlignment="1" applyProtection="1">
      <alignment horizontal="centerContinuous" vertical="center"/>
      <protection locked="0"/>
    </xf>
    <xf numFmtId="167" fontId="10" fillId="47" borderId="247" xfId="4205" applyNumberFormat="1" applyFont="1" applyFill="1" applyBorder="1" applyAlignment="1" applyProtection="1">
      <alignment horizontal="centerContinuous" vertical="center"/>
      <protection locked="0"/>
    </xf>
    <xf numFmtId="0" fontId="10" fillId="47" borderId="218" xfId="4191" applyNumberFormat="1" applyFont="1" applyFill="1" applyBorder="1" applyAlignment="1" applyProtection="1">
      <alignment horizontal="centerContinuous" vertical="center"/>
      <protection locked="0"/>
    </xf>
    <xf numFmtId="0" fontId="10" fillId="47" borderId="230" xfId="4191" applyNumberFormat="1" applyFont="1" applyFill="1" applyBorder="1" applyAlignment="1" applyProtection="1">
      <alignment horizontal="centerContinuous" vertical="center"/>
      <protection locked="0"/>
    </xf>
    <xf numFmtId="167" fontId="10" fillId="47" borderId="230" xfId="4205" applyNumberFormat="1" applyFont="1" applyFill="1" applyBorder="1" applyAlignment="1" applyProtection="1">
      <alignment horizontal="centerContinuous" vertical="center"/>
      <protection locked="0"/>
    </xf>
    <xf numFmtId="0" fontId="10" fillId="47" borderId="241" xfId="4191" applyNumberFormat="1" applyFont="1" applyFill="1" applyBorder="1" applyAlignment="1" applyProtection="1">
      <alignment horizontal="centerContinuous" vertical="center"/>
      <protection locked="0"/>
    </xf>
    <xf numFmtId="0" fontId="12" fillId="47" borderId="218" xfId="4191" applyNumberFormat="1" applyFont="1" applyFill="1" applyBorder="1" applyAlignment="1" applyProtection="1">
      <alignment horizontal="centerContinuous" vertical="center"/>
      <protection locked="0"/>
    </xf>
    <xf numFmtId="0" fontId="12" fillId="47" borderId="221" xfId="4191" applyNumberFormat="1" applyFont="1" applyFill="1" applyBorder="1" applyAlignment="1" applyProtection="1">
      <alignment horizontal="center" vertical="center"/>
      <protection locked="0"/>
    </xf>
    <xf numFmtId="0" fontId="12" fillId="47" borderId="222" xfId="4191" applyNumberFormat="1" applyFont="1" applyFill="1" applyBorder="1" applyAlignment="1" applyProtection="1">
      <alignment horizontal="center" vertical="center"/>
      <protection locked="0"/>
    </xf>
    <xf numFmtId="0" fontId="12" fillId="47" borderId="226" xfId="4191" applyNumberFormat="1" applyFont="1" applyFill="1" applyBorder="1" applyAlignment="1" applyProtection="1">
      <alignment horizontal="center" vertical="center"/>
      <protection locked="0"/>
    </xf>
    <xf numFmtId="167" fontId="12" fillId="125" borderId="226" xfId="4205" applyNumberFormat="1" applyFont="1" applyFill="1" applyBorder="1" applyAlignment="1" applyProtection="1">
      <alignment horizontal="center" vertical="center"/>
      <protection locked="0"/>
    </xf>
    <xf numFmtId="167" fontId="12" fillId="47" borderId="226" xfId="4205" applyNumberFormat="1" applyFont="1" applyFill="1" applyBorder="1" applyAlignment="1" applyProtection="1">
      <alignment horizontal="center" vertical="center"/>
      <protection locked="0"/>
    </xf>
    <xf numFmtId="0" fontId="12" fillId="47" borderId="241" xfId="4191" applyNumberFormat="1" applyFont="1" applyFill="1" applyBorder="1" applyAlignment="1" applyProtection="1">
      <alignment horizontal="center" vertical="center"/>
      <protection locked="0"/>
    </xf>
    <xf numFmtId="0" fontId="12" fillId="47" borderId="222" xfId="4191" quotePrefix="1" applyNumberFormat="1" applyFont="1" applyFill="1" applyBorder="1" applyAlignment="1" applyProtection="1">
      <alignment horizontal="center" vertical="center"/>
      <protection locked="0"/>
    </xf>
    <xf numFmtId="0" fontId="12" fillId="47" borderId="226" xfId="4191" applyFont="1" applyFill="1" applyBorder="1" applyAlignment="1">
      <alignment vertical="center"/>
    </xf>
    <xf numFmtId="0" fontId="12" fillId="47" borderId="226" xfId="4191" applyNumberFormat="1" applyFont="1" applyFill="1" applyBorder="1" applyAlignment="1" applyProtection="1">
      <alignment vertical="center"/>
      <protection locked="0"/>
    </xf>
    <xf numFmtId="167" fontId="12" fillId="0" borderId="226" xfId="4205" applyNumberFormat="1" applyFont="1" applyFill="1" applyBorder="1" applyAlignment="1">
      <alignment vertical="center"/>
    </xf>
    <xf numFmtId="169" fontId="12" fillId="47" borderId="241" xfId="4191" quotePrefix="1" applyNumberFormat="1" applyFont="1" applyFill="1" applyBorder="1" applyAlignment="1" applyProtection="1">
      <alignment horizontal="center" vertical="center"/>
      <protection locked="0"/>
    </xf>
    <xf numFmtId="167" fontId="175" fillId="0" borderId="223" xfId="4205" applyNumberFormat="1" applyFont="1" applyFill="1" applyBorder="1" applyAlignment="1" applyProtection="1">
      <alignment vertical="center"/>
      <protection locked="0"/>
    </xf>
    <xf numFmtId="167" fontId="12" fillId="47" borderId="226" xfId="4205" applyNumberFormat="1" applyFont="1" applyFill="1" applyBorder="1" applyAlignment="1">
      <alignment vertical="center"/>
    </xf>
    <xf numFmtId="0" fontId="12" fillId="47" borderId="221" xfId="4191" quotePrefix="1" applyNumberFormat="1" applyFont="1" applyFill="1" applyBorder="1" applyAlignment="1" applyProtection="1">
      <alignment horizontal="center" vertical="center"/>
      <protection locked="0"/>
    </xf>
    <xf numFmtId="0" fontId="12" fillId="47" borderId="226" xfId="4191" applyNumberFormat="1" applyFont="1" applyFill="1" applyBorder="1" applyAlignment="1" applyProtection="1">
      <alignment horizontal="centerContinuous" vertical="center"/>
      <protection locked="0"/>
    </xf>
    <xf numFmtId="167" fontId="12" fillId="0" borderId="226" xfId="4205" applyNumberFormat="1" applyFont="1" applyFill="1" applyBorder="1" applyAlignment="1" applyProtection="1">
      <alignment horizontal="right" vertical="center"/>
      <protection locked="0"/>
    </xf>
    <xf numFmtId="167" fontId="12" fillId="47" borderId="226" xfId="4205" applyNumberFormat="1" applyFont="1" applyFill="1" applyBorder="1" applyAlignment="1" applyProtection="1">
      <alignment horizontal="right" vertical="center"/>
      <protection locked="0"/>
    </xf>
    <xf numFmtId="0" fontId="194" fillId="0" borderId="221" xfId="4191" applyNumberFormat="1" applyFont="1" applyBorder="1"/>
    <xf numFmtId="0" fontId="2" fillId="0" borderId="112" xfId="4182" applyBorder="1"/>
    <xf numFmtId="167" fontId="153" fillId="125" borderId="54" xfId="1930" applyNumberFormat="1" applyFont="1" applyFill="1" applyBorder="1"/>
    <xf numFmtId="0" fontId="2" fillId="0" borderId="251" xfId="4182" applyBorder="1"/>
    <xf numFmtId="167" fontId="153" fillId="125" borderId="221" xfId="1930" applyNumberFormat="1" applyFont="1" applyFill="1" applyBorder="1"/>
    <xf numFmtId="167" fontId="2" fillId="125" borderId="54" xfId="1930" applyNumberFormat="1" applyFont="1" applyFill="1" applyBorder="1"/>
    <xf numFmtId="167" fontId="153" fillId="0" borderId="221" xfId="1930" applyNumberFormat="1" applyFont="1" applyFill="1" applyBorder="1"/>
    <xf numFmtId="167" fontId="153" fillId="0" borderId="54" xfId="1930" applyNumberFormat="1" applyFont="1" applyFill="1" applyBorder="1"/>
    <xf numFmtId="167" fontId="2" fillId="125" borderId="56" xfId="1930" applyNumberFormat="1" applyFont="1" applyFill="1" applyBorder="1"/>
    <xf numFmtId="167" fontId="2" fillId="126" borderId="135" xfId="1930" applyNumberFormat="1" applyFont="1" applyFill="1" applyBorder="1"/>
    <xf numFmtId="167" fontId="2" fillId="126" borderId="23" xfId="1930" applyNumberFormat="1" applyFont="1" applyFill="1" applyBorder="1"/>
    <xf numFmtId="167" fontId="2" fillId="126" borderId="57" xfId="1930" applyNumberFormat="1" applyFont="1" applyFill="1" applyBorder="1"/>
    <xf numFmtId="0" fontId="2" fillId="0" borderId="40" xfId="4182" applyBorder="1"/>
    <xf numFmtId="0" fontId="2" fillId="0" borderId="241" xfId="4182" applyBorder="1"/>
    <xf numFmtId="167" fontId="153" fillId="125" borderId="251" xfId="1930" applyNumberFormat="1" applyFont="1" applyFill="1" applyBorder="1"/>
    <xf numFmtId="167" fontId="153" fillId="125" borderId="53" xfId="1930" applyNumberFormat="1" applyFont="1" applyFill="1" applyBorder="1"/>
    <xf numFmtId="167" fontId="2" fillId="125" borderId="251" xfId="1930" applyNumberFormat="1" applyFont="1" applyFill="1" applyBorder="1"/>
    <xf numFmtId="167" fontId="2" fillId="125" borderId="129" xfId="1930" applyNumberFormat="1" applyFont="1" applyFill="1" applyBorder="1"/>
    <xf numFmtId="0" fontId="2" fillId="0" borderId="251" xfId="4182" applyBorder="1" applyAlignment="1">
      <alignment horizontal="center"/>
    </xf>
    <xf numFmtId="0" fontId="2" fillId="0" borderId="63" xfId="4182" applyBorder="1"/>
    <xf numFmtId="0" fontId="2" fillId="0" borderId="226" xfId="4182" applyBorder="1" applyAlignment="1">
      <alignment horizontal="center"/>
    </xf>
    <xf numFmtId="0" fontId="2" fillId="0" borderId="138" xfId="4182" applyBorder="1" applyAlignment="1">
      <alignment horizontal="left"/>
    </xf>
    <xf numFmtId="0" fontId="2" fillId="0" borderId="138" xfId="4182" quotePrefix="1" applyBorder="1" applyAlignment="1">
      <alignment horizontal="left"/>
    </xf>
    <xf numFmtId="0" fontId="2" fillId="0" borderId="226" xfId="4182" quotePrefix="1" applyBorder="1" applyAlignment="1">
      <alignment horizontal="center"/>
    </xf>
    <xf numFmtId="0" fontId="2" fillId="0" borderId="226" xfId="4182" applyBorder="1" applyAlignment="1">
      <alignment vertical="top"/>
    </xf>
    <xf numFmtId="0" fontId="2" fillId="0" borderId="251" xfId="4182" applyBorder="1" applyAlignment="1">
      <alignment vertical="top"/>
    </xf>
    <xf numFmtId="167" fontId="2" fillId="0" borderId="116" xfId="1930" applyNumberFormat="1" applyFont="1" applyBorder="1"/>
    <xf numFmtId="167" fontId="2" fillId="0" borderId="241" xfId="1930" applyNumberFormat="1" applyFont="1" applyBorder="1"/>
    <xf numFmtId="43" fontId="2" fillId="0" borderId="65" xfId="4205" applyFont="1" applyFill="1" applyBorder="1"/>
    <xf numFmtId="0" fontId="165" fillId="0" borderId="0" xfId="4249" applyFont="1" applyBorder="1" applyAlignment="1" applyProtection="1">
      <alignment horizontal="left"/>
    </xf>
    <xf numFmtId="37" fontId="10" fillId="0" borderId="2" xfId="4249" applyNumberFormat="1" applyFont="1" applyBorder="1" applyAlignment="1" applyProtection="1">
      <alignment horizontal="center"/>
    </xf>
    <xf numFmtId="37" fontId="10" fillId="0" borderId="228" xfId="4249" applyNumberFormat="1" applyFont="1" applyBorder="1" applyAlignment="1" applyProtection="1">
      <alignment horizontal="center"/>
    </xf>
    <xf numFmtId="37" fontId="10" fillId="0" borderId="234" xfId="4249" applyNumberFormat="1" applyFont="1" applyBorder="1" applyAlignment="1" applyProtection="1">
      <alignment horizontal="center"/>
    </xf>
    <xf numFmtId="0" fontId="165" fillId="0" borderId="248" xfId="4249" applyFont="1" applyBorder="1" applyAlignment="1" applyProtection="1">
      <alignment horizontal="center"/>
    </xf>
    <xf numFmtId="0" fontId="165" fillId="0" borderId="235" xfId="4249" applyFont="1" applyBorder="1" applyAlignment="1" applyProtection="1">
      <alignment horizontal="center"/>
    </xf>
    <xf numFmtId="0" fontId="165" fillId="0" borderId="230" xfId="4249" applyFont="1" applyBorder="1" applyAlignment="1" applyProtection="1">
      <alignment horizontal="left"/>
    </xf>
    <xf numFmtId="167" fontId="165" fillId="0" borderId="236" xfId="1930" quotePrefix="1" applyNumberFormat="1" applyFont="1" applyFill="1" applyBorder="1" applyAlignment="1" applyProtection="1">
      <alignment horizontal="right"/>
    </xf>
    <xf numFmtId="0" fontId="165" fillId="0" borderId="237" xfId="4249" applyFont="1" applyBorder="1" applyAlignment="1" applyProtection="1">
      <alignment horizontal="center"/>
    </xf>
    <xf numFmtId="37" fontId="10" fillId="0" borderId="23" xfId="4249" applyNumberFormat="1" applyFont="1" applyBorder="1" applyAlignment="1" applyProtection="1">
      <alignment horizontal="center"/>
    </xf>
    <xf numFmtId="37" fontId="10" fillId="0" borderId="163" xfId="4249" applyNumberFormat="1" applyFont="1" applyBorder="1" applyAlignment="1" applyProtection="1">
      <alignment horizontal="center"/>
    </xf>
    <xf numFmtId="37" fontId="10" fillId="0" borderId="0" xfId="4249" applyNumberFormat="1" applyFont="1" applyBorder="1" applyAlignment="1" applyProtection="1">
      <alignment horizontal="left"/>
    </xf>
    <xf numFmtId="167" fontId="165" fillId="0" borderId="68" xfId="1930" applyNumberFormat="1" applyFont="1" applyFill="1" applyBorder="1" applyAlignment="1" applyProtection="1"/>
    <xf numFmtId="37" fontId="10" fillId="0" borderId="177" xfId="4249" applyNumberFormat="1" applyFont="1" applyBorder="1" applyAlignment="1" applyProtection="1">
      <alignment horizontal="center"/>
    </xf>
    <xf numFmtId="37" fontId="10" fillId="0" borderId="233" xfId="4249" applyNumberFormat="1" applyFont="1" applyBorder="1" applyAlignment="1" applyProtection="1">
      <alignment horizontal="center"/>
    </xf>
    <xf numFmtId="37" fontId="10" fillId="0" borderId="224" xfId="4249" applyNumberFormat="1" applyFont="1" applyBorder="1" applyAlignment="1" applyProtection="1">
      <alignment wrapText="1"/>
    </xf>
    <xf numFmtId="167" fontId="165" fillId="0" borderId="238" xfId="1930" applyNumberFormat="1" applyFont="1" applyFill="1" applyBorder="1" applyAlignment="1" applyProtection="1"/>
    <xf numFmtId="37" fontId="10" fillId="0" borderId="0" xfId="4249" applyNumberFormat="1" applyFont="1" applyBorder="1" applyAlignment="1" applyProtection="1"/>
    <xf numFmtId="37" fontId="10" fillId="0" borderId="224" xfId="4249" applyNumberFormat="1" applyFont="1" applyBorder="1" applyAlignment="1" applyProtection="1"/>
    <xf numFmtId="37" fontId="10" fillId="0" borderId="200" xfId="4249" applyNumberFormat="1" applyFont="1" applyBorder="1" applyAlignment="1" applyProtection="1">
      <alignment horizontal="center"/>
    </xf>
    <xf numFmtId="37" fontId="10" fillId="0" borderId="132" xfId="4249" applyNumberFormat="1" applyFont="1" applyBorder="1" applyAlignment="1" applyProtection="1">
      <alignment wrapText="1"/>
    </xf>
    <xf numFmtId="167" fontId="165" fillId="0" borderId="239" xfId="1930" applyNumberFormat="1" applyFont="1" applyFill="1" applyBorder="1" applyAlignment="1" applyProtection="1"/>
    <xf numFmtId="37" fontId="10" fillId="0" borderId="214" xfId="4249" applyNumberFormat="1" applyFont="1" applyBorder="1" applyAlignment="1" applyProtection="1">
      <alignment horizontal="center"/>
    </xf>
    <xf numFmtId="37" fontId="10" fillId="0" borderId="132" xfId="4249" applyNumberFormat="1" applyFont="1" applyFill="1" applyBorder="1" applyAlignment="1" applyProtection="1"/>
    <xf numFmtId="37" fontId="10" fillId="0" borderId="132" xfId="4249" applyNumberFormat="1" applyFont="1" applyBorder="1" applyAlignment="1" applyProtection="1"/>
    <xf numFmtId="37" fontId="10" fillId="0" borderId="145" xfId="4249" applyNumberFormat="1" applyFont="1" applyBorder="1" applyAlignment="1" applyProtection="1">
      <alignment horizontal="center"/>
    </xf>
    <xf numFmtId="37" fontId="10" fillId="0" borderId="240" xfId="4249" applyNumberFormat="1" applyFont="1" applyBorder="1" applyAlignment="1" applyProtection="1">
      <alignment horizontal="center"/>
    </xf>
    <xf numFmtId="37" fontId="10" fillId="0" borderId="142" xfId="4249" applyNumberFormat="1" applyFont="1" applyBorder="1" applyAlignment="1" applyProtection="1"/>
    <xf numFmtId="167" fontId="165" fillId="0" borderId="236" xfId="1930" applyNumberFormat="1" applyFont="1" applyFill="1" applyBorder="1" applyAlignment="1" applyProtection="1"/>
    <xf numFmtId="37" fontId="10" fillId="0" borderId="237" xfId="4249" applyNumberFormat="1" applyFont="1" applyBorder="1" applyAlignment="1" applyProtection="1">
      <alignment horizontal="center"/>
    </xf>
    <xf numFmtId="0" fontId="2" fillId="125" borderId="251" xfId="4182" applyFill="1" applyBorder="1" applyAlignment="1">
      <alignment horizontal="center"/>
    </xf>
    <xf numFmtId="0" fontId="175" fillId="0" borderId="0" xfId="0" applyFont="1" applyBorder="1" applyAlignment="1">
      <alignment horizontal="right"/>
    </xf>
    <xf numFmtId="0" fontId="12" fillId="0" borderId="0" xfId="0" applyFont="1" applyBorder="1" applyAlignment="1">
      <alignment horizontal="left"/>
    </xf>
    <xf numFmtId="0" fontId="12" fillId="0" borderId="0" xfId="0" applyFont="1" applyBorder="1" applyAlignment="1">
      <alignment horizontal="right"/>
    </xf>
    <xf numFmtId="0" fontId="12" fillId="0" borderId="26" xfId="4190" applyFont="1" applyFill="1" applyBorder="1" applyAlignment="1" applyProtection="1">
      <alignment horizontal="right" vertical="center"/>
      <protection locked="0"/>
    </xf>
    <xf numFmtId="0" fontId="10" fillId="0" borderId="2" xfId="4182" applyFont="1" applyBorder="1" applyAlignment="1">
      <alignment horizontal="centerContinuous" vertical="center"/>
    </xf>
    <xf numFmtId="43" fontId="12" fillId="0" borderId="84" xfId="4205" applyFont="1" applyFill="1" applyBorder="1" applyAlignment="1" applyProtection="1">
      <alignment vertical="center"/>
      <protection locked="0"/>
    </xf>
    <xf numFmtId="0" fontId="12" fillId="0" borderId="0" xfId="4243" applyFont="1" applyAlignment="1" applyProtection="1">
      <alignment horizontal="right" textRotation="180"/>
      <protection locked="0"/>
    </xf>
    <xf numFmtId="0" fontId="12" fillId="125" borderId="71" xfId="4243" applyFont="1" applyFill="1" applyBorder="1" applyAlignment="1" applyProtection="1">
      <alignment horizontal="center"/>
      <protection locked="0"/>
    </xf>
    <xf numFmtId="167" fontId="2" fillId="0" borderId="64" xfId="1930" applyNumberFormat="1" applyFont="1" applyFill="1" applyBorder="1" applyAlignment="1"/>
    <xf numFmtId="167" fontId="2" fillId="0" borderId="48" xfId="1930" applyNumberFormat="1" applyFont="1" applyFill="1" applyBorder="1" applyAlignment="1"/>
    <xf numFmtId="167" fontId="2" fillId="0" borderId="49" xfId="1930" applyNumberFormat="1" applyFont="1" applyFill="1" applyBorder="1" applyAlignment="1"/>
    <xf numFmtId="0" fontId="18" fillId="125" borderId="9" xfId="4191" applyFont="1" applyFill="1" applyBorder="1" applyAlignment="1">
      <alignment horizontal="left"/>
    </xf>
    <xf numFmtId="0" fontId="18" fillId="125" borderId="9" xfId="4191" quotePrefix="1" applyNumberFormat="1" applyFont="1" applyFill="1" applyBorder="1" applyAlignment="1" applyProtection="1">
      <alignment horizontal="right" vertical="center"/>
      <protection locked="0"/>
    </xf>
    <xf numFmtId="0" fontId="18" fillId="47" borderId="0" xfId="4189" applyNumberFormat="1" applyFont="1" applyFill="1" applyBorder="1" applyAlignment="1" applyProtection="1">
      <alignment vertical="center"/>
      <protection locked="0"/>
    </xf>
    <xf numFmtId="0" fontId="10" fillId="47" borderId="0" xfId="4189" applyFont="1" applyFill="1" applyBorder="1" applyAlignment="1">
      <alignment horizontal="center" vertical="center"/>
    </xf>
    <xf numFmtId="173" fontId="10" fillId="47" borderId="0" xfId="4189" applyNumberFormat="1" applyFont="1" applyFill="1" applyBorder="1" applyAlignment="1">
      <alignment vertical="center"/>
    </xf>
    <xf numFmtId="167" fontId="10" fillId="0" borderId="9" xfId="1930" applyNumberFormat="1" applyFont="1" applyBorder="1" applyAlignment="1">
      <alignment horizontal="center"/>
    </xf>
    <xf numFmtId="167" fontId="10" fillId="0" borderId="9" xfId="1930" applyNumberFormat="1" applyFont="1" applyBorder="1"/>
    <xf numFmtId="0" fontId="10" fillId="0" borderId="42" xfId="4182" applyFont="1" applyBorder="1" applyAlignment="1">
      <alignment horizontal="center"/>
    </xf>
    <xf numFmtId="0" fontId="10" fillId="0" borderId="41" xfId="4182" applyFont="1" applyBorder="1" applyAlignment="1">
      <alignment horizontal="center"/>
    </xf>
    <xf numFmtId="167" fontId="10" fillId="0" borderId="9" xfId="1930" applyNumberFormat="1" applyFont="1" applyBorder="1" applyAlignment="1">
      <alignment horizontal="right"/>
    </xf>
    <xf numFmtId="0" fontId="10" fillId="0" borderId="248" xfId="4216" applyFont="1" applyBorder="1" applyAlignment="1" applyProtection="1">
      <alignment vertical="center"/>
      <protection locked="0"/>
    </xf>
    <xf numFmtId="0" fontId="10" fillId="0" borderId="248" xfId="4216" applyFont="1" applyFill="1" applyBorder="1" applyAlignment="1" applyProtection="1">
      <alignment vertical="center"/>
      <protection locked="0"/>
    </xf>
    <xf numFmtId="0" fontId="10" fillId="0" borderId="23" xfId="4216" applyFont="1" applyBorder="1" applyAlignment="1" applyProtection="1">
      <alignment vertical="center"/>
      <protection locked="0"/>
    </xf>
    <xf numFmtId="41" fontId="10" fillId="0" borderId="62" xfId="4216" applyNumberFormat="1" applyFont="1" applyFill="1" applyBorder="1" applyAlignment="1" applyProtection="1">
      <alignment vertical="center"/>
      <protection locked="0"/>
    </xf>
    <xf numFmtId="41" fontId="10" fillId="0" borderId="48" xfId="4216" applyNumberFormat="1" applyFont="1" applyFill="1" applyBorder="1" applyAlignment="1" applyProtection="1">
      <alignment vertical="center"/>
      <protection locked="0"/>
    </xf>
    <xf numFmtId="10" fontId="10" fillId="0" borderId="48" xfId="2868" applyNumberFormat="1" applyFont="1" applyFill="1" applyBorder="1" applyAlignment="1" applyProtection="1">
      <alignment vertical="center"/>
      <protection locked="0"/>
    </xf>
    <xf numFmtId="183" fontId="10" fillId="0" borderId="62" xfId="4216" applyNumberFormat="1" applyFont="1" applyFill="1" applyBorder="1" applyAlignment="1" applyProtection="1">
      <alignment vertical="center"/>
      <protection locked="0"/>
    </xf>
    <xf numFmtId="41" fontId="10" fillId="0" borderId="49" xfId="4216" applyNumberFormat="1" applyFont="1" applyFill="1" applyBorder="1" applyAlignment="1" applyProtection="1">
      <alignment vertical="center"/>
      <protection locked="0"/>
    </xf>
    <xf numFmtId="0" fontId="10" fillId="0" borderId="248" xfId="4216" quotePrefix="1" applyFont="1" applyBorder="1" applyAlignment="1" applyProtection="1">
      <alignment vertical="center"/>
      <protection locked="0"/>
    </xf>
    <xf numFmtId="10" fontId="10" fillId="0" borderId="49" xfId="2868" applyNumberFormat="1" applyFont="1" applyFill="1" applyBorder="1" applyAlignment="1" applyProtection="1">
      <alignment vertical="center"/>
      <protection locked="0"/>
    </xf>
    <xf numFmtId="0" fontId="12" fillId="125" borderId="138" xfId="4183" quotePrefix="1" applyFont="1" applyFill="1" applyBorder="1" applyAlignment="1">
      <alignment horizontal="left"/>
    </xf>
    <xf numFmtId="167" fontId="2" fillId="0" borderId="65" xfId="1930" applyNumberFormat="1" applyFont="1" applyFill="1" applyBorder="1"/>
    <xf numFmtId="167" fontId="2" fillId="0" borderId="116" xfId="1930" applyNumberFormat="1" applyFont="1" applyFill="1" applyBorder="1"/>
    <xf numFmtId="0" fontId="202" fillId="0" borderId="0" xfId="4176" applyFont="1"/>
    <xf numFmtId="0" fontId="10" fillId="0" borderId="0" xfId="4179" applyFont="1" applyFill="1" applyAlignment="1">
      <alignment vertical="center"/>
    </xf>
    <xf numFmtId="0" fontId="10" fillId="0" borderId="0" xfId="4179" quotePrefix="1" applyNumberFormat="1" applyFont="1" applyFill="1" applyAlignment="1" applyProtection="1">
      <alignment horizontal="left" vertical="center"/>
      <protection locked="0"/>
    </xf>
    <xf numFmtId="0" fontId="10" fillId="0" borderId="0" xfId="4179" applyNumberFormat="1" applyFont="1" applyFill="1" applyAlignment="1" applyProtection="1">
      <alignment vertical="center"/>
      <protection locked="0"/>
    </xf>
    <xf numFmtId="0" fontId="10" fillId="0" borderId="0" xfId="4179" applyNumberFormat="1" applyFont="1" applyFill="1" applyAlignment="1" applyProtection="1">
      <alignment horizontal="right" vertical="center"/>
      <protection locked="0"/>
    </xf>
    <xf numFmtId="0" fontId="11" fillId="0" borderId="36" xfId="4179" applyNumberFormat="1" applyFont="1" applyFill="1" applyBorder="1" applyAlignment="1" applyProtection="1">
      <alignment horizontal="centerContinuous" vertical="center"/>
      <protection locked="0"/>
    </xf>
    <xf numFmtId="0" fontId="11" fillId="0" borderId="37" xfId="4179" applyNumberFormat="1" applyFont="1" applyFill="1" applyBorder="1" applyAlignment="1" applyProtection="1">
      <alignment horizontal="centerContinuous" vertical="center"/>
      <protection locked="0"/>
    </xf>
    <xf numFmtId="0" fontId="11" fillId="0" borderId="38" xfId="4179" applyNumberFormat="1" applyFont="1" applyFill="1" applyBorder="1" applyAlignment="1" applyProtection="1">
      <alignment horizontal="centerContinuous" vertical="center"/>
      <protection locked="0"/>
    </xf>
    <xf numFmtId="0" fontId="11" fillId="0" borderId="0" xfId="4179" applyNumberFormat="1" applyFont="1" applyFill="1" applyBorder="1" applyAlignment="1" applyProtection="1">
      <alignment vertical="center"/>
      <protection locked="0"/>
    </xf>
    <xf numFmtId="37" fontId="10" fillId="0" borderId="0" xfId="4179" applyNumberFormat="1" applyFont="1" applyFill="1" applyBorder="1" applyAlignment="1" applyProtection="1">
      <alignment vertical="center"/>
      <protection locked="0"/>
    </xf>
    <xf numFmtId="0" fontId="10" fillId="0" borderId="0" xfId="4179" applyFont="1" applyFill="1" applyAlignment="1">
      <alignment horizontal="left" vertical="center"/>
    </xf>
    <xf numFmtId="0" fontId="10" fillId="0" borderId="0" xfId="4179" quotePrefix="1" applyNumberFormat="1" applyFont="1" applyFill="1" applyAlignment="1" applyProtection="1">
      <alignment horizontal="right" vertical="center"/>
      <protection locked="0"/>
    </xf>
    <xf numFmtId="0" fontId="10" fillId="0" borderId="37" xfId="4179" applyFont="1" applyFill="1" applyBorder="1" applyAlignment="1">
      <alignment vertical="center"/>
    </xf>
    <xf numFmtId="0" fontId="10" fillId="0" borderId="38" xfId="4179" applyFont="1" applyFill="1" applyBorder="1" applyAlignment="1">
      <alignment vertical="center"/>
    </xf>
    <xf numFmtId="0" fontId="10" fillId="0" borderId="138" xfId="4179" applyFont="1" applyFill="1" applyBorder="1" applyAlignment="1">
      <alignment vertical="center"/>
    </xf>
    <xf numFmtId="0" fontId="13" fillId="0" borderId="0" xfId="4179" applyFont="1" applyFill="1" applyBorder="1" applyAlignment="1">
      <alignment vertical="center"/>
    </xf>
    <xf numFmtId="0" fontId="10" fillId="0" borderId="67" xfId="4179" applyFont="1" applyFill="1" applyBorder="1" applyAlignment="1">
      <alignment vertical="center"/>
    </xf>
    <xf numFmtId="0" fontId="0" fillId="0" borderId="0" xfId="0" applyFill="1" applyBorder="1"/>
    <xf numFmtId="0" fontId="10" fillId="0" borderId="42" xfId="4179" applyFont="1" applyFill="1" applyBorder="1" applyAlignment="1">
      <alignment vertical="center"/>
    </xf>
    <xf numFmtId="0" fontId="10" fillId="0" borderId="254" xfId="4249" applyFont="1" applyBorder="1" applyAlignment="1" applyProtection="1">
      <alignment vertical="center"/>
    </xf>
    <xf numFmtId="0" fontId="0" fillId="0" borderId="23" xfId="0" applyBorder="1"/>
    <xf numFmtId="0" fontId="165" fillId="0" borderId="255" xfId="4249" applyFont="1" applyBorder="1" applyAlignment="1" applyProtection="1">
      <alignment vertical="center"/>
    </xf>
    <xf numFmtId="0" fontId="0" fillId="0" borderId="24" xfId="0" applyBorder="1"/>
    <xf numFmtId="167" fontId="10" fillId="0" borderId="107" xfId="1989" applyNumberFormat="1" applyFont="1" applyFill="1" applyBorder="1" applyAlignment="1" applyProtection="1">
      <alignment vertical="center"/>
    </xf>
    <xf numFmtId="167" fontId="10" fillId="0" borderId="191" xfId="1989" applyNumberFormat="1" applyFont="1" applyFill="1" applyBorder="1" applyAlignment="1" applyProtection="1">
      <alignment vertical="center"/>
    </xf>
    <xf numFmtId="37" fontId="10" fillId="0" borderId="107" xfId="4212" applyNumberFormat="1" applyFont="1" applyFill="1" applyBorder="1" applyAlignment="1" applyProtection="1">
      <alignment vertical="center"/>
    </xf>
    <xf numFmtId="41" fontId="10" fillId="0" borderId="107" xfId="1989" applyNumberFormat="1" applyFont="1" applyFill="1" applyBorder="1" applyAlignment="1" applyProtection="1">
      <alignment vertical="center"/>
    </xf>
    <xf numFmtId="0" fontId="12" fillId="0" borderId="230" xfId="4183" quotePrefix="1" applyFont="1" applyFill="1" applyBorder="1" applyAlignment="1">
      <alignment horizontal="left"/>
    </xf>
    <xf numFmtId="0" fontId="12" fillId="0" borderId="230" xfId="4183" applyFont="1" applyFill="1" applyBorder="1" applyAlignment="1">
      <alignment horizontal="center"/>
    </xf>
    <xf numFmtId="171" fontId="141" fillId="0" borderId="2" xfId="1970" applyNumberFormat="1" applyFont="1" applyBorder="1" applyAlignment="1">
      <alignment horizontal="left"/>
    </xf>
    <xf numFmtId="171" fontId="141" fillId="0" borderId="2" xfId="1970" applyNumberFormat="1" applyFont="1" applyBorder="1" applyAlignment="1" applyProtection="1">
      <alignment horizontal="left" vertical="center"/>
      <protection locked="0"/>
    </xf>
    <xf numFmtId="171" fontId="141" fillId="0" borderId="66" xfId="1970" applyNumberFormat="1" applyFont="1" applyBorder="1" applyAlignment="1">
      <alignment horizontal="left"/>
    </xf>
    <xf numFmtId="171" fontId="141" fillId="0" borderId="66" xfId="1970" applyNumberFormat="1" applyFont="1" applyBorder="1" applyAlignment="1" applyProtection="1">
      <alignment horizontal="left" vertical="center"/>
      <protection locked="0"/>
    </xf>
    <xf numFmtId="0" fontId="12" fillId="0" borderId="138" xfId="4243" applyFont="1" applyFill="1" applyBorder="1" applyAlignment="1" applyProtection="1">
      <alignment horizontal="center" vertical="center"/>
      <protection locked="0"/>
    </xf>
    <xf numFmtId="9" fontId="12" fillId="0" borderId="71" xfId="4206" applyFont="1" applyFill="1" applyBorder="1" applyAlignment="1" applyProtection="1">
      <alignment horizontal="center" vertical="center"/>
      <protection locked="0"/>
    </xf>
    <xf numFmtId="189" fontId="12" fillId="0" borderId="71" xfId="4243" applyNumberFormat="1" applyFont="1" applyFill="1" applyBorder="1" applyAlignment="1" applyProtection="1">
      <alignment horizontal="center" vertical="center"/>
      <protection locked="0"/>
    </xf>
    <xf numFmtId="9" fontId="12" fillId="0" borderId="2" xfId="4243" applyNumberFormat="1" applyFont="1" applyFill="1" applyBorder="1" applyAlignment="1">
      <alignment horizontal="center"/>
    </xf>
    <xf numFmtId="0" fontId="12" fillId="0" borderId="71" xfId="4243" applyFont="1" applyFill="1" applyBorder="1" applyAlignment="1" applyProtection="1">
      <alignment horizontal="center" vertical="center"/>
      <protection locked="0"/>
    </xf>
    <xf numFmtId="38" fontId="12" fillId="0" borderId="138" xfId="4224" applyNumberFormat="1" applyFont="1" applyFill="1" applyBorder="1" applyAlignment="1" applyProtection="1">
      <alignment horizontal="centerContinuous" vertical="center"/>
      <protection locked="0"/>
    </xf>
    <xf numFmtId="0" fontId="12" fillId="0" borderId="138" xfId="4243" applyFont="1" applyFill="1" applyBorder="1" applyAlignment="1" applyProtection="1">
      <alignment vertical="center"/>
      <protection locked="0"/>
    </xf>
    <xf numFmtId="171" fontId="141" fillId="0" borderId="2" xfId="4250" applyNumberFormat="1" applyFont="1" applyBorder="1" applyAlignment="1">
      <alignment horizontal="center"/>
    </xf>
    <xf numFmtId="171" fontId="141" fillId="0" borderId="2" xfId="4250" applyNumberFormat="1" applyFont="1" applyFill="1" applyBorder="1" applyAlignment="1" applyProtection="1">
      <alignment horizontal="center"/>
      <protection locked="0"/>
    </xf>
    <xf numFmtId="171" fontId="12" fillId="0" borderId="2" xfId="4250" applyNumberFormat="1" applyFont="1" applyFill="1" applyBorder="1" applyAlignment="1" applyProtection="1">
      <alignment horizontal="center" vertical="center"/>
      <protection locked="0"/>
    </xf>
    <xf numFmtId="171" fontId="141" fillId="0" borderId="2" xfId="4250" applyNumberFormat="1" applyFont="1" applyBorder="1" applyAlignment="1" applyProtection="1">
      <alignment horizontal="center"/>
      <protection locked="0"/>
    </xf>
    <xf numFmtId="41" fontId="12" fillId="0" borderId="230" xfId="4188" applyNumberFormat="1" applyFont="1" applyFill="1" applyBorder="1" applyAlignment="1">
      <alignment horizontal="left"/>
    </xf>
    <xf numFmtId="167" fontId="12" fillId="0" borderId="67" xfId="1930" applyNumberFormat="1" applyFont="1" applyFill="1" applyBorder="1" applyAlignment="1">
      <alignment horizontal="left"/>
    </xf>
    <xf numFmtId="0" fontId="10" fillId="0" borderId="0" xfId="4187" applyFont="1" applyFill="1" applyBorder="1" applyAlignment="1"/>
    <xf numFmtId="170" fontId="12" fillId="0" borderId="0" xfId="2002" applyNumberFormat="1" applyFont="1" applyFill="1" applyBorder="1" applyAlignment="1">
      <alignment horizontal="left"/>
    </xf>
    <xf numFmtId="170" fontId="12" fillId="0" borderId="9" xfId="2002" applyNumberFormat="1" applyFont="1" applyFill="1" applyBorder="1" applyAlignment="1">
      <alignment horizontal="left"/>
    </xf>
    <xf numFmtId="0" fontId="14" fillId="0" borderId="0" xfId="4187" applyFont="1" applyFill="1" applyBorder="1" applyAlignment="1"/>
    <xf numFmtId="10" fontId="12" fillId="0" borderId="0" xfId="4188" applyNumberFormat="1" applyFont="1" applyFill="1" applyBorder="1" applyAlignment="1">
      <alignment horizontal="center"/>
    </xf>
    <xf numFmtId="0" fontId="156" fillId="0" borderId="0" xfId="2629" applyFont="1" applyFill="1" applyBorder="1" applyAlignment="1"/>
    <xf numFmtId="0" fontId="14" fillId="0" borderId="230" xfId="2588" applyFont="1" applyFill="1" applyBorder="1" applyAlignment="1"/>
    <xf numFmtId="0" fontId="14" fillId="0" borderId="230" xfId="2588" applyFont="1" applyFill="1" applyBorder="1" applyAlignment="1">
      <alignment horizontal="right"/>
    </xf>
    <xf numFmtId="0" fontId="14" fillId="0" borderId="230" xfId="2588" applyFont="1" applyFill="1" applyBorder="1" applyAlignment="1">
      <alignment horizontal="right" wrapText="1"/>
    </xf>
    <xf numFmtId="0" fontId="14" fillId="0" borderId="67" xfId="2588" applyFont="1" applyFill="1" applyBorder="1" applyAlignment="1">
      <alignment horizontal="right" wrapText="1"/>
    </xf>
    <xf numFmtId="0" fontId="12" fillId="0" borderId="21" xfId="2588" applyFont="1" applyFill="1" applyBorder="1" applyAlignment="1">
      <alignment horizontal="left"/>
    </xf>
    <xf numFmtId="0" fontId="12" fillId="0" borderId="0" xfId="2588" applyFont="1" applyFill="1" applyBorder="1"/>
    <xf numFmtId="0" fontId="12" fillId="0" borderId="0" xfId="2588" applyFont="1" applyFill="1" applyBorder="1" applyAlignment="1">
      <alignment horizontal="right"/>
    </xf>
    <xf numFmtId="171" fontId="12" fillId="0" borderId="0" xfId="2588" applyNumberFormat="1" applyFont="1" applyFill="1" applyBorder="1" applyAlignment="1">
      <alignment horizontal="right"/>
    </xf>
    <xf numFmtId="9" fontId="12" fillId="0" borderId="0" xfId="2844" applyNumberFormat="1" applyFont="1" applyFill="1" applyBorder="1" applyAlignment="1">
      <alignment horizontal="right"/>
    </xf>
    <xf numFmtId="171" fontId="12" fillId="0" borderId="0" xfId="1942" applyNumberFormat="1" applyFont="1" applyFill="1" applyBorder="1" applyAlignment="1">
      <alignment horizontal="right"/>
    </xf>
    <xf numFmtId="0" fontId="12" fillId="0" borderId="0" xfId="2588" applyFont="1" applyFill="1" applyBorder="1" applyAlignment="1">
      <alignment horizontal="left"/>
    </xf>
    <xf numFmtId="9" fontId="12" fillId="0" borderId="0" xfId="2844" applyFont="1" applyFill="1" applyBorder="1" applyAlignment="1">
      <alignment horizontal="right"/>
    </xf>
    <xf numFmtId="0" fontId="12" fillId="0" borderId="0" xfId="2588" quotePrefix="1" applyFont="1" applyFill="1" applyBorder="1"/>
    <xf numFmtId="0" fontId="12" fillId="0" borderId="0" xfId="2629" applyFont="1" applyFill="1" applyBorder="1"/>
    <xf numFmtId="0" fontId="14" fillId="0" borderId="148" xfId="2588" applyFont="1" applyFill="1" applyBorder="1" applyAlignment="1">
      <alignment horizontal="left" wrapText="1"/>
    </xf>
    <xf numFmtId="0" fontId="12" fillId="0" borderId="148" xfId="2588" applyFont="1" applyFill="1" applyBorder="1"/>
    <xf numFmtId="0" fontId="14" fillId="0" borderId="148" xfId="2588" applyFont="1" applyFill="1" applyBorder="1" applyAlignment="1">
      <alignment horizontal="right"/>
    </xf>
    <xf numFmtId="171" fontId="14" fillId="0" borderId="148" xfId="1942" applyNumberFormat="1" applyFont="1" applyFill="1" applyBorder="1" applyAlignment="1">
      <alignment horizontal="right"/>
    </xf>
    <xf numFmtId="9" fontId="14" fillId="0" borderId="148" xfId="2844" applyFont="1" applyFill="1" applyBorder="1" applyAlignment="1">
      <alignment horizontal="right"/>
    </xf>
    <xf numFmtId="0" fontId="14" fillId="0" borderId="230" xfId="2588" applyFont="1" applyFill="1" applyBorder="1" applyAlignment="1">
      <alignment horizontal="center" wrapText="1"/>
    </xf>
    <xf numFmtId="0" fontId="14" fillId="0" borderId="67" xfId="2588" applyFont="1" applyFill="1" applyBorder="1" applyAlignment="1">
      <alignment wrapText="1"/>
    </xf>
    <xf numFmtId="171" fontId="12" fillId="0" borderId="0" xfId="2588" applyNumberFormat="1" applyFont="1" applyFill="1" applyBorder="1"/>
    <xf numFmtId="9" fontId="12" fillId="0" borderId="0" xfId="2844" applyFont="1" applyFill="1" applyBorder="1"/>
    <xf numFmtId="171" fontId="14" fillId="0" borderId="148" xfId="1942" applyNumberFormat="1" applyFont="1" applyFill="1" applyBorder="1"/>
    <xf numFmtId="9" fontId="14" fillId="0" borderId="148" xfId="2844" applyFont="1" applyFill="1" applyBorder="1"/>
    <xf numFmtId="0" fontId="12" fillId="125" borderId="0" xfId="2602" applyFont="1" applyFill="1" applyBorder="1" applyAlignment="1">
      <alignment horizontal="left" vertical="top" wrapText="1"/>
    </xf>
    <xf numFmtId="0" fontId="156" fillId="0" borderId="0" xfId="2588" applyFont="1" applyFill="1" applyBorder="1" applyAlignment="1">
      <alignment horizontal="left"/>
    </xf>
    <xf numFmtId="0" fontId="12" fillId="0" borderId="0" xfId="2602" applyFont="1" applyFill="1" applyBorder="1" applyAlignment="1">
      <alignment horizontal="left" vertical="top" wrapText="1"/>
    </xf>
    <xf numFmtId="0" fontId="156" fillId="0" borderId="0" xfId="2629" applyFont="1" applyFill="1" applyBorder="1" applyAlignment="1">
      <alignment vertical="top" wrapText="1"/>
    </xf>
    <xf numFmtId="0" fontId="159" fillId="125" borderId="0" xfId="2588" quotePrefix="1" applyFont="1" applyFill="1" applyBorder="1" applyAlignment="1">
      <alignment vertical="top"/>
    </xf>
    <xf numFmtId="0" fontId="12" fillId="0" borderId="0" xfId="2629" applyFont="1" applyFill="1" applyBorder="1" applyAlignment="1"/>
    <xf numFmtId="0" fontId="14" fillId="0" borderId="0" xfId="2588" applyFont="1" applyFill="1" applyBorder="1" applyAlignment="1">
      <alignment horizontal="center"/>
    </xf>
    <xf numFmtId="0" fontId="12" fillId="0" borderId="0" xfId="2602" applyFont="1" applyFill="1" applyBorder="1" applyAlignment="1">
      <alignment vertical="top" wrapText="1"/>
    </xf>
    <xf numFmtId="42" fontId="12" fillId="0" borderId="0" xfId="4188" applyNumberFormat="1" applyFont="1" applyFill="1" applyBorder="1" applyAlignment="1"/>
    <xf numFmtId="0" fontId="12" fillId="0" borderId="0" xfId="4187" applyFont="1" applyFill="1" applyAlignment="1">
      <alignment horizontal="left"/>
    </xf>
    <xf numFmtId="0" fontId="14" fillId="0" borderId="0" xfId="2629" applyFont="1" applyFill="1" applyBorder="1" applyAlignment="1">
      <alignment horizontal="left"/>
    </xf>
    <xf numFmtId="0" fontId="12" fillId="0" borderId="256" xfId="4187" applyFont="1" applyBorder="1"/>
    <xf numFmtId="0" fontId="12" fillId="0" borderId="9" xfId="4187" applyFont="1" applyBorder="1" applyAlignment="1">
      <alignment horizontal="right"/>
    </xf>
    <xf numFmtId="0" fontId="12" fillId="0" borderId="42" xfId="4187" applyFont="1" applyBorder="1"/>
    <xf numFmtId="0" fontId="12" fillId="125" borderId="257" xfId="2586" applyFont="1" applyFill="1" applyBorder="1"/>
    <xf numFmtId="41" fontId="12" fillId="0" borderId="257" xfId="4187" applyNumberFormat="1" applyFont="1" applyBorder="1" applyAlignment="1">
      <alignment horizontal="centerContinuous"/>
    </xf>
    <xf numFmtId="0" fontId="12" fillId="0" borderId="257" xfId="4187" applyFont="1" applyBorder="1"/>
    <xf numFmtId="0" fontId="12" fillId="0" borderId="39" xfId="4187" applyFont="1" applyBorder="1" applyAlignment="1">
      <alignment horizontal="centerContinuous"/>
    </xf>
    <xf numFmtId="0" fontId="12" fillId="0" borderId="39" xfId="4187" applyFont="1" applyBorder="1"/>
    <xf numFmtId="167" fontId="2" fillId="0" borderId="50" xfId="4222" applyNumberFormat="1" applyFont="1" applyFill="1" applyBorder="1" applyProtection="1">
      <protection locked="0"/>
    </xf>
    <xf numFmtId="167" fontId="2" fillId="0" borderId="56" xfId="4222" applyNumberFormat="1" applyFont="1" applyFill="1" applyBorder="1" applyProtection="1">
      <protection locked="0"/>
    </xf>
    <xf numFmtId="167" fontId="2" fillId="0" borderId="90" xfId="4222" applyNumberFormat="1" applyFont="1" applyFill="1" applyBorder="1" applyProtection="1">
      <protection locked="0"/>
    </xf>
    <xf numFmtId="167" fontId="2" fillId="0" borderId="140" xfId="4222" applyNumberFormat="1" applyFont="1" applyFill="1" applyBorder="1" applyProtection="1">
      <protection locked="0"/>
    </xf>
    <xf numFmtId="167" fontId="2" fillId="0" borderId="66" xfId="4222" applyNumberFormat="1" applyFont="1" applyFill="1" applyBorder="1" applyAlignment="1" applyProtection="1">
      <alignment horizontal="center"/>
      <protection locked="0"/>
    </xf>
    <xf numFmtId="167" fontId="2" fillId="0" borderId="167" xfId="4222" applyNumberFormat="1" applyFont="1" applyFill="1" applyBorder="1" applyAlignment="1" applyProtection="1">
      <alignment horizontal="center"/>
      <protection locked="0"/>
    </xf>
    <xf numFmtId="167" fontId="2" fillId="0" borderId="77" xfId="4222" applyNumberFormat="1" applyFont="1" applyFill="1" applyBorder="1" applyAlignment="1" applyProtection="1">
      <alignment horizontal="center"/>
      <protection locked="0"/>
    </xf>
    <xf numFmtId="167" fontId="2" fillId="0" borderId="54" xfId="4222" applyNumberFormat="1" applyFont="1" applyFill="1" applyBorder="1" applyAlignment="1" applyProtection="1">
      <alignment horizontal="center"/>
      <protection locked="0"/>
    </xf>
    <xf numFmtId="167" fontId="2" fillId="0" borderId="65" xfId="4222" applyNumberFormat="1" applyFont="1" applyFill="1" applyBorder="1" applyAlignment="1" applyProtection="1">
      <alignment horizontal="center"/>
      <protection locked="0"/>
    </xf>
    <xf numFmtId="167" fontId="2" fillId="0" borderId="81" xfId="4222" applyNumberFormat="1" applyFont="1" applyFill="1" applyBorder="1" applyAlignment="1" applyProtection="1">
      <alignment horizontal="center"/>
      <protection locked="0"/>
    </xf>
    <xf numFmtId="167" fontId="2" fillId="0" borderId="61" xfId="4222" applyNumberFormat="1" applyFont="1" applyFill="1" applyBorder="1" applyProtection="1">
      <protection locked="0"/>
    </xf>
    <xf numFmtId="167" fontId="2" fillId="0" borderId="136" xfId="4222" applyNumberFormat="1" applyFont="1" applyFill="1" applyBorder="1" applyProtection="1">
      <protection locked="0"/>
    </xf>
    <xf numFmtId="167" fontId="2" fillId="0" borderId="136" xfId="4222" applyNumberFormat="1" applyFont="1" applyFill="1" applyBorder="1" applyAlignment="1" applyProtection="1">
      <alignment horizontal="center"/>
      <protection locked="0"/>
    </xf>
    <xf numFmtId="167" fontId="2" fillId="0" borderId="69" xfId="4222" applyNumberFormat="1" applyFont="1" applyFill="1" applyBorder="1" applyProtection="1">
      <protection locked="0"/>
    </xf>
    <xf numFmtId="167" fontId="2" fillId="0" borderId="147" xfId="4222" applyNumberFormat="1" applyFont="1" applyFill="1" applyBorder="1" applyProtection="1">
      <protection locked="0"/>
    </xf>
    <xf numFmtId="167" fontId="2" fillId="0" borderId="50" xfId="4222" applyNumberFormat="1" applyFont="1" applyFill="1" applyBorder="1" applyAlignment="1" applyProtection="1">
      <alignment horizontal="center"/>
      <protection locked="0"/>
    </xf>
    <xf numFmtId="167" fontId="2" fillId="0" borderId="70" xfId="4222" applyNumberFormat="1" applyFont="1" applyFill="1" applyBorder="1" applyAlignment="1" applyProtection="1">
      <alignment horizontal="center"/>
      <protection locked="0"/>
    </xf>
    <xf numFmtId="167" fontId="2" fillId="0" borderId="22" xfId="4222" applyNumberFormat="1" applyFont="1" applyFill="1" applyBorder="1" applyProtection="1">
      <protection locked="0"/>
    </xf>
    <xf numFmtId="167" fontId="12" fillId="0" borderId="198" xfId="1930" applyNumberFormat="1" applyFont="1" applyFill="1" applyBorder="1" applyProtection="1">
      <protection locked="0"/>
    </xf>
    <xf numFmtId="43" fontId="12" fillId="0" borderId="26" xfId="1930" applyFont="1" applyFill="1" applyBorder="1" applyProtection="1">
      <protection locked="0"/>
    </xf>
    <xf numFmtId="167" fontId="12" fillId="0" borderId="26" xfId="1930" applyNumberFormat="1" applyFont="1" applyFill="1" applyBorder="1" applyProtection="1">
      <protection locked="0"/>
    </xf>
    <xf numFmtId="5" fontId="12" fillId="0" borderId="26" xfId="4243" applyNumberFormat="1" applyFont="1" applyFill="1" applyBorder="1" applyProtection="1">
      <protection locked="0"/>
    </xf>
    <xf numFmtId="167" fontId="10" fillId="0" borderId="61" xfId="1989" applyNumberFormat="1" applyFont="1" applyFill="1" applyBorder="1"/>
    <xf numFmtId="167" fontId="10" fillId="0" borderId="71" xfId="1989" applyNumberFormat="1" applyFont="1" applyFill="1" applyBorder="1"/>
    <xf numFmtId="167" fontId="10" fillId="0" borderId="26" xfId="1989" applyNumberFormat="1" applyFont="1" applyFill="1" applyBorder="1"/>
    <xf numFmtId="167" fontId="10" fillId="0" borderId="27" xfId="1989" applyNumberFormat="1" applyFont="1" applyFill="1" applyBorder="1"/>
    <xf numFmtId="167" fontId="10" fillId="0" borderId="55" xfId="1989" applyNumberFormat="1" applyFont="1" applyFill="1" applyBorder="1" applyAlignment="1">
      <alignment horizontal="right"/>
    </xf>
    <xf numFmtId="167" fontId="10" fillId="0" borderId="54" xfId="1989" applyNumberFormat="1" applyFont="1" applyFill="1" applyBorder="1"/>
    <xf numFmtId="167" fontId="10" fillId="0" borderId="27" xfId="1989" applyNumberFormat="1" applyFont="1" applyFill="1" applyBorder="1" applyAlignment="1">
      <alignment horizontal="right"/>
    </xf>
    <xf numFmtId="1" fontId="10" fillId="0" borderId="226" xfId="4214" applyNumberFormat="1" applyFont="1" applyFill="1" applyBorder="1" applyAlignment="1" applyProtection="1">
      <alignment horizontal="left" vertical="center"/>
      <protection locked="0"/>
    </xf>
    <xf numFmtId="37" fontId="10" fillId="0" borderId="226" xfId="4214" quotePrefix="1" applyNumberFormat="1" applyFont="1" applyFill="1" applyBorder="1" applyAlignment="1" applyProtection="1">
      <alignment horizontal="center" vertical="center"/>
      <protection locked="0"/>
    </xf>
    <xf numFmtId="39" fontId="10" fillId="0" borderId="226" xfId="4214" applyNumberFormat="1" applyFont="1" applyFill="1" applyBorder="1" applyAlignment="1" applyProtection="1">
      <alignment horizontal="center" vertical="center"/>
      <protection locked="0"/>
    </xf>
    <xf numFmtId="1" fontId="10" fillId="0" borderId="226" xfId="4214" applyNumberFormat="1" applyFont="1" applyFill="1" applyBorder="1" applyAlignment="1" applyProtection="1">
      <alignment horizontal="center" vertical="center"/>
      <protection locked="0"/>
    </xf>
    <xf numFmtId="37" fontId="10" fillId="0" borderId="226" xfId="4214" applyNumberFormat="1" applyFont="1" applyFill="1" applyBorder="1" applyAlignment="1" applyProtection="1">
      <alignment vertical="center"/>
      <protection locked="0"/>
    </xf>
    <xf numFmtId="39" fontId="10" fillId="0" borderId="226" xfId="4214" applyNumberFormat="1" applyFont="1" applyFill="1" applyBorder="1" applyAlignment="1" applyProtection="1">
      <alignment vertical="center"/>
      <protection locked="0"/>
    </xf>
    <xf numFmtId="1" fontId="10" fillId="0" borderId="66" xfId="4214" applyNumberFormat="1" applyFont="1" applyFill="1" applyBorder="1" applyAlignment="1" applyProtection="1">
      <alignment vertical="center"/>
      <protection locked="0"/>
    </xf>
    <xf numFmtId="1" fontId="10" fillId="0" borderId="226" xfId="4214" applyNumberFormat="1" applyFont="1" applyFill="1" applyBorder="1" applyAlignment="1" applyProtection="1">
      <alignment vertical="center"/>
      <protection locked="0"/>
    </xf>
    <xf numFmtId="1" fontId="10" fillId="0" borderId="24" xfId="4214" applyNumberFormat="1" applyFont="1" applyFill="1" applyBorder="1" applyAlignment="1" applyProtection="1">
      <alignment horizontal="left"/>
      <protection locked="0"/>
    </xf>
    <xf numFmtId="181" fontId="10" fillId="0" borderId="226" xfId="4214" quotePrefix="1" applyNumberFormat="1" applyFont="1" applyFill="1" applyBorder="1" applyAlignment="1" applyProtection="1">
      <alignment horizontal="center"/>
      <protection locked="0"/>
    </xf>
    <xf numFmtId="39" fontId="10" fillId="0" borderId="226" xfId="4214" applyNumberFormat="1" applyFont="1" applyFill="1" applyBorder="1" applyAlignment="1" applyProtection="1">
      <alignment horizontal="center"/>
      <protection locked="0"/>
    </xf>
    <xf numFmtId="39" fontId="10" fillId="0" borderId="226" xfId="4214" applyNumberFormat="1" applyFont="1" applyFill="1" applyBorder="1" applyProtection="1">
      <protection locked="0"/>
    </xf>
    <xf numFmtId="181" fontId="10" fillId="0" borderId="226" xfId="4214" applyNumberFormat="1" applyFont="1" applyFill="1" applyBorder="1" applyProtection="1">
      <protection locked="0"/>
    </xf>
    <xf numFmtId="1" fontId="10" fillId="0" borderId="66" xfId="4214" applyNumberFormat="1" applyFont="1" applyFill="1" applyBorder="1" applyAlignment="1" applyProtection="1">
      <alignment horizontal="left" vertical="center"/>
      <protection locked="0"/>
    </xf>
    <xf numFmtId="1" fontId="10" fillId="0" borderId="226" xfId="4214" quotePrefix="1" applyNumberFormat="1" applyFont="1" applyFill="1" applyBorder="1" applyAlignment="1" applyProtection="1">
      <alignment horizontal="left" vertical="center"/>
      <protection locked="0"/>
    </xf>
    <xf numFmtId="1" fontId="10" fillId="0" borderId="66" xfId="4214" quotePrefix="1" applyNumberFormat="1" applyFont="1" applyFill="1" applyBorder="1" applyAlignment="1" applyProtection="1">
      <alignment horizontal="left" vertical="center"/>
      <protection locked="0"/>
    </xf>
    <xf numFmtId="1" fontId="10" fillId="0" borderId="24" xfId="4214" applyNumberFormat="1" applyFont="1" applyFill="1" applyBorder="1" applyAlignment="1" applyProtection="1">
      <alignment vertical="center"/>
      <protection locked="0"/>
    </xf>
    <xf numFmtId="2" fontId="10" fillId="0" borderId="226" xfId="4214" applyNumberFormat="1" applyFont="1" applyFill="1" applyBorder="1" applyAlignment="1" applyProtection="1">
      <alignment vertical="center"/>
      <protection locked="0"/>
    </xf>
    <xf numFmtId="1" fontId="10" fillId="0" borderId="2" xfId="4214" applyNumberFormat="1" applyFont="1" applyFill="1" applyBorder="1" applyAlignment="1" applyProtection="1">
      <alignment horizontal="left"/>
      <protection locked="0"/>
    </xf>
    <xf numFmtId="1" fontId="10" fillId="0" borderId="226" xfId="4214" quotePrefix="1" applyNumberFormat="1" applyFont="1" applyFill="1" applyBorder="1" applyAlignment="1" applyProtection="1">
      <alignment vertical="center"/>
      <protection locked="0"/>
    </xf>
    <xf numFmtId="1" fontId="12" fillId="0" borderId="0" xfId="4214" applyNumberFormat="1" applyFont="1" applyFill="1" applyBorder="1" applyAlignment="1" applyProtection="1">
      <alignment horizontal="left" vertical="center"/>
      <protection locked="0"/>
    </xf>
    <xf numFmtId="168" fontId="10" fillId="0" borderId="0" xfId="4215" applyFont="1" applyFill="1" applyBorder="1" applyAlignment="1" applyProtection="1">
      <alignment horizontal="left" vertical="center"/>
    </xf>
    <xf numFmtId="168" fontId="10" fillId="0" borderId="0" xfId="4215" applyFont="1" applyFill="1" applyBorder="1" applyAlignment="1">
      <alignment vertical="center"/>
    </xf>
    <xf numFmtId="168" fontId="10" fillId="0" borderId="257" xfId="4215" applyFont="1" applyFill="1" applyBorder="1" applyAlignment="1">
      <alignment vertical="center"/>
    </xf>
    <xf numFmtId="168" fontId="12" fillId="0" borderId="0" xfId="4215" quotePrefix="1" applyFont="1" applyFill="1" applyBorder="1" applyAlignment="1">
      <alignment horizontal="left" vertical="center"/>
    </xf>
    <xf numFmtId="168" fontId="12" fillId="0" borderId="257" xfId="4215" applyFont="1" applyFill="1" applyBorder="1" applyAlignment="1">
      <alignment vertical="center"/>
    </xf>
    <xf numFmtId="168" fontId="12" fillId="0" borderId="0" xfId="4215" applyFont="1" applyFill="1" applyBorder="1" applyAlignment="1" applyProtection="1">
      <alignment horizontal="center" vertical="center"/>
    </xf>
    <xf numFmtId="168" fontId="12" fillId="0" borderId="0" xfId="4215" applyFont="1" applyFill="1" applyBorder="1" applyAlignment="1">
      <alignment horizontal="left" vertical="center"/>
    </xf>
    <xf numFmtId="168" fontId="12" fillId="0" borderId="0" xfId="4215" applyFont="1" applyFill="1" applyBorder="1" applyAlignment="1" applyProtection="1">
      <alignment horizontal="left" vertical="center"/>
    </xf>
    <xf numFmtId="168" fontId="178" fillId="0" borderId="0" xfId="4215" applyFont="1" applyFill="1" applyBorder="1" applyAlignment="1">
      <alignment vertical="center"/>
    </xf>
    <xf numFmtId="168" fontId="12" fillId="0" borderId="257" xfId="4215" applyFont="1" applyBorder="1" applyAlignment="1">
      <alignment vertical="center"/>
    </xf>
    <xf numFmtId="41" fontId="141" fillId="0" borderId="66" xfId="4195" applyNumberFormat="1" applyFont="1" applyFill="1" applyBorder="1" applyAlignment="1" applyProtection="1">
      <alignment vertical="center"/>
      <protection locked="0"/>
    </xf>
    <xf numFmtId="41" fontId="141" fillId="0" borderId="2" xfId="4196" applyNumberFormat="1" applyFont="1" applyFill="1" applyBorder="1" applyAlignment="1" applyProtection="1">
      <alignment vertical="center"/>
      <protection locked="0"/>
    </xf>
    <xf numFmtId="167" fontId="141" fillId="0" borderId="2" xfId="4205" applyNumberFormat="1" applyFont="1" applyFill="1" applyBorder="1" applyAlignment="1" applyProtection="1">
      <alignment vertical="center"/>
      <protection locked="0"/>
    </xf>
    <xf numFmtId="167" fontId="141" fillId="0" borderId="66" xfId="4205" applyNumberFormat="1" applyFont="1" applyFill="1" applyBorder="1" applyAlignment="1" applyProtection="1">
      <alignment vertical="center"/>
      <protection locked="0"/>
    </xf>
    <xf numFmtId="41" fontId="10" fillId="0" borderId="180" xfId="4198" applyNumberFormat="1" applyFont="1" applyFill="1" applyBorder="1" applyAlignment="1" applyProtection="1">
      <alignment horizontal="center" vertical="center"/>
      <protection locked="0"/>
    </xf>
    <xf numFmtId="41" fontId="10" fillId="0" borderId="67" xfId="4198" applyNumberFormat="1" applyFont="1" applyFill="1" applyBorder="1" applyAlignment="1" applyProtection="1">
      <alignment horizontal="center" vertical="center"/>
      <protection locked="0"/>
    </xf>
    <xf numFmtId="41" fontId="175" fillId="0" borderId="58" xfId="4198" applyNumberFormat="1" applyFont="1" applyFill="1" applyBorder="1" applyAlignment="1" applyProtection="1">
      <alignment vertical="center"/>
      <protection locked="0"/>
    </xf>
    <xf numFmtId="37" fontId="225" fillId="0" borderId="0" xfId="4201" applyNumberFormat="1" applyFont="1" applyProtection="1"/>
    <xf numFmtId="41" fontId="10" fillId="0" borderId="66" xfId="4209" applyNumberFormat="1" applyFont="1" applyFill="1" applyBorder="1" applyAlignment="1" applyProtection="1">
      <alignment horizontal="centerContinuous" vertical="center"/>
      <protection locked="0"/>
    </xf>
    <xf numFmtId="0" fontId="18" fillId="0" borderId="40" xfId="4177" applyFont="1" applyFill="1" applyBorder="1" applyAlignment="1">
      <alignment horizontal="left"/>
    </xf>
    <xf numFmtId="167" fontId="10" fillId="0" borderId="76" xfId="1989" applyNumberFormat="1" applyFont="1" applyFill="1" applyBorder="1" applyAlignment="1" applyProtection="1">
      <alignment vertical="center"/>
      <protection locked="0"/>
    </xf>
    <xf numFmtId="167" fontId="10" fillId="0" borderId="122" xfId="1989" applyNumberFormat="1" applyFont="1" applyFill="1" applyBorder="1" applyAlignment="1" applyProtection="1">
      <alignment vertical="center"/>
      <protection locked="0"/>
    </xf>
    <xf numFmtId="167" fontId="10" fillId="0" borderId="76" xfId="1989" applyNumberFormat="1" applyFont="1" applyFill="1" applyBorder="1" applyAlignment="1" applyProtection="1">
      <alignment horizontal="center" vertical="center"/>
      <protection locked="0"/>
    </xf>
    <xf numFmtId="167" fontId="10" fillId="0" borderId="53" xfId="1989" applyNumberFormat="1" applyFont="1" applyFill="1" applyBorder="1" applyAlignment="1" applyProtection="1">
      <alignment horizontal="center" vertical="center"/>
      <protection locked="0"/>
    </xf>
    <xf numFmtId="167" fontId="165" fillId="0" borderId="26" xfId="1989" applyNumberFormat="1" applyFont="1" applyFill="1" applyBorder="1" applyAlignment="1" applyProtection="1">
      <alignment vertical="center"/>
      <protection locked="0"/>
    </xf>
    <xf numFmtId="167" fontId="165" fillId="0" borderId="71" xfId="1989" applyNumberFormat="1" applyFont="1" applyFill="1" applyBorder="1" applyAlignment="1" applyProtection="1">
      <alignment vertical="center"/>
      <protection locked="0"/>
    </xf>
    <xf numFmtId="167" fontId="10" fillId="0" borderId="226" xfId="1989" applyNumberFormat="1" applyFont="1" applyFill="1" applyBorder="1" applyAlignment="1" applyProtection="1">
      <alignment horizontal="right" vertical="center"/>
      <protection locked="0"/>
    </xf>
    <xf numFmtId="167" fontId="165" fillId="0" borderId="76" xfId="1989" applyNumberFormat="1" applyFont="1" applyFill="1" applyBorder="1" applyAlignment="1" applyProtection="1">
      <alignment vertical="center"/>
      <protection locked="0"/>
    </xf>
    <xf numFmtId="167" fontId="10" fillId="0" borderId="76" xfId="1989" applyNumberFormat="1" applyFont="1" applyFill="1" applyBorder="1" applyAlignment="1" applyProtection="1">
      <alignment horizontal="right" vertical="center"/>
      <protection locked="0"/>
    </xf>
    <xf numFmtId="167" fontId="165" fillId="0" borderId="23" xfId="1989" applyNumberFormat="1" applyFont="1" applyFill="1" applyBorder="1" applyAlignment="1" applyProtection="1">
      <alignment vertical="center"/>
      <protection locked="0"/>
    </xf>
    <xf numFmtId="167" fontId="10" fillId="0" borderId="53" xfId="1989" applyNumberFormat="1" applyFont="1" applyFill="1" applyBorder="1" applyAlignment="1" applyProtection="1">
      <alignment horizontal="right" vertical="center"/>
      <protection locked="0"/>
    </xf>
    <xf numFmtId="43" fontId="12" fillId="0" borderId="180" xfId="4205" applyFont="1" applyFill="1" applyBorder="1" applyAlignment="1" applyProtection="1">
      <alignment vertical="center"/>
      <protection locked="0"/>
    </xf>
    <xf numFmtId="0" fontId="0" fillId="0" borderId="39" xfId="0" applyBorder="1"/>
    <xf numFmtId="0" fontId="2" fillId="0" borderId="256" xfId="4182" applyFont="1" applyFill="1" applyBorder="1" applyAlignment="1">
      <alignment horizontal="left" vertical="top" wrapText="1" indent="2"/>
    </xf>
    <xf numFmtId="167" fontId="2" fillId="0" borderId="66" xfId="4222" applyNumberFormat="1" applyFont="1" applyFill="1" applyBorder="1" applyAlignment="1" applyProtection="1">
      <protection locked="0"/>
    </xf>
    <xf numFmtId="167" fontId="2" fillId="0" borderId="2" xfId="4222" applyNumberFormat="1" applyFont="1" applyFill="1" applyBorder="1" applyAlignment="1" applyProtection="1">
      <protection locked="0"/>
    </xf>
    <xf numFmtId="0" fontId="10" fillId="0" borderId="207" xfId="4182" applyFont="1" applyFill="1" applyBorder="1" applyAlignment="1">
      <alignment horizontal="left"/>
    </xf>
    <xf numFmtId="0" fontId="10" fillId="0" borderId="24" xfId="4182" quotePrefix="1" applyFont="1" applyFill="1" applyBorder="1" applyAlignment="1">
      <alignment horizontal="left"/>
    </xf>
    <xf numFmtId="0" fontId="10" fillId="0" borderId="24" xfId="4182" applyFont="1" applyFill="1" applyBorder="1" applyAlignment="1">
      <alignment horizontal="right"/>
    </xf>
    <xf numFmtId="167" fontId="10" fillId="0" borderId="181" xfId="1930" applyNumberFormat="1" applyFont="1" applyFill="1" applyBorder="1" applyAlignment="1">
      <alignment horizontal="center"/>
    </xf>
    <xf numFmtId="0" fontId="10" fillId="0" borderId="181" xfId="4182" applyFont="1" applyFill="1" applyBorder="1" applyAlignment="1">
      <alignment horizontal="left"/>
    </xf>
    <xf numFmtId="167" fontId="165" fillId="0" borderId="24" xfId="1930" applyNumberFormat="1" applyFont="1" applyFill="1" applyBorder="1" applyAlignment="1">
      <alignment horizontal="right"/>
    </xf>
    <xf numFmtId="167" fontId="165" fillId="0" borderId="26" xfId="1930" applyNumberFormat="1" applyFont="1" applyFill="1" applyBorder="1" applyAlignment="1">
      <alignment horizontal="right"/>
    </xf>
    <xf numFmtId="167" fontId="165" fillId="0" borderId="2" xfId="1930" applyNumberFormat="1" applyFont="1" applyFill="1" applyBorder="1" applyAlignment="1">
      <alignment horizontal="right"/>
    </xf>
    <xf numFmtId="167" fontId="10" fillId="0" borderId="148" xfId="1930" applyNumberFormat="1" applyFont="1" applyBorder="1" applyAlignment="1">
      <alignment horizontal="left"/>
    </xf>
    <xf numFmtId="167" fontId="10" fillId="0" borderId="140" xfId="1930" applyNumberFormat="1" applyFont="1" applyFill="1" applyBorder="1" applyAlignment="1">
      <alignment horizontal="center"/>
    </xf>
    <xf numFmtId="167" fontId="2" fillId="0" borderId="62" xfId="1941" applyNumberFormat="1" applyFont="1" applyFill="1" applyBorder="1"/>
    <xf numFmtId="167" fontId="2" fillId="0" borderId="62" xfId="1930" quotePrefix="1" applyNumberFormat="1" applyFont="1" applyFill="1" applyBorder="1" applyAlignment="1">
      <alignment horizontal="left"/>
    </xf>
    <xf numFmtId="167" fontId="2" fillId="0" borderId="242" xfId="1930" applyNumberFormat="1" applyFont="1" applyFill="1" applyBorder="1"/>
    <xf numFmtId="167" fontId="10" fillId="0" borderId="196" xfId="4212" applyNumberFormat="1" applyFont="1" applyFill="1" applyBorder="1" applyAlignment="1" applyProtection="1">
      <alignment vertical="center"/>
    </xf>
    <xf numFmtId="167" fontId="10" fillId="0" borderId="48" xfId="4212" applyNumberFormat="1" applyFont="1" applyFill="1" applyBorder="1" applyAlignment="1" applyProtection="1">
      <alignment vertical="center"/>
    </xf>
    <xf numFmtId="167" fontId="10" fillId="0" borderId="109" xfId="1989" applyNumberFormat="1" applyFont="1" applyFill="1" applyBorder="1" applyAlignment="1" applyProtection="1">
      <alignment vertical="center"/>
    </xf>
    <xf numFmtId="167" fontId="10" fillId="0" borderId="68" xfId="1989" applyNumberFormat="1" applyFont="1" applyFill="1" applyBorder="1" applyAlignment="1" applyProtection="1">
      <alignment vertical="center"/>
    </xf>
    <xf numFmtId="167" fontId="10" fillId="0" borderId="103" xfId="1989" applyNumberFormat="1" applyFont="1" applyFill="1" applyBorder="1" applyAlignment="1" applyProtection="1">
      <alignment vertical="center"/>
    </xf>
    <xf numFmtId="37" fontId="10" fillId="0" borderId="26" xfId="4213" applyNumberFormat="1" applyFont="1" applyFill="1" applyBorder="1" applyAlignment="1" applyProtection="1">
      <alignment horizontal="center" vertical="center"/>
      <protection locked="0"/>
    </xf>
    <xf numFmtId="37" fontId="189" fillId="0" borderId="21" xfId="4213" applyNumberFormat="1" applyFont="1" applyFill="1" applyBorder="1" applyAlignment="1" applyProtection="1">
      <alignment vertical="center"/>
      <protection locked="0"/>
    </xf>
    <xf numFmtId="37" fontId="189" fillId="0" borderId="0" xfId="4213" applyNumberFormat="1" applyFont="1" applyFill="1" applyBorder="1" applyAlignment="1" applyProtection="1">
      <alignment vertical="center"/>
      <protection locked="0"/>
    </xf>
    <xf numFmtId="37" fontId="10" fillId="0" borderId="21" xfId="4213" applyNumberFormat="1" applyFont="1" applyFill="1" applyBorder="1" applyAlignment="1" applyProtection="1">
      <alignment horizontal="center" vertical="center"/>
      <protection locked="0"/>
    </xf>
    <xf numFmtId="3" fontId="12" fillId="0" borderId="0" xfId="4183" applyNumberFormat="1" applyFont="1" applyFill="1" applyBorder="1" applyAlignment="1">
      <alignment horizontal="left"/>
    </xf>
    <xf numFmtId="0" fontId="202" fillId="0" borderId="0" xfId="4183" applyFont="1" applyFill="1"/>
    <xf numFmtId="167" fontId="10" fillId="0" borderId="52" xfId="1930" applyNumberFormat="1" applyFont="1" applyFill="1" applyBorder="1" applyAlignment="1">
      <alignment horizontal="centerContinuous" vertical="center"/>
    </xf>
    <xf numFmtId="167" fontId="215" fillId="0" borderId="71" xfId="4205" applyNumberFormat="1" applyFont="1" applyFill="1" applyBorder="1" applyAlignment="1" applyProtection="1">
      <alignment vertical="center"/>
      <protection locked="0"/>
    </xf>
    <xf numFmtId="43" fontId="215" fillId="0" borderId="71" xfId="1930" applyFont="1" applyFill="1" applyBorder="1" applyAlignment="1" applyProtection="1">
      <alignment vertical="center"/>
      <protection locked="0"/>
    </xf>
    <xf numFmtId="41" fontId="10" fillId="0" borderId="59" xfId="1989" applyNumberFormat="1" applyFont="1" applyFill="1" applyBorder="1" applyAlignment="1">
      <alignment horizontal="right"/>
    </xf>
    <xf numFmtId="41" fontId="10" fillId="0" borderId="60" xfId="1989" applyNumberFormat="1" applyFont="1" applyFill="1" applyBorder="1" applyAlignment="1">
      <alignment horizontal="right"/>
    </xf>
    <xf numFmtId="41" fontId="10" fillId="0" borderId="65" xfId="1989" applyNumberFormat="1" applyFont="1" applyFill="1" applyBorder="1"/>
    <xf numFmtId="41" fontId="10" fillId="0" borderId="2" xfId="1989" applyNumberFormat="1" applyFont="1" applyFill="1" applyBorder="1" applyAlignment="1">
      <alignment horizontal="right"/>
    </xf>
    <xf numFmtId="41" fontId="10" fillId="0" borderId="2" xfId="1989" applyNumberFormat="1" applyFont="1" applyFill="1" applyBorder="1" applyAlignment="1">
      <alignment horizontal="center"/>
    </xf>
    <xf numFmtId="41" fontId="10" fillId="0" borderId="65" xfId="1989" applyNumberFormat="1" applyFont="1" applyFill="1" applyBorder="1" applyAlignment="1">
      <alignment horizontal="right"/>
    </xf>
    <xf numFmtId="41" fontId="10" fillId="0" borderId="81" xfId="1989" applyNumberFormat="1" applyFont="1" applyFill="1" applyBorder="1" applyAlignment="1">
      <alignment horizontal="right"/>
    </xf>
    <xf numFmtId="41" fontId="10" fillId="0" borderId="77" xfId="1989" applyNumberFormat="1" applyFont="1" applyFill="1" applyBorder="1" applyAlignment="1">
      <alignment horizontal="right"/>
    </xf>
    <xf numFmtId="167" fontId="165" fillId="0" borderId="236" xfId="1930" applyNumberFormat="1" applyFont="1" applyFill="1" applyBorder="1" applyAlignment="1" applyProtection="1">
      <alignment horizontal="right"/>
    </xf>
    <xf numFmtId="167" fontId="175" fillId="0" borderId="2" xfId="1930" applyNumberFormat="1" applyFont="1" applyFill="1" applyBorder="1" applyAlignment="1" applyProtection="1">
      <alignment horizontal="right" vertical="center"/>
      <protection locked="0"/>
    </xf>
    <xf numFmtId="167" fontId="175" fillId="0" borderId="71" xfId="1930" applyNumberFormat="1" applyFont="1" applyFill="1" applyBorder="1" applyAlignment="1" applyProtection="1">
      <alignment horizontal="right" vertical="center"/>
      <protection locked="0"/>
    </xf>
    <xf numFmtId="41" fontId="175" fillId="0" borderId="2" xfId="1930" applyNumberFormat="1" applyFont="1" applyFill="1" applyBorder="1" applyAlignment="1" applyProtection="1">
      <alignment horizontal="center" vertical="center"/>
      <protection locked="0"/>
    </xf>
    <xf numFmtId="167" fontId="175" fillId="0" borderId="2" xfId="4235" applyNumberFormat="1" applyFont="1" applyFill="1" applyBorder="1" applyAlignment="1" applyProtection="1">
      <alignment vertical="center"/>
      <protection locked="0"/>
    </xf>
    <xf numFmtId="167" fontId="175" fillId="0" borderId="68" xfId="4235" applyNumberFormat="1" applyFont="1" applyFill="1" applyBorder="1" applyAlignment="1" applyProtection="1">
      <alignment horizontal="center" vertical="center"/>
      <protection locked="0"/>
    </xf>
    <xf numFmtId="167" fontId="175" fillId="0" borderId="71" xfId="4235" applyNumberFormat="1" applyFont="1" applyFill="1" applyBorder="1" applyAlignment="1" applyProtection="1">
      <alignment horizontal="center" vertical="center"/>
      <protection locked="0"/>
    </xf>
    <xf numFmtId="167" fontId="175" fillId="0" borderId="71" xfId="1930" applyNumberFormat="1" applyFont="1" applyFill="1" applyBorder="1" applyAlignment="1" applyProtection="1">
      <alignment horizontal="center" vertical="center"/>
      <protection locked="0"/>
    </xf>
    <xf numFmtId="43" fontId="175" fillId="0" borderId="2" xfId="4235" applyNumberFormat="1" applyFont="1" applyFill="1" applyBorder="1" applyAlignment="1" applyProtection="1">
      <alignment horizontal="right" vertical="center"/>
      <protection locked="0"/>
    </xf>
    <xf numFmtId="41" fontId="141" fillId="0" borderId="80" xfId="4196" applyNumberFormat="1" applyFont="1" applyFill="1" applyBorder="1" applyAlignment="1" applyProtection="1">
      <alignment vertical="center"/>
      <protection locked="0"/>
    </xf>
    <xf numFmtId="41" fontId="12" fillId="0" borderId="55" xfId="4197" applyNumberFormat="1" applyFont="1" applyFill="1" applyBorder="1" applyAlignment="1" applyProtection="1">
      <alignment vertical="center"/>
      <protection locked="0"/>
    </xf>
    <xf numFmtId="43" fontId="12" fillId="0" borderId="26" xfId="4197" applyNumberFormat="1" applyFont="1" applyFill="1" applyBorder="1" applyAlignment="1" applyProtection="1">
      <alignment vertical="center"/>
      <protection locked="0"/>
    </xf>
    <xf numFmtId="43" fontId="12" fillId="0" borderId="55" xfId="4197" applyNumberFormat="1" applyFont="1" applyFill="1" applyBorder="1" applyAlignment="1" applyProtection="1">
      <alignment vertical="center"/>
      <protection locked="0"/>
    </xf>
    <xf numFmtId="43" fontId="12" fillId="0" borderId="26" xfId="1930" applyNumberFormat="1" applyFont="1" applyFill="1" applyBorder="1" applyAlignment="1" applyProtection="1">
      <alignment vertical="center"/>
      <protection locked="0"/>
    </xf>
    <xf numFmtId="43" fontId="12" fillId="0" borderId="56" xfId="1930" applyNumberFormat="1" applyFont="1" applyFill="1" applyBorder="1" applyAlignment="1" applyProtection="1">
      <alignment horizontal="center" vertical="center"/>
      <protection locked="0"/>
    </xf>
    <xf numFmtId="41" fontId="10" fillId="0" borderId="26" xfId="4198" applyNumberFormat="1" applyFont="1" applyFill="1" applyBorder="1" applyAlignment="1" applyProtection="1">
      <alignment horizontal="center" vertical="center"/>
      <protection locked="0"/>
    </xf>
    <xf numFmtId="0" fontId="12" fillId="0" borderId="26" xfId="4183" applyFont="1" applyFill="1" applyBorder="1"/>
    <xf numFmtId="0" fontId="183" fillId="0" borderId="138" xfId="4183" quotePrefix="1" applyFont="1" applyFill="1" applyBorder="1" applyAlignment="1">
      <alignment horizontal="left"/>
    </xf>
    <xf numFmtId="0" fontId="12" fillId="0" borderId="26" xfId="4183" quotePrefix="1" applyFont="1" applyFill="1" applyBorder="1" applyAlignment="1">
      <alignment horizontal="center"/>
    </xf>
    <xf numFmtId="15" fontId="12" fillId="0" borderId="26" xfId="4183" quotePrefix="1" applyNumberFormat="1" applyFont="1" applyFill="1" applyBorder="1" applyAlignment="1">
      <alignment horizontal="left"/>
    </xf>
    <xf numFmtId="15" fontId="12" fillId="0" borderId="138" xfId="4183" quotePrefix="1" applyNumberFormat="1" applyFont="1" applyFill="1" applyBorder="1" applyAlignment="1">
      <alignment horizontal="left"/>
    </xf>
    <xf numFmtId="3" fontId="12" fillId="0" borderId="138" xfId="4183" applyNumberFormat="1" applyFont="1" applyFill="1" applyBorder="1" applyAlignment="1">
      <alignment horizontal="left"/>
    </xf>
    <xf numFmtId="0" fontId="183" fillId="0" borderId="0" xfId="4183" applyFont="1" applyFill="1" applyBorder="1" applyAlignment="1">
      <alignment horizontal="left"/>
    </xf>
    <xf numFmtId="0" fontId="12" fillId="125" borderId="38" xfId="4183" applyFont="1" applyFill="1" applyBorder="1" applyAlignment="1">
      <alignment horizontal="left"/>
    </xf>
    <xf numFmtId="0" fontId="12" fillId="125" borderId="257" xfId="4183" applyFont="1" applyFill="1" applyBorder="1" applyAlignment="1">
      <alignment horizontal="left"/>
    </xf>
    <xf numFmtId="0" fontId="141" fillId="0" borderId="0" xfId="4187" applyFont="1" applyFill="1" applyBorder="1" applyAlignment="1">
      <alignment vertical="center"/>
    </xf>
    <xf numFmtId="0" fontId="181" fillId="0" borderId="0" xfId="4187" applyFont="1" applyFill="1" applyBorder="1" applyAlignment="1">
      <alignment vertical="center"/>
    </xf>
    <xf numFmtId="0" fontId="141" fillId="0" borderId="0" xfId="4187" applyFont="1" applyFill="1" applyBorder="1" applyAlignment="1">
      <alignment horizontal="left" vertical="center"/>
    </xf>
    <xf numFmtId="0" fontId="141" fillId="0" borderId="0" xfId="2586" applyFont="1" applyFill="1" applyBorder="1" applyAlignment="1">
      <alignment horizontal="left" vertical="center"/>
    </xf>
    <xf numFmtId="0" fontId="141" fillId="0" borderId="0" xfId="4187" applyFont="1" applyFill="1" applyBorder="1" applyAlignment="1">
      <alignment horizontal="left" vertical="center" wrapText="1"/>
    </xf>
    <xf numFmtId="0" fontId="141" fillId="0" borderId="0" xfId="2586" applyFont="1" applyFill="1" applyBorder="1" applyAlignment="1">
      <alignment horizontal="left" vertical="top" wrapText="1"/>
    </xf>
    <xf numFmtId="0" fontId="141" fillId="0" borderId="0" xfId="2586" applyFont="1" applyFill="1" applyBorder="1"/>
    <xf numFmtId="0" fontId="141" fillId="0" borderId="138" xfId="2586" applyFont="1" applyFill="1" applyBorder="1"/>
    <xf numFmtId="0" fontId="141" fillId="0" borderId="138" xfId="2586" applyFont="1" applyFill="1" applyBorder="1" applyAlignment="1">
      <alignment horizontal="right"/>
    </xf>
    <xf numFmtId="0" fontId="141" fillId="0" borderId="0" xfId="2586" applyFont="1" applyFill="1" applyBorder="1" applyAlignment="1">
      <alignment horizontal="right"/>
    </xf>
    <xf numFmtId="170" fontId="141" fillId="0" borderId="0" xfId="1999" applyNumberFormat="1" applyFont="1" applyFill="1" applyBorder="1"/>
    <xf numFmtId="167" fontId="141" fillId="0" borderId="0" xfId="1940" applyNumberFormat="1" applyFont="1" applyFill="1" applyBorder="1"/>
    <xf numFmtId="167" fontId="141" fillId="0" borderId="138" xfId="1940" applyNumberFormat="1" applyFont="1" applyFill="1" applyBorder="1"/>
    <xf numFmtId="0" fontId="141" fillId="0" borderId="258" xfId="2586" applyFont="1" applyFill="1" applyBorder="1"/>
    <xf numFmtId="170" fontId="141" fillId="0" borderId="258" xfId="1999" applyNumberFormat="1" applyFont="1" applyFill="1" applyBorder="1"/>
    <xf numFmtId="0" fontId="141" fillId="0" borderId="0" xfId="4187" quotePrefix="1" applyFont="1" applyFill="1" applyBorder="1" applyAlignment="1">
      <alignment horizontal="left" vertical="center"/>
    </xf>
    <xf numFmtId="167" fontId="141" fillId="0" borderId="0" xfId="4188" applyNumberFormat="1" applyFont="1" applyFill="1" applyBorder="1" applyAlignment="1">
      <alignment horizontal="left" vertical="center"/>
    </xf>
    <xf numFmtId="0" fontId="141" fillId="0" borderId="0" xfId="4187" applyFont="1" applyFill="1" applyAlignment="1">
      <alignment horizontal="right"/>
    </xf>
    <xf numFmtId="0" fontId="12" fillId="0" borderId="0" xfId="4187" quotePrefix="1" applyFont="1" applyFill="1" applyAlignment="1">
      <alignment horizontal="right"/>
    </xf>
    <xf numFmtId="0" fontId="8" fillId="0" borderId="36" xfId="4187" applyFont="1" applyFill="1" applyBorder="1" applyAlignment="1">
      <alignment horizontal="centerContinuous"/>
    </xf>
    <xf numFmtId="0" fontId="141" fillId="0" borderId="37" xfId="4187" applyFont="1" applyFill="1" applyBorder="1" applyAlignment="1">
      <alignment horizontal="centerContinuous"/>
    </xf>
    <xf numFmtId="0" fontId="141" fillId="0" borderId="38" xfId="4187" quotePrefix="1" applyFont="1" applyFill="1" applyBorder="1" applyAlignment="1">
      <alignment horizontal="centerContinuous"/>
    </xf>
    <xf numFmtId="0" fontId="141" fillId="0" borderId="39" xfId="4183" applyFont="1" applyFill="1" applyBorder="1" applyAlignment="1">
      <alignment horizontal="centerContinuous"/>
    </xf>
    <xf numFmtId="0" fontId="141" fillId="0" borderId="0" xfId="4187" applyFont="1" applyFill="1" applyBorder="1" applyAlignment="1">
      <alignment horizontal="centerContinuous"/>
    </xf>
    <xf numFmtId="0" fontId="141" fillId="0" borderId="40" xfId="4187" quotePrefix="1" applyFont="1" applyFill="1" applyBorder="1" applyAlignment="1">
      <alignment horizontal="centerContinuous"/>
    </xf>
    <xf numFmtId="0" fontId="8" fillId="0" borderId="39" xfId="4187" applyFont="1" applyFill="1" applyBorder="1" applyAlignment="1">
      <alignment horizontal="centerContinuous"/>
    </xf>
    <xf numFmtId="0" fontId="8" fillId="0" borderId="0" xfId="4187" applyFont="1" applyFill="1" applyBorder="1" applyAlignment="1">
      <alignment horizontal="centerContinuous"/>
    </xf>
    <xf numFmtId="0" fontId="8" fillId="0" borderId="40" xfId="4187" applyFont="1" applyFill="1" applyBorder="1" applyAlignment="1">
      <alignment horizontal="centerContinuous"/>
    </xf>
    <xf numFmtId="0" fontId="141" fillId="0" borderId="39" xfId="4187" quotePrefix="1" applyFont="1" applyFill="1" applyBorder="1" applyAlignment="1">
      <alignment horizontal="left"/>
    </xf>
    <xf numFmtId="0" fontId="141" fillId="0" borderId="0" xfId="4187" applyFont="1" applyFill="1" applyBorder="1" applyAlignment="1">
      <alignment horizontal="right"/>
    </xf>
    <xf numFmtId="0" fontId="141" fillId="0" borderId="0" xfId="4187" applyFont="1" applyFill="1" applyBorder="1" applyAlignment="1">
      <alignment horizontal="center"/>
    </xf>
    <xf numFmtId="0" fontId="141" fillId="0" borderId="40" xfId="4187" applyFont="1" applyFill="1" applyBorder="1" applyAlignment="1">
      <alignment horizontal="center"/>
    </xf>
    <xf numFmtId="0" fontId="180" fillId="0" borderId="0" xfId="4187" applyFont="1" applyFill="1" applyBorder="1" applyAlignment="1"/>
    <xf numFmtId="42" fontId="141" fillId="0" borderId="40" xfId="4188" applyNumberFormat="1" applyFont="1" applyFill="1" applyBorder="1" applyAlignment="1">
      <alignment horizontal="left" vertical="center"/>
    </xf>
    <xf numFmtId="0" fontId="141" fillId="0" borderId="40" xfId="4187" applyFont="1" applyFill="1" applyBorder="1" applyAlignment="1">
      <alignment horizontal="left" vertical="center"/>
    </xf>
    <xf numFmtId="0" fontId="141" fillId="0" borderId="40" xfId="4187" applyFont="1" applyFill="1" applyBorder="1" applyAlignment="1">
      <alignment horizontal="left" vertical="center" wrapText="1"/>
    </xf>
    <xf numFmtId="0" fontId="141" fillId="0" borderId="40" xfId="2586" applyFont="1" applyFill="1" applyBorder="1" applyAlignment="1">
      <alignment horizontal="left" vertical="center" wrapText="1"/>
    </xf>
    <xf numFmtId="167" fontId="141" fillId="0" borderId="40" xfId="4188" applyNumberFormat="1" applyFont="1" applyFill="1" applyBorder="1" applyAlignment="1">
      <alignment horizontal="left" vertical="center"/>
    </xf>
    <xf numFmtId="0" fontId="218" fillId="0" borderId="0" xfId="4187" applyFont="1" applyAlignment="1">
      <alignment vertical="center"/>
    </xf>
    <xf numFmtId="167" fontId="217" fillId="0" borderId="85" xfId="4205" applyNumberFormat="1" applyFont="1" applyFill="1" applyBorder="1" applyAlignment="1" applyProtection="1">
      <alignment vertical="center"/>
      <protection locked="0"/>
    </xf>
    <xf numFmtId="43" fontId="12" fillId="0" borderId="219" xfId="4205" applyFont="1" applyFill="1" applyBorder="1" applyAlignment="1" applyProtection="1">
      <alignment horizontal="center" vertical="center"/>
      <protection locked="0"/>
    </xf>
    <xf numFmtId="0" fontId="10" fillId="0" borderId="68" xfId="4210" applyFont="1" applyFill="1" applyBorder="1" applyAlignment="1" applyProtection="1">
      <alignment horizontal="centerContinuous" vertical="center"/>
      <protection locked="0"/>
    </xf>
    <xf numFmtId="0" fontId="10" fillId="0" borderId="68" xfId="4210" applyFont="1" applyFill="1" applyBorder="1" applyAlignment="1" applyProtection="1">
      <alignment vertical="center"/>
      <protection locked="0"/>
    </xf>
    <xf numFmtId="41" fontId="10" fillId="0" borderId="2" xfId="4209" applyNumberFormat="1" applyFont="1" applyFill="1" applyBorder="1" applyAlignment="1" applyProtection="1">
      <alignment horizontal="centerContinuous" vertical="center"/>
      <protection locked="0"/>
    </xf>
    <xf numFmtId="41" fontId="10" fillId="0" borderId="27" xfId="4204" applyNumberFormat="1" applyFont="1" applyFill="1" applyBorder="1" applyAlignment="1" applyProtection="1">
      <alignment horizontal="center" vertical="center"/>
      <protection locked="0"/>
    </xf>
    <xf numFmtId="167" fontId="165" fillId="0" borderId="27" xfId="1989" applyNumberFormat="1" applyFont="1" applyFill="1" applyBorder="1" applyAlignment="1" applyProtection="1">
      <alignment vertical="center"/>
      <protection locked="0"/>
    </xf>
    <xf numFmtId="167" fontId="10" fillId="0" borderId="0" xfId="4249" applyNumberFormat="1" applyFont="1" applyAlignment="1">
      <alignment vertical="center"/>
    </xf>
    <xf numFmtId="167" fontId="2" fillId="125" borderId="0" xfId="4182" applyNumberFormat="1" applyFont="1" applyFill="1"/>
    <xf numFmtId="167" fontId="2" fillId="0" borderId="37" xfId="4182" applyNumberFormat="1" applyFont="1" applyBorder="1" applyAlignment="1">
      <alignment horizontal="centerContinuous"/>
    </xf>
    <xf numFmtId="167" fontId="2" fillId="0" borderId="0" xfId="4182" applyNumberFormat="1" applyFont="1" applyBorder="1" applyAlignment="1">
      <alignment horizontal="centerContinuous"/>
    </xf>
    <xf numFmtId="167" fontId="2" fillId="0" borderId="0" xfId="4182" applyNumberFormat="1" applyFont="1" applyBorder="1"/>
    <xf numFmtId="167" fontId="2" fillId="0" borderId="73" xfId="4182" quotePrefix="1" applyNumberFormat="1" applyFont="1" applyBorder="1" applyAlignment="1">
      <alignment horizontal="center"/>
    </xf>
    <xf numFmtId="167" fontId="2" fillId="0" borderId="68" xfId="4182" applyNumberFormat="1" applyFont="1" applyBorder="1" applyAlignment="1">
      <alignment horizontal="center"/>
    </xf>
    <xf numFmtId="167" fontId="2" fillId="0" borderId="71" xfId="4182" applyNumberFormat="1" applyFont="1" applyBorder="1" applyAlignment="1">
      <alignment horizontal="center"/>
    </xf>
    <xf numFmtId="167" fontId="2" fillId="0" borderId="47" xfId="4182" applyNumberFormat="1" applyFont="1" applyFill="1" applyBorder="1"/>
    <xf numFmtId="167" fontId="2" fillId="0" borderId="48" xfId="4182" applyNumberFormat="1" applyFont="1" applyFill="1" applyBorder="1"/>
    <xf numFmtId="167" fontId="2" fillId="0" borderId="37" xfId="4182" quotePrefix="1" applyNumberFormat="1" applyBorder="1" applyAlignment="1">
      <alignment horizontal="center"/>
    </xf>
    <xf numFmtId="167" fontId="2" fillId="125" borderId="0" xfId="4182" applyNumberFormat="1" applyFill="1"/>
    <xf numFmtId="167" fontId="2" fillId="0" borderId="37" xfId="4182" applyNumberFormat="1" applyBorder="1" applyAlignment="1">
      <alignment horizontal="centerContinuous"/>
    </xf>
    <xf numFmtId="167" fontId="2" fillId="0" borderId="0" xfId="4182" applyNumberFormat="1" applyBorder="1" applyAlignment="1">
      <alignment horizontal="centerContinuous"/>
    </xf>
    <xf numFmtId="167" fontId="2" fillId="0" borderId="73" xfId="4182" quotePrefix="1" applyNumberFormat="1" applyBorder="1" applyAlignment="1">
      <alignment horizontal="center"/>
    </xf>
    <xf numFmtId="167" fontId="2" fillId="0" borderId="68" xfId="4182" applyNumberFormat="1" applyBorder="1" applyAlignment="1">
      <alignment horizontal="center"/>
    </xf>
    <xf numFmtId="167" fontId="2" fillId="0" borderId="90" xfId="4182" applyNumberFormat="1" applyBorder="1" applyAlignment="1">
      <alignment horizontal="center"/>
    </xf>
    <xf numFmtId="167" fontId="2" fillId="0" borderId="36" xfId="4182" applyNumberFormat="1" applyBorder="1"/>
    <xf numFmtId="167" fontId="2" fillId="0" borderId="39" xfId="4182" applyNumberFormat="1" applyFill="1" applyBorder="1"/>
    <xf numFmtId="43" fontId="10" fillId="0" borderId="0" xfId="4226" applyNumberFormat="1" applyFont="1"/>
    <xf numFmtId="167" fontId="10" fillId="0" borderId="27" xfId="1964" applyNumberFormat="1" applyFont="1" applyFill="1" applyBorder="1" applyAlignment="1">
      <alignment horizontal="center" vertical="center"/>
    </xf>
    <xf numFmtId="167" fontId="10" fillId="0" borderId="27" xfId="1964" applyNumberFormat="1" applyFont="1" applyFill="1" applyBorder="1" applyAlignment="1">
      <alignment horizontal="center"/>
    </xf>
    <xf numFmtId="167" fontId="10" fillId="0" borderId="27" xfId="1964" applyNumberFormat="1" applyFont="1" applyFill="1" applyBorder="1" applyAlignment="1"/>
    <xf numFmtId="167" fontId="10" fillId="0" borderId="24" xfId="1964" applyNumberFormat="1" applyFont="1" applyFill="1" applyBorder="1" applyAlignment="1">
      <alignment horizontal="center"/>
    </xf>
    <xf numFmtId="167" fontId="10" fillId="0" borderId="24" xfId="1964" applyNumberFormat="1" applyFont="1" applyFill="1" applyBorder="1" applyAlignment="1"/>
    <xf numFmtId="167" fontId="164" fillId="0" borderId="71" xfId="1964" applyNumberFormat="1" applyFont="1" applyFill="1" applyBorder="1"/>
    <xf numFmtId="167" fontId="10" fillId="0" borderId="70" xfId="1964" applyNumberFormat="1" applyFont="1" applyFill="1" applyBorder="1" applyAlignment="1">
      <alignment vertical="center"/>
    </xf>
    <xf numFmtId="167" fontId="164" fillId="0" borderId="68" xfId="1964" applyNumberFormat="1" applyFont="1" applyFill="1" applyBorder="1"/>
    <xf numFmtId="167" fontId="164" fillId="0" borderId="24" xfId="1964" applyNumberFormat="1" applyFont="1" applyFill="1" applyBorder="1"/>
    <xf numFmtId="167" fontId="165" fillId="0" borderId="27" xfId="1964" applyNumberFormat="1" applyFont="1" applyFill="1" applyBorder="1"/>
    <xf numFmtId="167" fontId="10" fillId="0" borderId="52" xfId="1930" applyNumberFormat="1" applyFont="1" applyFill="1" applyBorder="1" applyAlignment="1"/>
    <xf numFmtId="167" fontId="10" fillId="0" borderId="181" xfId="1930" applyNumberFormat="1" applyFont="1" applyFill="1" applyBorder="1" applyAlignment="1">
      <alignment vertical="center"/>
    </xf>
    <xf numFmtId="167" fontId="165" fillId="0" borderId="24" xfId="1930" applyNumberFormat="1" applyFont="1" applyFill="1" applyBorder="1" applyAlignment="1">
      <alignment vertical="center"/>
    </xf>
    <xf numFmtId="167" fontId="165" fillId="0" borderId="52" xfId="1930" applyNumberFormat="1" applyFont="1" applyFill="1" applyBorder="1" applyAlignment="1">
      <alignment vertical="center"/>
    </xf>
    <xf numFmtId="167" fontId="165" fillId="0" borderId="0" xfId="1930" applyNumberFormat="1" applyFont="1" applyFill="1" applyBorder="1" applyAlignment="1">
      <alignment vertical="center"/>
    </xf>
    <xf numFmtId="167" fontId="165" fillId="0" borderId="68" xfId="1930" applyNumberFormat="1" applyFont="1" applyFill="1" applyBorder="1" applyAlignment="1">
      <alignment vertical="center"/>
    </xf>
    <xf numFmtId="167" fontId="165" fillId="0" borderId="181" xfId="1930" applyNumberFormat="1" applyFont="1" applyFill="1" applyBorder="1" applyAlignment="1">
      <alignment vertical="center"/>
    </xf>
    <xf numFmtId="167" fontId="165" fillId="0" borderId="52" xfId="1930" applyNumberFormat="1" applyFont="1" applyFill="1" applyBorder="1" applyAlignment="1"/>
    <xf numFmtId="167" fontId="165" fillId="0" borderId="24" xfId="1930" applyNumberFormat="1" applyFont="1" applyFill="1" applyBorder="1"/>
    <xf numFmtId="167" fontId="165" fillId="0" borderId="52" xfId="1930" applyNumberFormat="1" applyFont="1" applyFill="1" applyBorder="1"/>
    <xf numFmtId="167" fontId="165" fillId="0" borderId="50" xfId="1930" applyNumberFormat="1" applyFont="1" applyFill="1" applyBorder="1" applyAlignment="1">
      <alignment vertical="center"/>
    </xf>
    <xf numFmtId="167" fontId="165" fillId="0" borderId="20" xfId="1930" applyNumberFormat="1" applyFont="1" applyFill="1" applyBorder="1" applyAlignment="1">
      <alignment vertical="center"/>
    </xf>
    <xf numFmtId="167" fontId="165" fillId="0" borderId="70" xfId="1930" applyNumberFormat="1" applyFont="1" applyFill="1" applyBorder="1" applyAlignment="1">
      <alignment vertical="center"/>
    </xf>
    <xf numFmtId="167" fontId="165" fillId="0" borderId="22" xfId="1930" applyNumberFormat="1" applyFont="1" applyFill="1" applyBorder="1" applyAlignment="1">
      <alignment vertical="center"/>
    </xf>
    <xf numFmtId="167" fontId="165" fillId="0" borderId="23" xfId="1930" applyNumberFormat="1" applyFont="1" applyFill="1" applyBorder="1" applyAlignment="1">
      <alignment vertical="center"/>
    </xf>
    <xf numFmtId="167" fontId="164" fillId="0" borderId="54" xfId="1930" applyNumberFormat="1" applyFont="1" applyFill="1" applyBorder="1" applyAlignment="1"/>
    <xf numFmtId="167" fontId="165" fillId="0" borderId="25" xfId="1930" applyNumberFormat="1" applyFont="1" applyFill="1" applyBorder="1"/>
    <xf numFmtId="167" fontId="165" fillId="0" borderId="71" xfId="1930" applyNumberFormat="1" applyFont="1" applyFill="1" applyBorder="1"/>
    <xf numFmtId="167" fontId="165" fillId="0" borderId="27" xfId="1930" applyNumberFormat="1" applyFont="1" applyFill="1" applyBorder="1"/>
    <xf numFmtId="167" fontId="164" fillId="0" borderId="52" xfId="1930" applyNumberFormat="1" applyFont="1" applyFill="1" applyBorder="1" applyAlignment="1">
      <alignment vertical="center"/>
    </xf>
    <xf numFmtId="167" fontId="189" fillId="0" borderId="71" xfId="1930" applyNumberFormat="1" applyFont="1" applyFill="1" applyBorder="1" applyAlignment="1">
      <alignment vertical="center"/>
    </xf>
    <xf numFmtId="167" fontId="165" fillId="0" borderId="27" xfId="1930" applyNumberFormat="1" applyFont="1" applyFill="1" applyBorder="1" applyAlignment="1">
      <alignment horizontal="right" vertical="center"/>
    </xf>
    <xf numFmtId="0" fontId="10" fillId="0" borderId="0" xfId="4228" applyNumberFormat="1" applyFont="1" applyFill="1" applyBorder="1" applyAlignment="1">
      <alignment vertical="center"/>
    </xf>
    <xf numFmtId="0" fontId="10" fillId="0" borderId="9" xfId="4228" applyNumberFormat="1" applyFont="1" applyFill="1" applyBorder="1" applyAlignment="1">
      <alignment vertical="center"/>
    </xf>
    <xf numFmtId="0" fontId="10" fillId="0" borderId="0" xfId="4228" applyFont="1" applyFill="1" applyAlignment="1"/>
    <xf numFmtId="0" fontId="10" fillId="0" borderId="0" xfId="4236" quotePrefix="1" applyFont="1" applyFill="1" applyAlignment="1">
      <alignment horizontal="left"/>
    </xf>
    <xf numFmtId="174" fontId="12" fillId="0" borderId="0" xfId="4231" applyNumberFormat="1" applyFont="1" applyFill="1" applyAlignment="1">
      <alignment horizontal="right"/>
    </xf>
    <xf numFmtId="174" fontId="12" fillId="0" borderId="0" xfId="4195" quotePrefix="1" applyNumberFormat="1" applyFont="1" applyFill="1" applyAlignment="1" applyProtection="1">
      <alignment horizontal="left" vertical="center"/>
      <protection locked="0"/>
    </xf>
    <xf numFmtId="0" fontId="10" fillId="0" borderId="0" xfId="4230" applyFont="1" applyFill="1"/>
    <xf numFmtId="0" fontId="10" fillId="0" borderId="0" xfId="4230" applyFont="1" applyFill="1" applyAlignment="1">
      <alignment horizontal="right"/>
    </xf>
    <xf numFmtId="0" fontId="12" fillId="0" borderId="0" xfId="4230" applyFont="1" applyFill="1" applyAlignment="1">
      <alignment horizontal="right"/>
    </xf>
    <xf numFmtId="0" fontId="10" fillId="0" borderId="37" xfId="4231" applyFont="1" applyFill="1" applyBorder="1" applyAlignment="1">
      <alignment horizontal="centerContinuous"/>
    </xf>
    <xf numFmtId="0" fontId="10" fillId="0" borderId="38" xfId="4231" applyFont="1" applyFill="1" applyBorder="1" applyAlignment="1">
      <alignment horizontal="centerContinuous"/>
    </xf>
    <xf numFmtId="0" fontId="11" fillId="0" borderId="36" xfId="4230" applyFont="1" applyFill="1" applyBorder="1" applyAlignment="1">
      <alignment horizontal="centerContinuous"/>
    </xf>
    <xf numFmtId="0" fontId="10" fillId="0" borderId="37" xfId="4230" applyFont="1" applyFill="1" applyBorder="1" applyAlignment="1">
      <alignment horizontal="centerContinuous"/>
    </xf>
    <xf numFmtId="0" fontId="10" fillId="0" borderId="38" xfId="4230" applyFont="1" applyFill="1" applyBorder="1" applyAlignment="1">
      <alignment horizontal="centerContinuous"/>
    </xf>
    <xf numFmtId="0" fontId="10" fillId="0" borderId="0" xfId="4231" applyFont="1" applyFill="1" applyBorder="1" applyAlignment="1">
      <alignment horizontal="centerContinuous"/>
    </xf>
    <xf numFmtId="0" fontId="10" fillId="0" borderId="40" xfId="4231" applyFont="1" applyFill="1" applyBorder="1" applyAlignment="1">
      <alignment horizontal="centerContinuous"/>
    </xf>
    <xf numFmtId="0" fontId="11" fillId="0" borderId="39" xfId="4231" applyFont="1" applyFill="1" applyBorder="1" applyAlignment="1">
      <alignment horizontal="centerContinuous"/>
    </xf>
    <xf numFmtId="0" fontId="10" fillId="0" borderId="0" xfId="4231" applyFont="1" applyFill="1" applyBorder="1"/>
    <xf numFmtId="0" fontId="11" fillId="0" borderId="39" xfId="4230" applyFont="1" applyFill="1" applyBorder="1" applyAlignment="1">
      <alignment horizontal="centerContinuous"/>
    </xf>
    <xf numFmtId="0" fontId="10" fillId="0" borderId="0" xfId="4230" applyFont="1" applyFill="1" applyBorder="1" applyAlignment="1">
      <alignment horizontal="centerContinuous"/>
    </xf>
    <xf numFmtId="0" fontId="10" fillId="0" borderId="40" xfId="4230" applyFont="1" applyFill="1" applyBorder="1" applyAlignment="1">
      <alignment horizontal="centerContinuous"/>
    </xf>
    <xf numFmtId="0" fontId="10" fillId="0" borderId="67" xfId="4231" applyFont="1" applyFill="1" applyBorder="1" applyAlignment="1">
      <alignment horizontal="centerContinuous"/>
    </xf>
    <xf numFmtId="0" fontId="10" fillId="0" borderId="116" xfId="4231" applyFont="1" applyFill="1" applyBorder="1" applyAlignment="1">
      <alignment horizontal="centerContinuous"/>
    </xf>
    <xf numFmtId="0" fontId="10" fillId="0" borderId="136" xfId="4230" applyFont="1" applyFill="1" applyBorder="1" applyAlignment="1">
      <alignment horizontal="centerContinuous"/>
    </xf>
    <xf numFmtId="0" fontId="10" fillId="0" borderId="67" xfId="4230" applyFont="1" applyFill="1" applyBorder="1" applyAlignment="1">
      <alignment horizontal="centerContinuous"/>
    </xf>
    <xf numFmtId="0" fontId="10" fillId="0" borderId="116" xfId="4230" applyFont="1" applyFill="1" applyBorder="1" applyAlignment="1">
      <alignment horizontal="centerContinuous"/>
    </xf>
    <xf numFmtId="0" fontId="10" fillId="0" borderId="24" xfId="4231" applyFont="1" applyFill="1" applyBorder="1" applyAlignment="1">
      <alignment horizontal="centerContinuous"/>
    </xf>
    <xf numFmtId="0" fontId="10" fillId="0" borderId="40" xfId="4231" applyFont="1" applyFill="1" applyBorder="1"/>
    <xf numFmtId="0" fontId="10" fillId="0" borderId="52" xfId="4230" applyFont="1" applyFill="1" applyBorder="1"/>
    <xf numFmtId="0" fontId="10" fillId="0" borderId="24" xfId="4230" applyFont="1" applyFill="1" applyBorder="1" applyAlignment="1">
      <alignment horizontal="centerContinuous"/>
    </xf>
    <xf numFmtId="0" fontId="10" fillId="0" borderId="138" xfId="4230" applyFont="1" applyFill="1" applyBorder="1" applyAlignment="1">
      <alignment horizontal="centerContinuous"/>
    </xf>
    <xf numFmtId="0" fontId="10" fillId="0" borderId="40" xfId="4230" applyFont="1" applyFill="1" applyBorder="1"/>
    <xf numFmtId="0" fontId="10" fillId="0" borderId="67" xfId="4231" applyFont="1" applyFill="1" applyBorder="1" applyAlignment="1">
      <alignment horizontal="centerContinuous" vertical="center"/>
    </xf>
    <xf numFmtId="0" fontId="10" fillId="0" borderId="66" xfId="4231" applyFont="1" applyFill="1" applyBorder="1" applyAlignment="1">
      <alignment horizontal="centerContinuous"/>
    </xf>
    <xf numFmtId="0" fontId="10" fillId="0" borderId="27" xfId="4230" applyFont="1" applyFill="1" applyBorder="1" applyAlignment="1">
      <alignment horizontal="center" vertical="top"/>
    </xf>
    <xf numFmtId="0" fontId="10" fillId="0" borderId="24" xfId="4230" applyFont="1" applyFill="1" applyBorder="1" applyAlignment="1">
      <alignment horizontal="centerContinuous" vertical="top"/>
    </xf>
    <xf numFmtId="0" fontId="10" fillId="0" borderId="21" xfId="4230" applyFont="1" applyFill="1" applyBorder="1" applyAlignment="1">
      <alignment horizontal="centerContinuous"/>
    </xf>
    <xf numFmtId="0" fontId="10" fillId="0" borderId="22" xfId="4230" applyFont="1" applyFill="1" applyBorder="1" applyAlignment="1">
      <alignment horizontal="centerContinuous"/>
    </xf>
    <xf numFmtId="0" fontId="10" fillId="0" borderId="22" xfId="4230" applyFont="1" applyFill="1" applyBorder="1" applyAlignment="1"/>
    <xf numFmtId="0" fontId="10" fillId="0" borderId="24" xfId="4231" applyFont="1" applyFill="1" applyBorder="1" applyAlignment="1">
      <alignment horizontal="center"/>
    </xf>
    <xf numFmtId="0" fontId="10" fillId="0" borderId="40" xfId="4231" applyFont="1" applyFill="1" applyBorder="1" applyAlignment="1"/>
    <xf numFmtId="0" fontId="10" fillId="0" borderId="52" xfId="4230" applyFont="1" applyFill="1" applyBorder="1" applyAlignment="1"/>
    <xf numFmtId="0" fontId="10" fillId="0" borderId="24" xfId="4230" applyFont="1" applyFill="1" applyBorder="1" applyAlignment="1"/>
    <xf numFmtId="0" fontId="10" fillId="0" borderId="24" xfId="4230" applyFont="1" applyFill="1" applyBorder="1" applyAlignment="1">
      <alignment horizontal="center"/>
    </xf>
    <xf numFmtId="0" fontId="10" fillId="0" borderId="0" xfId="4230" applyFont="1" applyFill="1" applyBorder="1" applyAlignment="1">
      <alignment horizontal="centerContinuous" vertical="top"/>
    </xf>
    <xf numFmtId="0" fontId="10" fillId="0" borderId="40" xfId="4230" applyFont="1" applyFill="1" applyBorder="1" applyAlignment="1"/>
    <xf numFmtId="0" fontId="10" fillId="0" borderId="138" xfId="4230" applyFont="1" applyFill="1" applyBorder="1" applyAlignment="1">
      <alignment horizontal="centerContinuous" vertical="top"/>
    </xf>
    <xf numFmtId="0" fontId="10" fillId="0" borderId="27" xfId="4230" applyFont="1" applyFill="1" applyBorder="1" applyAlignment="1">
      <alignment horizontal="centerContinuous"/>
    </xf>
    <xf numFmtId="0" fontId="204" fillId="0" borderId="0" xfId="0" applyFont="1" applyFill="1"/>
    <xf numFmtId="168" fontId="10" fillId="0" borderId="24" xfId="4229" applyFont="1" applyFill="1" applyBorder="1" applyAlignment="1">
      <alignment horizontal="center"/>
    </xf>
    <xf numFmtId="0" fontId="10" fillId="0" borderId="53" xfId="4230" applyFont="1" applyFill="1" applyBorder="1" applyAlignment="1">
      <alignment horizontal="center"/>
    </xf>
    <xf numFmtId="168" fontId="4" fillId="0" borderId="24" xfId="4229" applyFill="1" applyBorder="1"/>
    <xf numFmtId="0" fontId="10" fillId="0" borderId="27" xfId="4231" applyFont="1" applyFill="1" applyBorder="1" applyAlignment="1">
      <alignment horizontal="center"/>
    </xf>
    <xf numFmtId="0" fontId="10" fillId="0" borderId="76" xfId="4231" applyFont="1" applyFill="1" applyBorder="1" applyAlignment="1">
      <alignment horizontal="center" vertical="top"/>
    </xf>
    <xf numFmtId="0" fontId="10" fillId="0" borderId="54" xfId="4230" applyFont="1" applyFill="1" applyBorder="1" applyAlignment="1">
      <alignment horizontal="center" vertical="top"/>
    </xf>
    <xf numFmtId="0" fontId="10" fillId="0" borderId="27" xfId="4230" applyFont="1" applyFill="1" applyBorder="1" applyAlignment="1">
      <alignment horizontal="center"/>
    </xf>
    <xf numFmtId="0" fontId="10" fillId="0" borderId="76" xfId="4230" applyFont="1" applyFill="1" applyBorder="1" applyAlignment="1">
      <alignment horizontal="center" vertical="top"/>
    </xf>
    <xf numFmtId="0" fontId="10" fillId="0" borderId="76" xfId="4230" applyFont="1" applyFill="1" applyBorder="1" applyAlignment="1">
      <alignment horizontal="center"/>
    </xf>
    <xf numFmtId="0" fontId="10" fillId="0" borderId="122" xfId="4231" applyFont="1" applyFill="1" applyBorder="1" applyAlignment="1">
      <alignment horizontal="center" vertical="center"/>
    </xf>
    <xf numFmtId="0" fontId="10" fillId="0" borderId="65" xfId="4230" applyFont="1" applyFill="1" applyBorder="1" applyAlignment="1">
      <alignment horizontal="center" vertical="center"/>
    </xf>
    <xf numFmtId="0" fontId="10" fillId="0" borderId="122" xfId="4230" applyFont="1" applyFill="1" applyBorder="1" applyAlignment="1">
      <alignment horizontal="center" vertical="center"/>
    </xf>
    <xf numFmtId="0" fontId="10" fillId="0" borderId="53" xfId="4231" applyFont="1" applyFill="1" applyBorder="1" applyAlignment="1">
      <alignment horizontal="center" vertical="top"/>
    </xf>
    <xf numFmtId="0" fontId="10" fillId="0" borderId="52" xfId="4230" applyFont="1" applyFill="1" applyBorder="1" applyAlignment="1">
      <alignment horizontal="center" vertical="top"/>
    </xf>
    <xf numFmtId="0" fontId="10" fillId="0" borderId="53" xfId="4230" applyFont="1" applyFill="1" applyBorder="1" applyAlignment="1">
      <alignment horizontal="center" vertical="top"/>
    </xf>
    <xf numFmtId="0" fontId="10" fillId="0" borderId="76" xfId="4231" applyFont="1" applyFill="1" applyBorder="1" applyAlignment="1">
      <alignment horizontal="center" vertical="center"/>
    </xf>
    <xf numFmtId="0" fontId="10" fillId="0" borderId="54" xfId="4230" applyFont="1" applyFill="1" applyBorder="1" applyAlignment="1">
      <alignment horizontal="center" vertical="center"/>
    </xf>
    <xf numFmtId="0" fontId="10" fillId="0" borderId="76" xfId="4230" applyFont="1" applyFill="1" applyBorder="1" applyAlignment="1">
      <alignment horizontal="center" vertical="center"/>
    </xf>
    <xf numFmtId="0" fontId="10" fillId="0" borderId="53" xfId="4231" applyFont="1" applyFill="1" applyBorder="1" applyAlignment="1">
      <alignment horizontal="center" vertical="center"/>
    </xf>
    <xf numFmtId="0" fontId="10" fillId="0" borderId="52" xfId="4230" applyFont="1" applyFill="1" applyBorder="1" applyAlignment="1">
      <alignment horizontal="center" vertical="center"/>
    </xf>
    <xf numFmtId="0" fontId="11" fillId="0" borderId="24" xfId="4230" applyFont="1" applyFill="1" applyBorder="1" applyAlignment="1">
      <alignment horizontal="center" vertical="center"/>
    </xf>
    <xf numFmtId="0" fontId="10" fillId="0" borderId="53" xfId="4230" applyFont="1" applyFill="1" applyBorder="1" applyAlignment="1">
      <alignment horizontal="center" vertical="center"/>
    </xf>
    <xf numFmtId="0" fontId="11" fillId="0" borderId="27" xfId="4230" applyFont="1" applyFill="1" applyBorder="1" applyAlignment="1">
      <alignment horizontal="center" vertical="center"/>
    </xf>
    <xf numFmtId="0" fontId="10" fillId="0" borderId="0" xfId="4231" applyFont="1" applyFill="1" applyBorder="1" applyAlignment="1">
      <alignment horizontal="right"/>
    </xf>
    <xf numFmtId="0" fontId="10" fillId="0" borderId="40" xfId="4231" applyFont="1" applyFill="1" applyBorder="1" applyAlignment="1">
      <alignment horizontal="center" vertical="center"/>
    </xf>
    <xf numFmtId="0" fontId="10" fillId="0" borderId="39" xfId="4230" applyFont="1" applyFill="1" applyBorder="1" applyAlignment="1">
      <alignment horizontal="center" vertical="center"/>
    </xf>
    <xf numFmtId="0" fontId="11" fillId="0" borderId="0" xfId="4230" applyFont="1" applyFill="1" applyBorder="1" applyAlignment="1">
      <alignment horizontal="center" vertical="center"/>
    </xf>
    <xf numFmtId="0" fontId="10" fillId="0" borderId="40" xfId="4230" applyFont="1" applyFill="1" applyBorder="1" applyAlignment="1">
      <alignment horizontal="center" vertical="center"/>
    </xf>
    <xf numFmtId="0" fontId="10" fillId="0" borderId="40" xfId="4231" applyFont="1" applyFill="1" applyBorder="1" applyAlignment="1">
      <alignment horizontal="centerContinuous" vertical="center"/>
    </xf>
    <xf numFmtId="0" fontId="10" fillId="0" borderId="39" xfId="4230" applyFont="1" applyFill="1" applyBorder="1" applyAlignment="1">
      <alignment horizontal="centerContinuous" vertical="center"/>
    </xf>
    <xf numFmtId="0" fontId="11" fillId="0" borderId="0" xfId="4230" applyFont="1" applyFill="1" applyBorder="1" applyAlignment="1">
      <alignment horizontal="centerContinuous" vertical="center"/>
    </xf>
    <xf numFmtId="190" fontId="10" fillId="0" borderId="0" xfId="4230" applyNumberFormat="1" applyFont="1" applyFill="1" applyBorder="1" applyAlignment="1">
      <alignment horizontal="centerContinuous" vertical="center"/>
    </xf>
    <xf numFmtId="0" fontId="10" fillId="0" borderId="40" xfId="4230" applyFont="1" applyFill="1" applyBorder="1" applyAlignment="1">
      <alignment horizontal="centerContinuous" vertical="center"/>
    </xf>
    <xf numFmtId="37" fontId="10" fillId="0" borderId="109" xfId="4232" applyNumberFormat="1" applyFont="1" applyFill="1" applyBorder="1" applyAlignment="1" applyProtection="1">
      <alignment vertical="center"/>
    </xf>
    <xf numFmtId="37" fontId="10" fillId="0" borderId="107" xfId="4232" applyNumberFormat="1" applyFont="1" applyFill="1" applyBorder="1" applyAlignment="1" applyProtection="1">
      <alignment vertical="center"/>
    </xf>
    <xf numFmtId="37" fontId="10" fillId="0" borderId="110" xfId="4232" applyNumberFormat="1" applyFont="1" applyFill="1" applyBorder="1" applyAlignment="1" applyProtection="1">
      <alignment horizontal="center" vertical="center"/>
    </xf>
    <xf numFmtId="0" fontId="12" fillId="0" borderId="0" xfId="4187" applyFont="1" applyFill="1" applyBorder="1" applyAlignment="1"/>
    <xf numFmtId="0" fontId="156" fillId="0" borderId="0" xfId="4187" applyFont="1" applyFill="1" applyBorder="1"/>
    <xf numFmtId="0" fontId="12" fillId="0" borderId="26" xfId="4243" applyFont="1" applyFill="1" applyBorder="1" applyAlignment="1" applyProtection="1">
      <alignment horizontal="centerContinuous" vertical="center"/>
      <protection locked="0"/>
    </xf>
    <xf numFmtId="9" fontId="12" fillId="0" borderId="71" xfId="4243" applyNumberFormat="1" applyFont="1" applyFill="1" applyBorder="1" applyAlignment="1" applyProtection="1">
      <alignment horizontal="center" vertical="center"/>
      <protection locked="0"/>
    </xf>
    <xf numFmtId="167" fontId="12" fillId="0" borderId="27" xfId="1930" applyNumberFormat="1" applyFont="1" applyFill="1" applyBorder="1" applyAlignment="1" applyProtection="1">
      <alignment vertical="center"/>
      <protection locked="0"/>
    </xf>
    <xf numFmtId="3" fontId="12" fillId="0" borderId="0" xfId="4187" applyNumberFormat="1" applyFont="1" applyFill="1" applyBorder="1" applyAlignment="1">
      <alignment horizontal="left"/>
    </xf>
    <xf numFmtId="0" fontId="10" fillId="0" borderId="40" xfId="4187" applyFont="1" applyFill="1" applyBorder="1" applyAlignment="1">
      <alignment horizontal="center"/>
    </xf>
    <xf numFmtId="10" fontId="10" fillId="0" borderId="107" xfId="4232" applyNumberFormat="1" applyFont="1" applyFill="1" applyBorder="1" applyAlignment="1" applyProtection="1">
      <alignment vertical="center"/>
    </xf>
    <xf numFmtId="37" fontId="10" fillId="0" borderId="107" xfId="4232" applyNumberFormat="1" applyFont="1" applyFill="1" applyBorder="1" applyAlignment="1" applyProtection="1">
      <alignment horizontal="center" vertical="center"/>
    </xf>
    <xf numFmtId="37" fontId="10" fillId="0" borderId="109" xfId="4232" applyNumberFormat="1" applyFont="1" applyFill="1" applyBorder="1" applyAlignment="1" applyProtection="1">
      <alignment horizontal="center" vertical="center"/>
    </xf>
    <xf numFmtId="168" fontId="10" fillId="0" borderId="260" xfId="4232" applyFont="1" applyBorder="1" applyAlignment="1" applyProtection="1">
      <alignment horizontal="right" vertical="center"/>
    </xf>
    <xf numFmtId="37" fontId="10" fillId="0" borderId="261" xfId="4232" applyNumberFormat="1" applyFont="1" applyFill="1" applyBorder="1" applyAlignment="1" applyProtection="1">
      <alignment horizontal="center" vertical="center"/>
    </xf>
    <xf numFmtId="37" fontId="10" fillId="0" borderId="260" xfId="4232" applyNumberFormat="1" applyFont="1" applyFill="1" applyBorder="1" applyAlignment="1" applyProtection="1">
      <alignment horizontal="center" vertical="center"/>
    </xf>
    <xf numFmtId="43" fontId="10" fillId="0" borderId="259" xfId="1930" applyFont="1" applyBorder="1" applyAlignment="1" applyProtection="1">
      <alignment horizontal="center" vertical="center"/>
    </xf>
    <xf numFmtId="168" fontId="191" fillId="0" borderId="0" xfId="4232" applyFont="1"/>
    <xf numFmtId="10" fontId="12" fillId="0" borderId="107" xfId="4232" applyNumberFormat="1" applyFont="1" applyFill="1" applyBorder="1" applyAlignment="1" applyProtection="1">
      <alignment horizontal="center" vertical="center"/>
    </xf>
    <xf numFmtId="0" fontId="10" fillId="0" borderId="2" xfId="4184" quotePrefix="1" applyFont="1" applyFill="1" applyBorder="1" applyAlignment="1">
      <alignment horizontal="left"/>
    </xf>
    <xf numFmtId="43" fontId="2" fillId="0" borderId="63" xfId="4205" applyFont="1" applyFill="1" applyBorder="1"/>
    <xf numFmtId="174" fontId="10" fillId="0" borderId="26" xfId="4211" applyNumberFormat="1" applyFont="1" applyFill="1" applyBorder="1" applyAlignment="1" applyProtection="1">
      <alignment horizontal="centerContinuous" vertical="center"/>
      <protection locked="0"/>
    </xf>
    <xf numFmtId="174" fontId="10" fillId="0" borderId="27" xfId="4211" applyNumberFormat="1" applyFont="1" applyFill="1" applyBorder="1" applyAlignment="1" applyProtection="1">
      <alignment horizontal="centerContinuous" vertical="center"/>
      <protection locked="0"/>
    </xf>
    <xf numFmtId="0" fontId="10" fillId="0" borderId="0" xfId="4211" applyFont="1" applyFill="1" applyBorder="1" applyAlignment="1" applyProtection="1">
      <alignment horizontal="centerContinuous" vertical="center"/>
      <protection locked="0"/>
    </xf>
    <xf numFmtId="0" fontId="10" fillId="0" borderId="68" xfId="4211" applyFont="1" applyFill="1" applyBorder="1" applyAlignment="1" applyProtection="1">
      <alignment horizontal="centerContinuous" vertical="center"/>
      <protection locked="0"/>
    </xf>
    <xf numFmtId="0" fontId="10" fillId="0" borderId="0" xfId="4211" applyFont="1" applyFill="1" applyBorder="1" applyAlignment="1" applyProtection="1">
      <alignment vertical="center"/>
      <protection locked="0"/>
    </xf>
    <xf numFmtId="168" fontId="10" fillId="0" borderId="139" xfId="4178" applyFont="1" applyFill="1" applyBorder="1" applyAlignment="1" applyProtection="1">
      <alignment horizontal="left" vertical="center"/>
    </xf>
    <xf numFmtId="0" fontId="10" fillId="0" borderId="180" xfId="4179" applyNumberFormat="1" applyFont="1" applyFill="1" applyBorder="1" applyAlignment="1" applyProtection="1">
      <alignment vertical="center"/>
      <protection locked="0"/>
    </xf>
    <xf numFmtId="15" fontId="10" fillId="0" borderId="138" xfId="4179" applyNumberFormat="1" applyFont="1" applyFill="1" applyBorder="1" applyAlignment="1" applyProtection="1">
      <alignment horizontal="left" vertical="center"/>
      <protection locked="0"/>
    </xf>
    <xf numFmtId="15" fontId="10" fillId="0" borderId="67" xfId="4179" applyNumberFormat="1" applyFont="1" applyFill="1" applyBorder="1" applyAlignment="1" applyProtection="1">
      <alignment horizontal="left" vertical="center"/>
      <protection locked="0"/>
    </xf>
    <xf numFmtId="0" fontId="14" fillId="0" borderId="0" xfId="4187" applyFont="1" applyFill="1" applyBorder="1" applyAlignment="1">
      <alignment horizontal="left"/>
    </xf>
    <xf numFmtId="167" fontId="10" fillId="0" borderId="78" xfId="1930" applyNumberFormat="1" applyFont="1" applyFill="1" applyBorder="1" applyAlignment="1">
      <alignment vertical="center"/>
    </xf>
    <xf numFmtId="167" fontId="10" fillId="0" borderId="188" xfId="1930" applyNumberFormat="1" applyFont="1" applyFill="1" applyBorder="1" applyAlignment="1">
      <alignment vertical="center"/>
    </xf>
    <xf numFmtId="167" fontId="10" fillId="0" borderId="65" xfId="1930" applyNumberFormat="1" applyFont="1" applyFill="1" applyBorder="1"/>
    <xf numFmtId="167" fontId="10" fillId="0" borderId="2" xfId="1930" applyNumberFormat="1" applyFont="1" applyFill="1" applyBorder="1"/>
    <xf numFmtId="167" fontId="10" fillId="0" borderId="2" xfId="1930" applyNumberFormat="1" applyFont="1" applyFill="1" applyBorder="1" applyAlignment="1">
      <alignment vertical="center"/>
    </xf>
    <xf numFmtId="0" fontId="14" fillId="0" borderId="36" xfId="4177" applyFont="1" applyBorder="1" applyAlignment="1">
      <alignment horizontal="center"/>
    </xf>
    <xf numFmtId="0" fontId="14" fillId="0" borderId="37" xfId="4177" applyFont="1" applyBorder="1" applyAlignment="1">
      <alignment horizontal="center"/>
    </xf>
    <xf numFmtId="0" fontId="14" fillId="0" borderId="38" xfId="4177" applyFont="1" applyBorder="1" applyAlignment="1">
      <alignment horizontal="center"/>
    </xf>
    <xf numFmtId="0" fontId="191" fillId="0" borderId="0" xfId="4228" applyFont="1"/>
    <xf numFmtId="0" fontId="2" fillId="0" borderId="0" xfId="4176" applyFont="1" applyFill="1" applyAlignment="1">
      <alignment horizontal="center"/>
    </xf>
    <xf numFmtId="167" fontId="10" fillId="0" borderId="70" xfId="1930" applyNumberFormat="1" applyFont="1" applyFill="1" applyBorder="1" applyAlignment="1">
      <alignment vertical="center"/>
    </xf>
    <xf numFmtId="167" fontId="164" fillId="0" borderId="68" xfId="1930" applyNumberFormat="1" applyFont="1" applyFill="1" applyBorder="1"/>
    <xf numFmtId="167" fontId="10" fillId="0" borderId="27" xfId="1930" applyNumberFormat="1" applyFont="1" applyFill="1" applyBorder="1" applyAlignment="1"/>
    <xf numFmtId="167" fontId="10" fillId="0" borderId="24" xfId="1930" applyNumberFormat="1" applyFont="1" applyFill="1" applyBorder="1" applyAlignment="1"/>
    <xf numFmtId="167" fontId="164" fillId="0" borderId="24" xfId="1930" applyNumberFormat="1" applyFont="1" applyFill="1" applyBorder="1"/>
    <xf numFmtId="170" fontId="12" fillId="0" borderId="0" xfId="4246" applyNumberFormat="1" applyFont="1" applyFill="1" applyBorder="1" applyAlignment="1">
      <alignment horizontal="right"/>
    </xf>
    <xf numFmtId="5" fontId="10" fillId="0" borderId="37" xfId="4190" applyNumberFormat="1" applyFont="1" applyFill="1" applyBorder="1" applyAlignment="1" applyProtection="1">
      <alignment horizontal="centerContinuous" vertical="center"/>
      <protection locked="0"/>
    </xf>
    <xf numFmtId="5" fontId="10" fillId="0" borderId="0" xfId="4190" applyNumberFormat="1" applyFont="1" applyFill="1" applyBorder="1" applyAlignment="1" applyProtection="1">
      <alignment horizontal="centerContinuous" vertical="center"/>
      <protection locked="0"/>
    </xf>
    <xf numFmtId="5" fontId="10" fillId="0" borderId="0" xfId="4190" applyNumberFormat="1" applyFont="1" applyFill="1" applyBorder="1" applyAlignment="1" applyProtection="1">
      <alignment vertical="center"/>
      <protection locked="0"/>
    </xf>
    <xf numFmtId="0" fontId="10" fillId="0" borderId="0" xfId="4190" applyFont="1" applyFill="1" applyBorder="1" applyAlignment="1" applyProtection="1">
      <alignment vertical="center"/>
      <protection locked="0"/>
    </xf>
    <xf numFmtId="0" fontId="10" fillId="0" borderId="70" xfId="4190" applyFont="1" applyFill="1" applyBorder="1" applyAlignment="1" applyProtection="1">
      <alignment horizontal="centerContinuous" vertical="center"/>
      <protection locked="0"/>
    </xf>
    <xf numFmtId="0" fontId="10" fillId="0" borderId="71" xfId="4190" applyFont="1" applyFill="1" applyBorder="1" applyAlignment="1" applyProtection="1">
      <alignment horizontal="center" vertical="center"/>
      <protection locked="0"/>
    </xf>
    <xf numFmtId="0" fontId="10" fillId="0" borderId="68" xfId="4190" applyFont="1" applyFill="1" applyBorder="1" applyAlignment="1" applyProtection="1">
      <alignment vertical="center"/>
      <protection locked="0"/>
    </xf>
    <xf numFmtId="37" fontId="10" fillId="0" borderId="68" xfId="4190" applyNumberFormat="1" applyFont="1" applyFill="1" applyBorder="1" applyAlignment="1" applyProtection="1">
      <alignment vertical="center"/>
      <protection locked="0"/>
    </xf>
    <xf numFmtId="167" fontId="10" fillId="0" borderId="71" xfId="4205" applyNumberFormat="1" applyFont="1" applyFill="1" applyBorder="1" applyAlignment="1" applyProtection="1">
      <alignment vertical="center"/>
      <protection locked="0"/>
    </xf>
    <xf numFmtId="37" fontId="10" fillId="0" borderId="71" xfId="4190" applyNumberFormat="1" applyFont="1" applyFill="1" applyBorder="1" applyAlignment="1" applyProtection="1">
      <alignment vertical="center"/>
      <protection locked="0"/>
    </xf>
    <xf numFmtId="5" fontId="10" fillId="0" borderId="9" xfId="4190" applyNumberFormat="1" applyFont="1" applyFill="1" applyBorder="1" applyAlignment="1" applyProtection="1">
      <alignment vertical="center"/>
      <protection locked="0"/>
    </xf>
    <xf numFmtId="0" fontId="10" fillId="0" borderId="0" xfId="4190" applyFont="1" applyFill="1" applyAlignment="1" applyProtection="1">
      <alignment vertical="center"/>
      <protection locked="0"/>
    </xf>
    <xf numFmtId="0" fontId="219" fillId="0" borderId="0" xfId="0" applyFont="1" applyFill="1" applyBorder="1" applyAlignment="1">
      <alignment horizontal="right"/>
    </xf>
    <xf numFmtId="0" fontId="210" fillId="0" borderId="37" xfId="0" applyFont="1" applyFill="1" applyBorder="1"/>
    <xf numFmtId="0" fontId="210" fillId="0" borderId="0" xfId="0" applyFont="1" applyFill="1" applyBorder="1"/>
    <xf numFmtId="0" fontId="210" fillId="0" borderId="9" xfId="0" applyFont="1" applyFill="1" applyBorder="1"/>
    <xf numFmtId="0" fontId="17" fillId="0" borderId="0" xfId="4190" applyFont="1" applyFill="1" applyProtection="1">
      <protection locked="0"/>
    </xf>
    <xf numFmtId="167" fontId="10" fillId="0" borderId="26" xfId="4197" applyNumberFormat="1" applyFont="1" applyFill="1" applyBorder="1" applyAlignment="1" applyProtection="1">
      <alignment horizontal="centerContinuous" vertical="center"/>
      <protection locked="0"/>
    </xf>
    <xf numFmtId="167" fontId="10" fillId="0" borderId="74" xfId="4197" applyNumberFormat="1" applyFont="1" applyFill="1" applyBorder="1" applyAlignment="1" applyProtection="1">
      <alignment horizontal="centerContinuous" vertical="center"/>
      <protection locked="0"/>
    </xf>
    <xf numFmtId="167" fontId="10" fillId="0" borderId="59" xfId="4197" applyNumberFormat="1" applyFont="1" applyFill="1" applyBorder="1" applyAlignment="1" applyProtection="1">
      <alignment horizontal="centerContinuous" vertical="center"/>
      <protection locked="0"/>
    </xf>
    <xf numFmtId="167" fontId="10" fillId="0" borderId="50" xfId="4197" applyNumberFormat="1" applyFont="1" applyFill="1" applyBorder="1" applyAlignment="1" applyProtection="1">
      <alignment vertical="center"/>
      <protection locked="0"/>
    </xf>
    <xf numFmtId="167" fontId="12" fillId="0" borderId="52" xfId="4205" applyNumberFormat="1" applyFont="1" applyFill="1" applyBorder="1" applyAlignment="1" applyProtection="1">
      <alignment vertical="center"/>
      <protection locked="0"/>
    </xf>
    <xf numFmtId="167" fontId="186" fillId="0" borderId="0" xfId="4197" applyNumberFormat="1" applyFont="1" applyFill="1" applyProtection="1">
      <protection locked="0"/>
    </xf>
    <xf numFmtId="0" fontId="10" fillId="0" borderId="198" xfId="4197" applyFont="1" applyBorder="1" applyAlignment="1" applyProtection="1">
      <alignment horizontal="centerContinuous" vertical="center"/>
      <protection locked="0"/>
    </xf>
    <xf numFmtId="43" fontId="3" fillId="0" borderId="0" xfId="4197" applyNumberFormat="1" applyFont="1" applyProtection="1">
      <protection locked="0"/>
    </xf>
    <xf numFmtId="0" fontId="3" fillId="0" borderId="0" xfId="4197" applyFont="1" applyProtection="1">
      <protection locked="0"/>
    </xf>
    <xf numFmtId="41" fontId="12" fillId="0" borderId="2" xfId="4203" applyNumberFormat="1" applyFont="1" applyFill="1" applyBorder="1" applyAlignment="1" applyProtection="1">
      <alignment vertical="center"/>
      <protection locked="0"/>
    </xf>
    <xf numFmtId="41" fontId="10" fillId="0" borderId="0" xfId="4204" applyNumberFormat="1" applyFont="1" applyFill="1" applyAlignment="1" applyProtection="1">
      <alignment vertical="center"/>
      <protection locked="0"/>
    </xf>
    <xf numFmtId="41" fontId="10" fillId="0" borderId="37" xfId="4204" applyNumberFormat="1" applyFont="1" applyFill="1" applyBorder="1" applyAlignment="1" applyProtection="1">
      <alignment horizontal="centerContinuous" vertical="center"/>
      <protection locked="0"/>
    </xf>
    <xf numFmtId="41" fontId="10" fillId="0" borderId="0" xfId="4204" applyNumberFormat="1" applyFont="1" applyFill="1" applyBorder="1" applyAlignment="1" applyProtection="1">
      <alignment horizontal="centerContinuous" vertical="center"/>
      <protection locked="0"/>
    </xf>
    <xf numFmtId="41" fontId="10" fillId="0" borderId="0" xfId="4204" applyNumberFormat="1" applyFont="1" applyFill="1" applyBorder="1" applyAlignment="1" applyProtection="1">
      <alignment vertical="center"/>
      <protection locked="0"/>
    </xf>
    <xf numFmtId="41" fontId="10" fillId="0" borderId="68" xfId="4204" applyNumberFormat="1" applyFont="1" applyFill="1" applyBorder="1" applyAlignment="1" applyProtection="1">
      <alignment horizontal="centerContinuous" vertical="center"/>
      <protection locked="0"/>
    </xf>
    <xf numFmtId="41" fontId="10" fillId="0" borderId="68" xfId="4204" applyNumberFormat="1" applyFont="1" applyFill="1" applyBorder="1" applyAlignment="1" applyProtection="1">
      <alignment vertical="center"/>
      <protection locked="0"/>
    </xf>
    <xf numFmtId="41" fontId="10" fillId="0" borderId="90" xfId="4204" applyNumberFormat="1" applyFont="1" applyFill="1" applyBorder="1" applyAlignment="1" applyProtection="1">
      <alignment horizontal="centerContinuous" vertical="center"/>
      <protection locked="0"/>
    </xf>
    <xf numFmtId="41" fontId="10" fillId="0" borderId="9" xfId="4204" applyNumberFormat="1" applyFont="1" applyFill="1" applyBorder="1" applyAlignment="1" applyProtection="1">
      <alignment vertical="center"/>
      <protection locked="0"/>
    </xf>
    <xf numFmtId="41" fontId="10" fillId="0" borderId="0" xfId="4204" applyNumberFormat="1" applyFont="1" applyFill="1" applyProtection="1">
      <protection locked="0"/>
    </xf>
    <xf numFmtId="0" fontId="10" fillId="0" borderId="0" xfId="4209" applyFont="1" applyFill="1" applyAlignment="1" applyProtection="1">
      <alignment vertical="center"/>
      <protection locked="0"/>
    </xf>
    <xf numFmtId="174" fontId="10" fillId="0" borderId="37" xfId="4209" applyNumberFormat="1" applyFont="1" applyFill="1" applyBorder="1" applyAlignment="1" applyProtection="1">
      <alignment horizontal="centerContinuous" vertical="center"/>
      <protection locked="0"/>
    </xf>
    <xf numFmtId="174" fontId="10" fillId="0" borderId="0" xfId="4209" applyNumberFormat="1" applyFont="1" applyFill="1" applyBorder="1" applyAlignment="1" applyProtection="1">
      <alignment horizontal="centerContinuous" vertical="center"/>
      <protection locked="0"/>
    </xf>
    <xf numFmtId="174" fontId="10" fillId="0" borderId="0" xfId="4209" applyNumberFormat="1" applyFont="1" applyFill="1" applyBorder="1" applyAlignment="1" applyProtection="1">
      <alignment vertical="center"/>
      <protection locked="0"/>
    </xf>
    <xf numFmtId="174" fontId="10" fillId="0" borderId="26" xfId="4209" applyNumberFormat="1" applyFont="1" applyFill="1" applyBorder="1" applyAlignment="1" applyProtection="1">
      <alignment vertical="center"/>
      <protection locked="0"/>
    </xf>
    <xf numFmtId="0" fontId="10" fillId="0" borderId="0" xfId="4209" applyFont="1" applyFill="1" applyBorder="1" applyAlignment="1" applyProtection="1">
      <alignment vertical="center"/>
      <protection locked="0"/>
    </xf>
    <xf numFmtId="0" fontId="10" fillId="0" borderId="0" xfId="4209" applyFont="1" applyFill="1" applyBorder="1" applyAlignment="1" applyProtection="1">
      <alignment horizontal="centerContinuous" vertical="center"/>
      <protection locked="0"/>
    </xf>
    <xf numFmtId="178" fontId="10" fillId="0" borderId="0" xfId="4209" applyNumberFormat="1" applyFont="1" applyFill="1" applyBorder="1" applyAlignment="1" applyProtection="1">
      <alignment vertical="center"/>
      <protection locked="0"/>
    </xf>
    <xf numFmtId="0" fontId="10" fillId="0" borderId="9" xfId="4209" applyFont="1" applyFill="1" applyBorder="1" applyAlignment="1" applyProtection="1">
      <alignment vertical="center"/>
      <protection locked="0"/>
    </xf>
    <xf numFmtId="0" fontId="10" fillId="0" borderId="0" xfId="4209" applyFont="1" applyFill="1" applyProtection="1">
      <protection locked="0"/>
    </xf>
    <xf numFmtId="167" fontId="10" fillId="0" borderId="39" xfId="1989" applyNumberFormat="1" applyFont="1" applyFill="1" applyBorder="1" applyAlignment="1" applyProtection="1">
      <alignment vertical="center"/>
      <protection locked="0"/>
    </xf>
    <xf numFmtId="167" fontId="10" fillId="0" borderId="65" xfId="1989" applyNumberFormat="1" applyFont="1" applyFill="1" applyBorder="1" applyAlignment="1" applyProtection="1">
      <alignment vertical="center"/>
      <protection locked="0"/>
    </xf>
    <xf numFmtId="41" fontId="12" fillId="0" borderId="138" xfId="4216" applyNumberFormat="1" applyFont="1" applyFill="1" applyBorder="1" applyAlignment="1" applyProtection="1">
      <alignment vertical="center"/>
      <protection locked="0"/>
    </xf>
    <xf numFmtId="41" fontId="10" fillId="0" borderId="38" xfId="4216" applyNumberFormat="1" applyFont="1" applyFill="1" applyBorder="1" applyAlignment="1" applyProtection="1">
      <alignment horizontal="centerContinuous" vertical="center"/>
      <protection locked="0"/>
    </xf>
    <xf numFmtId="41" fontId="10" fillId="0" borderId="40" xfId="4216" applyNumberFormat="1" applyFont="1" applyFill="1" applyBorder="1" applyAlignment="1" applyProtection="1">
      <alignment horizontal="centerContinuous" vertical="center"/>
      <protection locked="0"/>
    </xf>
    <xf numFmtId="41" fontId="10" fillId="0" borderId="40" xfId="4216" applyNumberFormat="1" applyFont="1" applyFill="1" applyBorder="1" applyAlignment="1" applyProtection="1">
      <alignment vertical="center"/>
      <protection locked="0"/>
    </xf>
    <xf numFmtId="41" fontId="10" fillId="0" borderId="55" xfId="4216" applyNumberFormat="1" applyFont="1" applyFill="1" applyBorder="1" applyAlignment="1" applyProtection="1">
      <alignment horizontal="centerContinuous" vertical="center"/>
      <protection locked="0"/>
    </xf>
    <xf numFmtId="41" fontId="10" fillId="0" borderId="40" xfId="4216" quotePrefix="1" applyNumberFormat="1" applyFont="1" applyFill="1" applyBorder="1" applyAlignment="1" applyProtection="1">
      <alignment horizontal="center" vertical="center"/>
      <protection locked="0"/>
    </xf>
    <xf numFmtId="41" fontId="10" fillId="0" borderId="242" xfId="4216" applyNumberFormat="1" applyFont="1" applyFill="1" applyBorder="1" applyAlignment="1" applyProtection="1">
      <alignment vertical="center"/>
      <protection locked="0"/>
    </xf>
    <xf numFmtId="41" fontId="10" fillId="0" borderId="42" xfId="4216" applyNumberFormat="1" applyFont="1" applyFill="1" applyBorder="1" applyAlignment="1" applyProtection="1">
      <alignment vertical="center"/>
      <protection locked="0"/>
    </xf>
    <xf numFmtId="41" fontId="12" fillId="0" borderId="0" xfId="4216" applyNumberFormat="1" applyFont="1" applyFill="1" applyAlignment="1" applyProtection="1">
      <alignment vertical="center"/>
      <protection locked="0"/>
    </xf>
    <xf numFmtId="41" fontId="10" fillId="0" borderId="0" xfId="4216" applyNumberFormat="1" applyFont="1" applyFill="1" applyProtection="1">
      <protection locked="0"/>
    </xf>
    <xf numFmtId="0" fontId="10" fillId="0" borderId="0" xfId="4216" applyFont="1" applyFill="1" applyProtection="1">
      <protection locked="0"/>
    </xf>
    <xf numFmtId="167" fontId="10" fillId="0" borderId="25" xfId="4205" applyNumberFormat="1" applyFont="1" applyFill="1" applyBorder="1" applyAlignment="1" applyProtection="1">
      <alignment horizontal="right"/>
      <protection locked="0"/>
    </xf>
    <xf numFmtId="187" fontId="10" fillId="0" borderId="226" xfId="4218" applyNumberFormat="1" applyFont="1" applyFill="1" applyBorder="1" applyAlignment="1" applyProtection="1">
      <alignment horizontal="center"/>
      <protection locked="0"/>
    </xf>
    <xf numFmtId="37" fontId="217" fillId="0" borderId="71" xfId="4235" applyNumberFormat="1" applyFont="1" applyFill="1" applyBorder="1" applyAlignment="1" applyProtection="1">
      <alignment horizontal="right" vertical="center"/>
      <protection locked="0"/>
    </xf>
    <xf numFmtId="41" fontId="12" fillId="0" borderId="54" xfId="4197" applyNumberFormat="1" applyFont="1" applyFill="1" applyBorder="1" applyAlignment="1" applyProtection="1">
      <alignment vertical="center"/>
      <protection locked="0"/>
    </xf>
    <xf numFmtId="41" fontId="206" fillId="0" borderId="54" xfId="4204" applyNumberFormat="1" applyFont="1" applyFill="1" applyBorder="1" applyAlignment="1" applyProtection="1">
      <alignment vertical="center"/>
      <protection locked="0"/>
    </xf>
    <xf numFmtId="0" fontId="10" fillId="0" borderId="256" xfId="4182" applyFont="1" applyBorder="1" applyAlignment="1">
      <alignment horizontal="center"/>
    </xf>
    <xf numFmtId="0" fontId="10" fillId="0" borderId="258" xfId="4182" applyFont="1" applyBorder="1" applyAlignment="1">
      <alignment horizontal="center"/>
    </xf>
    <xf numFmtId="0" fontId="12" fillId="0" borderId="0" xfId="0" applyFont="1" applyAlignment="1">
      <alignment vertical="center"/>
    </xf>
    <xf numFmtId="167" fontId="10" fillId="0" borderId="257" xfId="4188" applyNumberFormat="1" applyFont="1" applyBorder="1" applyAlignment="1">
      <alignment horizontal="left"/>
    </xf>
    <xf numFmtId="0" fontId="18" fillId="125" borderId="257" xfId="4177" quotePrefix="1" applyFont="1" applyFill="1" applyBorder="1" applyAlignment="1">
      <alignment horizontal="center"/>
    </xf>
    <xf numFmtId="0" fontId="18" fillId="0" borderId="257" xfId="4177" quotePrefix="1" applyFont="1" applyFill="1" applyBorder="1" applyAlignment="1">
      <alignment horizontal="center"/>
    </xf>
    <xf numFmtId="0" fontId="18" fillId="0" borderId="257" xfId="4177" quotePrefix="1" applyFont="1" applyFill="1" applyBorder="1" applyAlignment="1">
      <alignment horizontal="left"/>
    </xf>
    <xf numFmtId="0" fontId="226" fillId="0" borderId="0" xfId="0" applyFont="1" applyAlignment="1">
      <alignment vertical="center"/>
    </xf>
    <xf numFmtId="0" fontId="12" fillId="0" borderId="39" xfId="4187" applyFont="1" applyFill="1" applyBorder="1" applyAlignment="1">
      <alignment horizontal="right"/>
    </xf>
    <xf numFmtId="0" fontId="10" fillId="0" borderId="39" xfId="4187" applyFont="1" applyFill="1" applyBorder="1" applyAlignment="1">
      <alignment horizontal="right"/>
    </xf>
    <xf numFmtId="0" fontId="12" fillId="0" borderId="39" xfId="4187" applyFont="1" applyFill="1" applyBorder="1" applyAlignment="1"/>
    <xf numFmtId="167" fontId="2" fillId="0" borderId="223" xfId="1930" applyNumberFormat="1" applyFont="1" applyFill="1" applyBorder="1"/>
    <xf numFmtId="0" fontId="2" fillId="0" borderId="24" xfId="4182" applyFont="1" applyFill="1" applyBorder="1" applyAlignment="1">
      <alignment horizontal="right"/>
    </xf>
    <xf numFmtId="0" fontId="2" fillId="0" borderId="226" xfId="4182" applyFont="1" applyFill="1" applyBorder="1" applyAlignment="1">
      <alignment horizontal="center"/>
    </xf>
    <xf numFmtId="0" fontId="10" fillId="125" borderId="0" xfId="4191" applyFont="1" applyFill="1" applyBorder="1" applyAlignment="1">
      <alignment vertical="center"/>
    </xf>
    <xf numFmtId="41" fontId="10" fillId="0" borderId="71" xfId="4204" applyNumberFormat="1" applyFont="1" applyFill="1" applyBorder="1" applyAlignment="1" applyProtection="1">
      <alignment horizontal="right" vertical="center"/>
      <protection locked="0"/>
    </xf>
    <xf numFmtId="41" fontId="10" fillId="0" borderId="27" xfId="4204" applyNumberFormat="1" applyFont="1" applyFill="1" applyBorder="1" applyAlignment="1" applyProtection="1">
      <alignment horizontal="right" vertical="center"/>
      <protection locked="0"/>
    </xf>
    <xf numFmtId="41" fontId="10" fillId="0" borderId="71" xfId="4209" applyNumberFormat="1" applyFont="1" applyFill="1" applyBorder="1" applyAlignment="1" applyProtection="1">
      <alignment horizontal="right" vertical="center"/>
      <protection locked="0"/>
    </xf>
    <xf numFmtId="0" fontId="2" fillId="0" borderId="54" xfId="4182" applyFont="1" applyFill="1" applyBorder="1"/>
    <xf numFmtId="0" fontId="2" fillId="0" borderId="27" xfId="4182" applyFont="1" applyFill="1" applyBorder="1"/>
    <xf numFmtId="0" fontId="2" fillId="0" borderId="71" xfId="4182" quotePrefix="1" applyFont="1" applyFill="1" applyBorder="1" applyAlignment="1">
      <alignment horizontal="center"/>
    </xf>
    <xf numFmtId="0" fontId="2" fillId="0" borderId="26" xfId="4182" quotePrefix="1" applyFont="1" applyFill="1" applyBorder="1" applyAlignment="1">
      <alignment horizontal="left"/>
    </xf>
    <xf numFmtId="167" fontId="2" fillId="0" borderId="76" xfId="1930" applyNumberFormat="1" applyFont="1" applyFill="1" applyBorder="1"/>
    <xf numFmtId="0" fontId="2" fillId="0" borderId="0" xfId="4182" applyFont="1" applyFill="1"/>
    <xf numFmtId="0" fontId="11" fillId="0" borderId="20" xfId="0" applyFont="1" applyBorder="1" applyAlignment="1">
      <alignment horizontal="center"/>
    </xf>
    <xf numFmtId="0" fontId="11" fillId="0" borderId="21" xfId="0" applyFont="1" applyBorder="1" applyAlignment="1">
      <alignment horizontal="center"/>
    </xf>
    <xf numFmtId="0" fontId="11" fillId="0" borderId="22" xfId="0" applyFont="1" applyBorder="1" applyAlignment="1">
      <alignment horizontal="center"/>
    </xf>
    <xf numFmtId="0" fontId="11" fillId="0" borderId="25" xfId="0" applyFont="1" applyBorder="1" applyAlignment="1">
      <alignment horizontal="center"/>
    </xf>
    <xf numFmtId="0" fontId="11" fillId="0" borderId="26" xfId="0" applyFont="1" applyBorder="1" applyAlignment="1">
      <alignment horizontal="center"/>
    </xf>
    <xf numFmtId="0" fontId="11" fillId="0" borderId="27" xfId="0" applyFont="1" applyBorder="1" applyAlignment="1">
      <alignment horizontal="center"/>
    </xf>
    <xf numFmtId="0" fontId="144" fillId="0" borderId="26" xfId="4176" applyFont="1" applyBorder="1" applyAlignment="1">
      <alignment horizontal="center"/>
    </xf>
    <xf numFmtId="0" fontId="140" fillId="0" borderId="0" xfId="0" applyFont="1" applyAlignment="1">
      <alignment horizontal="center"/>
    </xf>
    <xf numFmtId="0" fontId="185" fillId="0" borderId="39" xfId="4176" applyFont="1" applyBorder="1" applyAlignment="1">
      <alignment horizontal="center"/>
    </xf>
    <xf numFmtId="0" fontId="185" fillId="0" borderId="0" xfId="4176" applyFont="1" applyBorder="1" applyAlignment="1">
      <alignment horizontal="center"/>
    </xf>
    <xf numFmtId="0" fontId="185" fillId="0" borderId="40" xfId="4176" applyFont="1" applyBorder="1" applyAlignment="1">
      <alignment horizontal="center"/>
    </xf>
    <xf numFmtId="0" fontId="7" fillId="0" borderId="39" xfId="4176" applyFont="1" applyBorder="1" applyAlignment="1">
      <alignment horizontal="center"/>
    </xf>
    <xf numFmtId="0" fontId="7" fillId="0" borderId="0" xfId="4176" applyFont="1" applyBorder="1" applyAlignment="1">
      <alignment horizontal="center"/>
    </xf>
    <xf numFmtId="0" fontId="7" fillId="0" borderId="40" xfId="4176" applyFont="1" applyBorder="1" applyAlignment="1">
      <alignment horizontal="center"/>
    </xf>
    <xf numFmtId="0" fontId="11" fillId="0" borderId="39" xfId="4179" applyNumberFormat="1" applyFont="1" applyFill="1" applyBorder="1" applyAlignment="1" applyProtection="1">
      <alignment horizontal="center" vertical="center"/>
      <protection locked="0"/>
    </xf>
    <xf numFmtId="0" fontId="11" fillId="0" borderId="0" xfId="4179" applyNumberFormat="1" applyFont="1" applyFill="1" applyBorder="1" applyAlignment="1" applyProtection="1">
      <alignment horizontal="center" vertical="center"/>
      <protection locked="0"/>
    </xf>
    <xf numFmtId="0" fontId="11" fillId="0" borderId="40" xfId="4179" applyNumberFormat="1" applyFont="1" applyFill="1" applyBorder="1" applyAlignment="1" applyProtection="1">
      <alignment horizontal="center" vertical="center"/>
      <protection locked="0"/>
    </xf>
    <xf numFmtId="0" fontId="10" fillId="0" borderId="74" xfId="4179" applyNumberFormat="1" applyFont="1" applyFill="1" applyBorder="1" applyAlignment="1" applyProtection="1">
      <alignment horizontal="center" vertical="center"/>
      <protection locked="0"/>
    </xf>
    <xf numFmtId="0" fontId="10" fillId="0" borderId="67" xfId="4179" applyNumberFormat="1" applyFont="1" applyFill="1" applyBorder="1" applyAlignment="1" applyProtection="1">
      <alignment horizontal="center" vertical="center"/>
      <protection locked="0"/>
    </xf>
    <xf numFmtId="0" fontId="10" fillId="0" borderId="66" xfId="4179" applyNumberFormat="1" applyFont="1" applyFill="1" applyBorder="1" applyAlignment="1" applyProtection="1">
      <alignment horizontal="center" vertical="center"/>
      <protection locked="0"/>
    </xf>
    <xf numFmtId="0" fontId="2" fillId="0" borderId="37" xfId="4182" applyFill="1" applyBorder="1" applyAlignment="1">
      <alignment horizontal="right"/>
    </xf>
    <xf numFmtId="0" fontId="12" fillId="0" borderId="0" xfId="4187" applyFont="1" applyBorder="1" applyAlignment="1">
      <alignment horizontal="right"/>
    </xf>
    <xf numFmtId="0" fontId="12" fillId="125" borderId="0" xfId="0" applyFont="1" applyFill="1" applyBorder="1" applyAlignment="1">
      <alignment horizontal="left" vertical="top" wrapText="1"/>
    </xf>
    <xf numFmtId="0" fontId="14" fillId="125" borderId="180" xfId="4176" applyFont="1" applyFill="1" applyBorder="1" applyAlignment="1">
      <alignment horizontal="center"/>
    </xf>
    <xf numFmtId="0" fontId="12" fillId="125" borderId="0" xfId="4187" applyFont="1" applyFill="1" applyBorder="1" applyAlignment="1">
      <alignment horizontal="left" wrapText="1"/>
    </xf>
    <xf numFmtId="0" fontId="12" fillId="125" borderId="9" xfId="4187" applyFont="1" applyFill="1" applyBorder="1" applyAlignment="1">
      <alignment horizontal="left" wrapText="1"/>
    </xf>
    <xf numFmtId="0" fontId="156" fillId="125" borderId="9" xfId="4187" applyFont="1" applyFill="1" applyBorder="1" applyAlignment="1">
      <alignment horizontal="left" wrapText="1"/>
    </xf>
    <xf numFmtId="0" fontId="12" fillId="125" borderId="0" xfId="4187" quotePrefix="1" applyFont="1" applyFill="1" applyBorder="1" applyAlignment="1">
      <alignment horizontal="left"/>
    </xf>
    <xf numFmtId="0" fontId="14" fillId="0" borderId="180" xfId="4176" applyFont="1" applyFill="1" applyBorder="1" applyAlignment="1">
      <alignment horizontal="center"/>
    </xf>
    <xf numFmtId="0" fontId="14" fillId="0" borderId="180" xfId="4176" applyFont="1" applyFill="1" applyBorder="1" applyAlignment="1">
      <alignment horizontal="right"/>
    </xf>
    <xf numFmtId="0" fontId="12" fillId="0" borderId="37" xfId="4187" applyFont="1" applyBorder="1" applyAlignment="1">
      <alignment horizontal="left"/>
    </xf>
    <xf numFmtId="0" fontId="156" fillId="0" borderId="0" xfId="2602" applyFont="1" applyFill="1" applyBorder="1" applyAlignment="1">
      <alignment horizontal="left" vertical="top" wrapText="1"/>
    </xf>
    <xf numFmtId="0" fontId="14" fillId="0" borderId="0" xfId="4176" applyFont="1" applyFill="1" applyBorder="1" applyAlignment="1">
      <alignment horizontal="center"/>
    </xf>
    <xf numFmtId="0" fontId="158" fillId="125" borderId="0" xfId="4187" applyFont="1" applyFill="1" applyBorder="1" applyAlignment="1">
      <alignment horizontal="center"/>
    </xf>
    <xf numFmtId="0" fontId="14" fillId="125" borderId="0" xfId="4176" applyFont="1" applyFill="1" applyBorder="1" applyAlignment="1">
      <alignment horizontal="center"/>
    </xf>
    <xf numFmtId="0" fontId="8" fillId="0" borderId="0" xfId="2629" applyFont="1" applyFill="1" applyBorder="1" applyAlignment="1">
      <alignment horizontal="left"/>
    </xf>
    <xf numFmtId="0" fontId="141" fillId="125" borderId="9" xfId="4187" applyFont="1" applyFill="1" applyBorder="1" applyAlignment="1">
      <alignment horizontal="left"/>
    </xf>
    <xf numFmtId="0" fontId="12" fillId="125" borderId="0" xfId="2586" applyFont="1" applyFill="1" applyBorder="1" applyAlignment="1">
      <alignment horizontal="left" vertical="top" wrapText="1"/>
    </xf>
    <xf numFmtId="0" fontId="14" fillId="125" borderId="180" xfId="4187" applyFont="1" applyFill="1" applyBorder="1" applyAlignment="1">
      <alignment horizontal="right"/>
    </xf>
    <xf numFmtId="0" fontId="156" fillId="0" borderId="0" xfId="2629" applyFont="1" applyFill="1" applyBorder="1" applyAlignment="1">
      <alignment horizontal="left"/>
    </xf>
    <xf numFmtId="0" fontId="14" fillId="0" borderId="230" xfId="2588" applyFont="1" applyFill="1" applyBorder="1" applyAlignment="1">
      <alignment horizontal="center"/>
    </xf>
    <xf numFmtId="0" fontId="141" fillId="0" borderId="37" xfId="4187" applyFont="1" applyBorder="1" applyAlignment="1">
      <alignment horizontal="left"/>
    </xf>
    <xf numFmtId="0" fontId="141" fillId="0" borderId="247" xfId="4187" applyFont="1" applyBorder="1" applyAlignment="1">
      <alignment horizontal="right"/>
    </xf>
    <xf numFmtId="0" fontId="141" fillId="0" borderId="9" xfId="4187" applyFont="1" applyFill="1" applyBorder="1" applyAlignment="1">
      <alignment horizontal="left"/>
    </xf>
    <xf numFmtId="0" fontId="12" fillId="0" borderId="0" xfId="2572" applyFont="1" applyFill="1" applyBorder="1" applyAlignment="1">
      <alignment horizontal="left" wrapText="1"/>
    </xf>
    <xf numFmtId="0" fontId="156" fillId="0" borderId="67" xfId="2572" applyFont="1" applyFill="1" applyBorder="1" applyAlignment="1">
      <alignment horizontal="center" wrapText="1"/>
    </xf>
    <xf numFmtId="0" fontId="142" fillId="0" borderId="36" xfId="4177" applyFont="1" applyBorder="1" applyAlignment="1">
      <alignment horizontal="center"/>
    </xf>
    <xf numFmtId="0" fontId="142" fillId="0" borderId="37" xfId="4177" applyFont="1" applyBorder="1" applyAlignment="1">
      <alignment horizontal="center"/>
    </xf>
    <xf numFmtId="0" fontId="142" fillId="0" borderId="38" xfId="4177" applyFont="1" applyBorder="1" applyAlignment="1">
      <alignment horizontal="center"/>
    </xf>
    <xf numFmtId="0" fontId="10" fillId="0" borderId="0" xfId="4249" applyFont="1" applyBorder="1" applyAlignment="1" applyProtection="1">
      <alignment horizontal="center"/>
    </xf>
    <xf numFmtId="0" fontId="7" fillId="0" borderId="36" xfId="4182" quotePrefix="1" applyFont="1" applyBorder="1" applyAlignment="1">
      <alignment horizontal="center"/>
    </xf>
    <xf numFmtId="0" fontId="7" fillId="0" borderId="37" xfId="4182" quotePrefix="1" applyFont="1" applyBorder="1" applyAlignment="1">
      <alignment horizontal="center"/>
    </xf>
    <xf numFmtId="0" fontId="7" fillId="0" borderId="38" xfId="4182" quotePrefix="1" applyFont="1" applyBorder="1" applyAlignment="1">
      <alignment horizontal="center"/>
    </xf>
    <xf numFmtId="0" fontId="2" fillId="0" borderId="39" xfId="4182" quotePrefix="1" applyFont="1" applyBorder="1" applyAlignment="1">
      <alignment horizontal="center"/>
    </xf>
    <xf numFmtId="0" fontId="2" fillId="0" borderId="0" xfId="4182" quotePrefix="1" applyFont="1" applyBorder="1" applyAlignment="1">
      <alignment horizontal="center"/>
    </xf>
    <xf numFmtId="0" fontId="2" fillId="0" borderId="40" xfId="4182" quotePrefix="1" applyFont="1" applyBorder="1" applyAlignment="1">
      <alignment horizontal="center"/>
    </xf>
    <xf numFmtId="169" fontId="14" fillId="47" borderId="39" xfId="4191" quotePrefix="1" applyNumberFormat="1" applyFont="1" applyFill="1" applyBorder="1" applyAlignment="1" applyProtection="1">
      <alignment horizontal="center" vertical="center"/>
      <protection locked="0"/>
    </xf>
    <xf numFmtId="169" fontId="14" fillId="47" borderId="0" xfId="4191" quotePrefix="1" applyNumberFormat="1" applyFont="1" applyFill="1" applyBorder="1" applyAlignment="1" applyProtection="1">
      <alignment horizontal="center" vertical="center"/>
      <protection locked="0"/>
    </xf>
    <xf numFmtId="169" fontId="14" fillId="47" borderId="40" xfId="4191" quotePrefix="1" applyNumberFormat="1" applyFont="1" applyFill="1" applyBorder="1" applyAlignment="1" applyProtection="1">
      <alignment horizontal="center" vertical="center"/>
      <protection locked="0"/>
    </xf>
    <xf numFmtId="0" fontId="141" fillId="0" borderId="39" xfId="4177" applyFont="1" applyBorder="1" applyAlignment="1">
      <alignment horizontal="center"/>
    </xf>
    <xf numFmtId="0" fontId="141" fillId="0" borderId="0" xfId="4177" applyFont="1" applyBorder="1" applyAlignment="1">
      <alignment horizontal="center"/>
    </xf>
    <xf numFmtId="0" fontId="141" fillId="0" borderId="40" xfId="4177" applyFont="1" applyBorder="1" applyAlignment="1">
      <alignment horizontal="center"/>
    </xf>
    <xf numFmtId="0" fontId="14" fillId="0" borderId="39" xfId="4177" applyFont="1" applyBorder="1" applyAlignment="1">
      <alignment horizontal="center"/>
    </xf>
    <xf numFmtId="0" fontId="14" fillId="0" borderId="0" xfId="4177" applyFont="1" applyBorder="1" applyAlignment="1">
      <alignment horizontal="center"/>
    </xf>
    <xf numFmtId="0" fontId="14" fillId="0" borderId="40" xfId="4177" applyFont="1" applyBorder="1" applyAlignment="1">
      <alignment horizontal="center"/>
    </xf>
    <xf numFmtId="0" fontId="11" fillId="0" borderId="36" xfId="4182" applyFont="1" applyBorder="1" applyAlignment="1" applyProtection="1">
      <alignment horizontal="center" vertical="center"/>
    </xf>
    <xf numFmtId="0" fontId="11" fillId="0" borderId="247" xfId="4182" applyFont="1" applyBorder="1" applyAlignment="1" applyProtection="1">
      <alignment horizontal="center" vertical="center"/>
    </xf>
    <xf numFmtId="0" fontId="11" fillId="0" borderId="38" xfId="4182" applyFont="1" applyBorder="1" applyAlignment="1" applyProtection="1">
      <alignment horizontal="center" vertical="center"/>
    </xf>
    <xf numFmtId="0" fontId="11" fillId="0" borderId="36" xfId="4182" quotePrefix="1" applyFont="1" applyBorder="1" applyAlignment="1">
      <alignment horizontal="center"/>
    </xf>
    <xf numFmtId="0" fontId="11" fillId="0" borderId="37" xfId="4182" quotePrefix="1" applyFont="1" applyBorder="1" applyAlignment="1">
      <alignment horizontal="center"/>
    </xf>
    <xf numFmtId="0" fontId="11" fillId="0" borderId="38" xfId="4182" quotePrefix="1" applyFont="1" applyBorder="1" applyAlignment="1">
      <alignment horizontal="center"/>
    </xf>
    <xf numFmtId="0" fontId="10" fillId="0" borderId="39" xfId="4182" quotePrefix="1" applyFont="1" applyBorder="1" applyAlignment="1">
      <alignment horizontal="center"/>
    </xf>
    <xf numFmtId="0" fontId="10" fillId="0" borderId="0" xfId="4182" quotePrefix="1" applyFont="1" applyBorder="1" applyAlignment="1">
      <alignment horizontal="center"/>
    </xf>
    <xf numFmtId="0" fontId="10" fillId="0" borderId="40" xfId="4182" quotePrefix="1" applyFont="1" applyBorder="1" applyAlignment="1">
      <alignment horizontal="center"/>
    </xf>
    <xf numFmtId="0" fontId="10" fillId="0" borderId="74" xfId="4187" applyFont="1" applyBorder="1" applyAlignment="1">
      <alignment horizontal="center"/>
    </xf>
    <xf numFmtId="0" fontId="10" fillId="0" borderId="67" xfId="4187" applyFont="1" applyBorder="1" applyAlignment="1">
      <alignment horizontal="center"/>
    </xf>
    <xf numFmtId="0" fontId="10" fillId="0" borderId="66" xfId="4187" applyFont="1" applyBorder="1" applyAlignment="1">
      <alignment horizontal="center"/>
    </xf>
    <xf numFmtId="0" fontId="12" fillId="0" borderId="40" xfId="4182" applyFont="1" applyBorder="1" applyAlignment="1">
      <alignment horizontal="right" textRotation="180"/>
    </xf>
    <xf numFmtId="0" fontId="12" fillId="0" borderId="39" xfId="4182" applyFont="1" applyBorder="1" applyAlignment="1">
      <alignment horizontal="left" textRotation="180"/>
    </xf>
    <xf numFmtId="0" fontId="10" fillId="0" borderId="0" xfId="4195" applyNumberFormat="1" applyFont="1" applyBorder="1" applyAlignment="1" applyProtection="1">
      <alignment horizontal="left" vertical="center" wrapText="1"/>
      <protection locked="0"/>
    </xf>
    <xf numFmtId="0" fontId="10" fillId="0" borderId="138" xfId="4195" applyNumberFormat="1" applyFont="1" applyBorder="1" applyAlignment="1" applyProtection="1">
      <alignment horizontal="left" vertical="center" wrapText="1"/>
      <protection locked="0"/>
    </xf>
    <xf numFmtId="0" fontId="14" fillId="0" borderId="36" xfId="4177" applyFont="1" applyBorder="1" applyAlignment="1">
      <alignment horizontal="center"/>
    </xf>
    <xf numFmtId="0" fontId="14" fillId="0" borderId="37" xfId="4177" applyFont="1" applyBorder="1" applyAlignment="1">
      <alignment horizontal="center"/>
    </xf>
    <xf numFmtId="0" fontId="14" fillId="0" borderId="38" xfId="4177" applyFont="1" applyBorder="1" applyAlignment="1">
      <alignment horizontal="center"/>
    </xf>
    <xf numFmtId="0" fontId="12" fillId="0" borderId="39" xfId="4177" quotePrefix="1" applyFont="1" applyBorder="1" applyAlignment="1">
      <alignment horizontal="left" textRotation="180"/>
    </xf>
    <xf numFmtId="37" fontId="7" fillId="0" borderId="39" xfId="4222" applyFont="1" applyFill="1" applyBorder="1" applyAlignment="1">
      <alignment horizontal="center"/>
    </xf>
    <xf numFmtId="37" fontId="7" fillId="0" borderId="0" xfId="4222" applyFont="1" applyFill="1" applyBorder="1" applyAlignment="1">
      <alignment horizontal="center"/>
    </xf>
    <xf numFmtId="37" fontId="2" fillId="0" borderId="39" xfId="4222" applyFont="1" applyFill="1" applyBorder="1" applyAlignment="1">
      <alignment horizontal="center"/>
    </xf>
    <xf numFmtId="37" fontId="2" fillId="0" borderId="0" xfId="4222" applyFont="1" applyFill="1" applyBorder="1" applyAlignment="1">
      <alignment horizontal="center"/>
    </xf>
    <xf numFmtId="37" fontId="2" fillId="0" borderId="39" xfId="4222" quotePrefix="1" applyFont="1" applyFill="1" applyBorder="1" applyAlignment="1" applyProtection="1">
      <alignment horizontal="left" vertical="top" textRotation="180"/>
    </xf>
    <xf numFmtId="37" fontId="2" fillId="0" borderId="0" xfId="4222" quotePrefix="1" applyFont="1" applyFill="1" applyBorder="1" applyAlignment="1" applyProtection="1">
      <alignment horizontal="right" vertical="top" textRotation="180"/>
    </xf>
    <xf numFmtId="37" fontId="2" fillId="0" borderId="39" xfId="4222" applyFont="1" applyFill="1" applyBorder="1" applyAlignment="1">
      <alignment horizontal="left" textRotation="180"/>
    </xf>
    <xf numFmtId="37" fontId="2" fillId="0" borderId="39" xfId="4222" quotePrefix="1" applyFont="1" applyFill="1" applyBorder="1" applyAlignment="1">
      <alignment horizontal="left" vertical="top" textRotation="180"/>
    </xf>
    <xf numFmtId="37" fontId="2" fillId="0" borderId="39" xfId="4222" applyFont="1" applyFill="1" applyBorder="1" applyAlignment="1" applyProtection="1">
      <alignment horizontal="left" textRotation="180"/>
    </xf>
    <xf numFmtId="37" fontId="2" fillId="0" borderId="0" xfId="4222" applyFont="1" applyFill="1" applyBorder="1" applyAlignment="1">
      <alignment horizontal="right" textRotation="180"/>
    </xf>
    <xf numFmtId="37" fontId="2" fillId="0" borderId="0" xfId="4222" quotePrefix="1" applyFont="1" applyFill="1" applyBorder="1" applyAlignment="1">
      <alignment horizontal="right" vertical="top" textRotation="180"/>
    </xf>
    <xf numFmtId="37" fontId="2" fillId="0" borderId="0" xfId="4222" quotePrefix="1" applyFont="1" applyFill="1" applyBorder="1" applyAlignment="1" applyProtection="1">
      <alignment horizontal="right" textRotation="180"/>
    </xf>
    <xf numFmtId="37" fontId="2" fillId="0" borderId="40" xfId="4222" applyFont="1" applyFill="1" applyBorder="1" applyAlignment="1">
      <alignment horizontal="center"/>
    </xf>
    <xf numFmtId="37" fontId="7" fillId="0" borderId="40" xfId="4222" applyFont="1" applyFill="1" applyBorder="1" applyAlignment="1">
      <alignment horizontal="center"/>
    </xf>
    <xf numFmtId="37" fontId="2" fillId="0" borderId="0" xfId="4222" applyFont="1" applyFill="1" applyBorder="1" applyAlignment="1" applyProtection="1">
      <alignment horizontal="right" textRotation="180"/>
    </xf>
    <xf numFmtId="0" fontId="12" fillId="0" borderId="39" xfId="4207" applyFont="1" applyBorder="1" applyAlignment="1">
      <alignment horizontal="left" textRotation="180"/>
    </xf>
    <xf numFmtId="0" fontId="12" fillId="0" borderId="39" xfId="4207" applyFont="1" applyBorder="1" applyAlignment="1">
      <alignment vertical="top" textRotation="180"/>
    </xf>
    <xf numFmtId="174" fontId="10" fillId="0" borderId="9" xfId="4177" applyNumberFormat="1" applyFont="1" applyBorder="1" applyAlignment="1">
      <alignment horizontal="right"/>
    </xf>
    <xf numFmtId="0" fontId="10" fillId="0" borderId="9" xfId="4177" applyFont="1" applyBorder="1" applyAlignment="1">
      <alignment horizontal="right"/>
    </xf>
    <xf numFmtId="174" fontId="10" fillId="0" borderId="61" xfId="4210" applyNumberFormat="1" applyFont="1" applyBorder="1" applyAlignment="1" applyProtection="1">
      <alignment horizontal="center" vertical="center"/>
      <protection locked="0"/>
    </xf>
    <xf numFmtId="174" fontId="10" fillId="0" borderId="230" xfId="4210" applyNumberFormat="1" applyFont="1" applyBorder="1" applyAlignment="1" applyProtection="1">
      <alignment horizontal="center" vertical="center"/>
      <protection locked="0"/>
    </xf>
    <xf numFmtId="174" fontId="10" fillId="0" borderId="241" xfId="4210" applyNumberFormat="1" applyFont="1" applyBorder="1" applyAlignment="1" applyProtection="1">
      <alignment horizontal="center" vertical="center"/>
      <protection locked="0"/>
    </xf>
    <xf numFmtId="168" fontId="10" fillId="0" borderId="104" xfId="4212" applyFont="1" applyBorder="1" applyAlignment="1">
      <alignment horizontal="center" vertical="center"/>
    </xf>
    <xf numFmtId="168" fontId="10" fillId="0" borderId="227" xfId="4212" applyFont="1" applyBorder="1" applyAlignment="1">
      <alignment horizontal="center" vertical="center"/>
    </xf>
    <xf numFmtId="168" fontId="12" fillId="0" borderId="39" xfId="4220" applyFont="1" applyBorder="1" applyAlignment="1">
      <alignment horizontal="left" textRotation="180" readingOrder="1"/>
    </xf>
    <xf numFmtId="168" fontId="12" fillId="0" borderId="39" xfId="4220" applyFont="1" applyBorder="1" applyAlignment="1">
      <alignment horizontal="left" vertical="top" textRotation="180"/>
    </xf>
    <xf numFmtId="5" fontId="12" fillId="0" borderId="40" xfId="4216" applyNumberFormat="1" applyFont="1" applyBorder="1" applyAlignment="1" applyProtection="1">
      <alignment horizontal="center" textRotation="180"/>
      <protection locked="0"/>
    </xf>
    <xf numFmtId="0" fontId="10" fillId="0" borderId="39" xfId="4218" applyFont="1" applyBorder="1" applyAlignment="1">
      <alignment horizontal="left" textRotation="180"/>
    </xf>
    <xf numFmtId="5" fontId="12" fillId="0" borderId="40" xfId="4216" applyNumberFormat="1" applyFont="1" applyBorder="1" applyAlignment="1" applyProtection="1">
      <alignment horizontal="right" vertical="top" textRotation="180"/>
      <protection locked="0"/>
    </xf>
    <xf numFmtId="0" fontId="12" fillId="0" borderId="39" xfId="4218" applyFont="1" applyBorder="1" applyAlignment="1">
      <alignment vertical="top" textRotation="180"/>
    </xf>
    <xf numFmtId="0" fontId="12" fillId="0" borderId="0" xfId="4243" applyFont="1" applyBorder="1" applyAlignment="1" applyProtection="1">
      <alignment horizontal="left" vertical="top" textRotation="180"/>
      <protection locked="0"/>
    </xf>
    <xf numFmtId="0" fontId="12" fillId="0" borderId="23" xfId="4243" applyFont="1" applyBorder="1" applyAlignment="1" applyProtection="1">
      <alignment horizontal="right" textRotation="180"/>
      <protection locked="0"/>
    </xf>
    <xf numFmtId="0" fontId="12" fillId="0" borderId="40" xfId="4234" applyFont="1" applyBorder="1" applyAlignment="1">
      <alignment horizontal="right" vertical="top" textRotation="180"/>
    </xf>
    <xf numFmtId="0" fontId="12" fillId="0" borderId="40" xfId="0" applyFont="1" applyBorder="1" applyAlignment="1">
      <alignment horizontal="right" vertical="top"/>
    </xf>
    <xf numFmtId="168" fontId="12" fillId="0" borderId="0" xfId="4238" applyFont="1" applyBorder="1" applyAlignment="1">
      <alignment horizontal="left" vertical="top" textRotation="180"/>
    </xf>
    <xf numFmtId="37" fontId="12" fillId="0" borderId="0" xfId="4238" applyNumberFormat="1" applyFont="1" applyBorder="1" applyAlignment="1" applyProtection="1">
      <alignment horizontal="center" textRotation="180"/>
    </xf>
    <xf numFmtId="0" fontId="10" fillId="0" borderId="74" xfId="4226" applyFont="1" applyFill="1" applyBorder="1" applyAlignment="1">
      <alignment horizontal="center"/>
    </xf>
    <xf numFmtId="0" fontId="10" fillId="0" borderId="67" xfId="4226" applyFont="1" applyFill="1" applyBorder="1" applyAlignment="1">
      <alignment horizontal="center"/>
    </xf>
    <xf numFmtId="0" fontId="10" fillId="0" borderId="66" xfId="4226" applyFont="1" applyFill="1" applyBorder="1" applyAlignment="1">
      <alignment horizontal="center"/>
    </xf>
    <xf numFmtId="0" fontId="12" fillId="0" borderId="39" xfId="4226" applyFont="1" applyFill="1" applyBorder="1" applyAlignment="1">
      <alignment horizontal="center" textRotation="180"/>
    </xf>
    <xf numFmtId="0" fontId="12" fillId="0" borderId="39" xfId="4227" applyFont="1" applyFill="1" applyBorder="1" applyAlignment="1">
      <alignment textRotation="180"/>
    </xf>
    <xf numFmtId="0" fontId="12" fillId="0" borderId="39" xfId="4227" applyFont="1" applyFill="1" applyBorder="1" applyAlignment="1">
      <alignment horizontal="left" vertical="top" textRotation="180"/>
    </xf>
    <xf numFmtId="0" fontId="10" fillId="0" borderId="25" xfId="4228" applyFont="1" applyBorder="1" applyAlignment="1">
      <alignment horizontal="center"/>
    </xf>
    <xf numFmtId="0" fontId="10" fillId="0" borderId="226" xfId="4228" applyFont="1" applyBorder="1" applyAlignment="1">
      <alignment horizontal="center"/>
    </xf>
    <xf numFmtId="0" fontId="10" fillId="0" borderId="23" xfId="4230" applyFont="1" applyBorder="1" applyAlignment="1">
      <alignment horizontal="center" vertical="top"/>
    </xf>
    <xf numFmtId="0" fontId="10" fillId="0" borderId="24" xfId="4230" applyFont="1" applyBorder="1" applyAlignment="1">
      <alignment horizontal="center" vertical="top"/>
    </xf>
    <xf numFmtId="0" fontId="10" fillId="0" borderId="25" xfId="4230" applyFont="1" applyBorder="1" applyAlignment="1">
      <alignment horizontal="center" vertical="top"/>
    </xf>
    <xf numFmtId="0" fontId="10" fillId="0" borderId="226" xfId="4230" applyFont="1" applyBorder="1" applyAlignment="1">
      <alignment horizontal="center" vertical="top"/>
    </xf>
    <xf numFmtId="0" fontId="10" fillId="0" borderId="136" xfId="4228" applyFont="1" applyBorder="1" applyAlignment="1">
      <alignment horizontal="center"/>
    </xf>
    <xf numFmtId="0" fontId="10" fillId="0" borderId="67" xfId="4228" applyFont="1" applyBorder="1" applyAlignment="1">
      <alignment horizontal="center"/>
    </xf>
    <xf numFmtId="0" fontId="10" fillId="0" borderId="116" xfId="4228" applyFont="1" applyBorder="1" applyAlignment="1">
      <alignment horizontal="center"/>
    </xf>
    <xf numFmtId="0" fontId="11" fillId="0" borderId="36" xfId="4228" applyFont="1" applyBorder="1" applyAlignment="1">
      <alignment horizontal="center"/>
    </xf>
    <xf numFmtId="0" fontId="11" fillId="0" borderId="37" xfId="4228" applyFont="1" applyBorder="1" applyAlignment="1">
      <alignment horizontal="center"/>
    </xf>
    <xf numFmtId="0" fontId="11" fillId="0" borderId="38" xfId="4228" applyFont="1" applyBorder="1" applyAlignment="1">
      <alignment horizontal="center"/>
    </xf>
    <xf numFmtId="0" fontId="10" fillId="0" borderId="20" xfId="4228" applyFont="1" applyBorder="1" applyAlignment="1">
      <alignment horizontal="center"/>
    </xf>
    <xf numFmtId="0" fontId="10" fillId="0" borderId="22" xfId="4228" applyFont="1" applyBorder="1" applyAlignment="1">
      <alignment horizontal="center"/>
    </xf>
    <xf numFmtId="0" fontId="10" fillId="0" borderId="23" xfId="4228" applyFont="1" applyBorder="1" applyAlignment="1">
      <alignment horizontal="center"/>
    </xf>
    <xf numFmtId="0" fontId="10" fillId="0" borderId="24" xfId="4228" applyFont="1" applyBorder="1" applyAlignment="1">
      <alignment horizontal="center"/>
    </xf>
    <xf numFmtId="168" fontId="10" fillId="0" borderId="195" xfId="4232" applyFont="1" applyFill="1" applyBorder="1" applyAlignment="1">
      <alignment horizontal="center" vertical="center"/>
    </xf>
    <xf numFmtId="168" fontId="10" fillId="0" borderId="132" xfId="4232" applyFont="1" applyFill="1" applyBorder="1" applyAlignment="1">
      <alignment horizontal="center" vertical="center"/>
    </xf>
    <xf numFmtId="168" fontId="10" fillId="0" borderId="133" xfId="4232" applyFont="1" applyFill="1" applyBorder="1" applyAlignment="1">
      <alignment horizontal="center" vertical="center"/>
    </xf>
    <xf numFmtId="168" fontId="10" fillId="0" borderId="174" xfId="4232" applyFont="1" applyBorder="1" applyAlignment="1" applyProtection="1">
      <alignment horizontal="center" vertical="center"/>
    </xf>
    <xf numFmtId="168" fontId="10" fillId="0" borderId="0" xfId="4232" applyFont="1" applyBorder="1" applyAlignment="1" applyProtection="1">
      <alignment horizontal="center" vertical="center"/>
    </xf>
    <xf numFmtId="168" fontId="10" fillId="0" borderId="24" xfId="4232" applyFont="1" applyBorder="1" applyAlignment="1" applyProtection="1">
      <alignment horizontal="center" vertical="center"/>
    </xf>
    <xf numFmtId="0" fontId="12" fillId="0" borderId="23" xfId="4243" applyFont="1" applyBorder="1" applyAlignment="1" applyProtection="1">
      <alignment horizontal="left" vertical="top" textRotation="180"/>
      <protection locked="0"/>
    </xf>
    <xf numFmtId="0" fontId="12" fillId="0" borderId="23" xfId="4243" applyFont="1" applyBorder="1" applyAlignment="1" applyProtection="1">
      <alignment horizontal="center" textRotation="180"/>
      <protection locked="0"/>
    </xf>
    <xf numFmtId="168" fontId="12" fillId="0" borderId="24" xfId="4232" applyFont="1" applyBorder="1" applyAlignment="1" applyProtection="1">
      <alignment textRotation="180"/>
    </xf>
    <xf numFmtId="5" fontId="14" fillId="125" borderId="23" xfId="4243" applyNumberFormat="1" applyFont="1" applyFill="1" applyBorder="1" applyAlignment="1" applyProtection="1">
      <alignment horizontal="center"/>
      <protection locked="0"/>
    </xf>
    <xf numFmtId="5" fontId="14" fillId="125" borderId="0" xfId="4243" applyNumberFormat="1" applyFont="1" applyFill="1" applyBorder="1" applyAlignment="1" applyProtection="1">
      <alignment horizontal="center"/>
      <protection locked="0"/>
    </xf>
    <xf numFmtId="5" fontId="14" fillId="125" borderId="24" xfId="4243" applyNumberFormat="1" applyFont="1" applyFill="1" applyBorder="1" applyAlignment="1" applyProtection="1">
      <alignment horizontal="center"/>
      <protection locked="0"/>
    </xf>
    <xf numFmtId="5" fontId="12" fillId="125" borderId="23" xfId="4243" applyNumberFormat="1" applyFont="1" applyFill="1" applyBorder="1" applyAlignment="1" applyProtection="1">
      <alignment horizontal="center"/>
      <protection locked="0"/>
    </xf>
    <xf numFmtId="5" fontId="12" fillId="125" borderId="0" xfId="4243" applyNumberFormat="1" applyFont="1" applyFill="1" applyBorder="1" applyAlignment="1" applyProtection="1">
      <alignment horizontal="center"/>
      <protection locked="0"/>
    </xf>
    <xf numFmtId="5" fontId="12" fillId="125" borderId="24" xfId="4243" applyNumberFormat="1" applyFont="1" applyFill="1" applyBorder="1" applyAlignment="1" applyProtection="1">
      <alignment horizontal="center"/>
      <protection locked="0"/>
    </xf>
    <xf numFmtId="0" fontId="12" fillId="125" borderId="0" xfId="4243" applyFont="1" applyFill="1" applyBorder="1" applyAlignment="1" applyProtection="1">
      <alignment horizontal="left" wrapText="1"/>
      <protection locked="0"/>
    </xf>
    <xf numFmtId="0" fontId="12" fillId="125" borderId="24" xfId="4243" applyFont="1" applyFill="1" applyBorder="1" applyAlignment="1" applyProtection="1">
      <alignment horizontal="left" wrapText="1"/>
      <protection locked="0"/>
    </xf>
    <xf numFmtId="0" fontId="12" fillId="0" borderId="23" xfId="4243" applyFont="1" applyBorder="1" applyAlignment="1" applyProtection="1">
      <alignment horizontal="left" textRotation="180"/>
      <protection locked="0"/>
    </xf>
    <xf numFmtId="0" fontId="12" fillId="0" borderId="37" xfId="4177" quotePrefix="1" applyFont="1" applyBorder="1" applyAlignment="1">
      <alignment vertical="center"/>
    </xf>
    <xf numFmtId="0" fontId="12" fillId="0" borderId="9" xfId="4195" quotePrefix="1" applyNumberFormat="1" applyFont="1" applyBorder="1" applyAlignment="1" applyProtection="1">
      <alignment horizontal="left" vertical="center"/>
      <protection locked="0"/>
    </xf>
    <xf numFmtId="0" fontId="7" fillId="0" borderId="23" xfId="2619" applyFont="1" applyBorder="1" applyAlignment="1">
      <alignment horizontal="center"/>
    </xf>
    <xf numFmtId="0" fontId="7" fillId="0" borderId="0" xfId="2619" applyFont="1" applyBorder="1" applyAlignment="1">
      <alignment horizontal="center"/>
    </xf>
    <xf numFmtId="0" fontId="7" fillId="0" borderId="24" xfId="2619" applyFont="1" applyBorder="1" applyAlignment="1">
      <alignment horizontal="center"/>
    </xf>
    <xf numFmtId="0" fontId="152" fillId="0" borderId="0" xfId="4195" applyNumberFormat="1" applyFont="1" applyFill="1" applyBorder="1" applyAlignment="1" applyProtection="1">
      <alignment horizontal="left" vertical="top" wrapText="1"/>
      <protection locked="0"/>
    </xf>
    <xf numFmtId="0" fontId="152" fillId="0" borderId="138" xfId="4195" applyNumberFormat="1" applyFont="1" applyFill="1" applyBorder="1" applyAlignment="1" applyProtection="1">
      <alignment horizontal="left" vertical="top" wrapText="1"/>
      <protection locked="0"/>
    </xf>
    <xf numFmtId="174" fontId="10" fillId="0" borderId="252" xfId="4198" applyNumberFormat="1" applyFont="1" applyFill="1" applyBorder="1" applyAlignment="1" applyProtection="1">
      <alignment horizontal="center" vertical="center"/>
      <protection locked="0"/>
    </xf>
    <xf numFmtId="174" fontId="10" fillId="0" borderId="126" xfId="4198" applyNumberFormat="1" applyFont="1" applyFill="1" applyBorder="1" applyAlignment="1" applyProtection="1">
      <alignment horizontal="center" vertical="center"/>
      <protection locked="0"/>
    </xf>
    <xf numFmtId="174" fontId="10" fillId="0" borderId="253" xfId="4198" applyNumberFormat="1" applyFont="1" applyFill="1" applyBorder="1" applyAlignment="1" applyProtection="1">
      <alignment horizontal="center" vertical="center"/>
      <protection locked="0"/>
    </xf>
    <xf numFmtId="37" fontId="2" fillId="0" borderId="40" xfId="4222" applyFont="1" applyFill="1" applyBorder="1" applyAlignment="1">
      <alignment horizontal="right" vertical="top" textRotation="180"/>
    </xf>
    <xf numFmtId="37" fontId="2" fillId="0" borderId="39" xfId="4222" applyFont="1" applyFill="1" applyBorder="1" applyAlignment="1" applyProtection="1">
      <alignment horizontal="left" vertical="top" textRotation="180"/>
    </xf>
    <xf numFmtId="37" fontId="2" fillId="0" borderId="40" xfId="4222" applyFont="1" applyFill="1" applyBorder="1" applyAlignment="1">
      <alignment horizontal="right" textRotation="180"/>
    </xf>
    <xf numFmtId="37" fontId="2" fillId="0" borderId="0" xfId="4222" applyFont="1" applyFill="1" applyBorder="1" applyAlignment="1" applyProtection="1">
      <alignment horizontal="left" vertical="top" textRotation="180"/>
    </xf>
    <xf numFmtId="37" fontId="2" fillId="0" borderId="39" xfId="4222" applyFont="1" applyFill="1" applyBorder="1" applyAlignment="1">
      <alignment horizontal="left" vertical="top" textRotation="180"/>
    </xf>
    <xf numFmtId="37" fontId="2" fillId="0" borderId="39" xfId="4222" quotePrefix="1" applyFont="1" applyFill="1" applyBorder="1" applyAlignment="1" applyProtection="1">
      <alignment horizontal="left" vertical="top" textRotation="180"/>
      <protection locked="0"/>
    </xf>
    <xf numFmtId="0" fontId="12" fillId="0" borderId="230" xfId="4243" applyNumberFormat="1" applyFont="1" applyBorder="1" applyAlignment="1" applyProtection="1">
      <alignment horizontal="left" vertical="center"/>
      <protection locked="0"/>
    </xf>
    <xf numFmtId="0" fontId="10" fillId="0" borderId="74" xfId="4227" applyFont="1" applyFill="1" applyBorder="1" applyAlignment="1">
      <alignment horizontal="center"/>
    </xf>
    <xf numFmtId="0" fontId="10" fillId="0" borderId="67" xfId="4227" applyFont="1" applyFill="1" applyBorder="1" applyAlignment="1">
      <alignment horizontal="center"/>
    </xf>
    <xf numFmtId="0" fontId="10" fillId="0" borderId="66" xfId="4227" applyFont="1" applyFill="1" applyBorder="1" applyAlignment="1">
      <alignment horizontal="center"/>
    </xf>
    <xf numFmtId="0" fontId="10" fillId="0" borderId="74" xfId="4226" applyFont="1" applyBorder="1" applyAlignment="1">
      <alignment horizontal="center"/>
    </xf>
    <xf numFmtId="0" fontId="10" fillId="0" borderId="67" xfId="4226" applyFont="1" applyBorder="1" applyAlignment="1">
      <alignment horizontal="center"/>
    </xf>
    <xf numFmtId="0" fontId="10" fillId="0" borderId="66" xfId="4226" applyFont="1" applyBorder="1" applyAlignment="1">
      <alignment horizontal="center"/>
    </xf>
    <xf numFmtId="0" fontId="141" fillId="0" borderId="40" xfId="4227" applyFont="1" applyFill="1" applyBorder="1" applyAlignment="1">
      <alignment horizontal="right" vertical="center" textRotation="180"/>
    </xf>
    <xf numFmtId="0" fontId="141" fillId="0" borderId="39" xfId="4227" applyFont="1" applyFill="1" applyBorder="1" applyAlignment="1">
      <alignment horizontal="center" vertical="top" textRotation="180"/>
    </xf>
    <xf numFmtId="0" fontId="10" fillId="0" borderId="39" xfId="4227" applyFont="1" applyFill="1" applyBorder="1" applyAlignment="1">
      <alignment horizontal="center" textRotation="180" wrapText="1"/>
    </xf>
    <xf numFmtId="0" fontId="141" fillId="0" borderId="39" xfId="4227" applyFont="1" applyFill="1" applyBorder="1" applyAlignment="1">
      <alignment horizontal="left" vertical="top" textRotation="180"/>
    </xf>
    <xf numFmtId="0" fontId="141" fillId="0" borderId="40" xfId="4227" applyFont="1" applyFill="1" applyBorder="1" applyAlignment="1">
      <alignment horizontal="right" textRotation="180"/>
    </xf>
    <xf numFmtId="0" fontId="141" fillId="0" borderId="39" xfId="4227" applyFont="1" applyFill="1" applyBorder="1" applyAlignment="1">
      <alignment horizontal="center" textRotation="180" readingOrder="1"/>
    </xf>
    <xf numFmtId="0" fontId="11" fillId="0" borderId="36" xfId="4226" applyFont="1" applyBorder="1" applyAlignment="1">
      <alignment horizontal="center"/>
    </xf>
    <xf numFmtId="0" fontId="11" fillId="0" borderId="37" xfId="4226" applyFont="1" applyBorder="1" applyAlignment="1">
      <alignment horizontal="center"/>
    </xf>
    <xf numFmtId="0" fontId="11" fillId="0" borderId="38" xfId="4226" applyFont="1" applyBorder="1" applyAlignment="1">
      <alignment horizontal="center"/>
    </xf>
    <xf numFmtId="0" fontId="11" fillId="0" borderId="39" xfId="4226" applyFont="1" applyBorder="1" applyAlignment="1">
      <alignment horizontal="center"/>
    </xf>
    <xf numFmtId="0" fontId="11" fillId="0" borderId="0" xfId="4226" applyFont="1" applyBorder="1" applyAlignment="1">
      <alignment horizontal="center"/>
    </xf>
    <xf numFmtId="0" fontId="11" fillId="0" borderId="40" xfId="4226" applyFont="1" applyBorder="1" applyAlignment="1">
      <alignment horizontal="center"/>
    </xf>
    <xf numFmtId="0" fontId="11" fillId="0" borderId="36" xfId="4227" applyFont="1" applyFill="1" applyBorder="1" applyAlignment="1">
      <alignment horizontal="center" vertical="center"/>
    </xf>
    <xf numFmtId="0" fontId="11" fillId="0" borderId="37" xfId="4227" applyFont="1" applyFill="1" applyBorder="1" applyAlignment="1">
      <alignment horizontal="center" vertical="center"/>
    </xf>
    <xf numFmtId="0" fontId="11" fillId="0" borderId="38" xfId="4227" applyFont="1" applyFill="1" applyBorder="1" applyAlignment="1">
      <alignment horizontal="center" vertical="center"/>
    </xf>
    <xf numFmtId="0" fontId="11" fillId="0" borderId="39" xfId="4227" applyFont="1" applyFill="1" applyBorder="1" applyAlignment="1">
      <alignment horizontal="center" vertical="center"/>
    </xf>
    <xf numFmtId="0" fontId="11" fillId="0" borderId="0" xfId="4227" applyFont="1" applyFill="1" applyBorder="1" applyAlignment="1">
      <alignment horizontal="center" vertical="center"/>
    </xf>
    <xf numFmtId="0" fontId="11" fillId="0" borderId="40" xfId="4227" applyFont="1" applyFill="1" applyBorder="1" applyAlignment="1">
      <alignment horizontal="center" vertical="center"/>
    </xf>
    <xf numFmtId="0" fontId="11" fillId="0" borderId="136" xfId="4226" applyFont="1" applyFill="1" applyBorder="1" applyAlignment="1">
      <alignment horizontal="center" vertical="center"/>
    </xf>
    <xf numFmtId="0" fontId="11" fillId="0" borderId="67" xfId="4226" applyFont="1" applyFill="1" applyBorder="1" applyAlignment="1">
      <alignment horizontal="center" vertical="center"/>
    </xf>
    <xf numFmtId="0" fontId="11" fillId="0" borderId="116" xfId="4226" applyFont="1" applyFill="1" applyBorder="1" applyAlignment="1">
      <alignment horizontal="center" vertical="center"/>
    </xf>
    <xf numFmtId="0" fontId="10" fillId="0" borderId="20" xfId="4231" applyFont="1" applyFill="1" applyBorder="1" applyAlignment="1">
      <alignment horizontal="center"/>
    </xf>
    <xf numFmtId="0" fontId="10" fillId="0" borderId="22" xfId="4231" applyFont="1" applyFill="1" applyBorder="1" applyAlignment="1">
      <alignment horizontal="center"/>
    </xf>
    <xf numFmtId="0" fontId="10" fillId="0" borderId="25" xfId="4231" applyFont="1" applyFill="1" applyBorder="1" applyAlignment="1">
      <alignment horizontal="center" vertical="top"/>
    </xf>
    <xf numFmtId="0" fontId="10" fillId="0" borderId="226" xfId="4231" applyFont="1" applyFill="1" applyBorder="1" applyAlignment="1">
      <alignment horizontal="center" vertical="top"/>
    </xf>
    <xf numFmtId="0" fontId="10" fillId="0" borderId="25" xfId="4228" applyFont="1" applyBorder="1" applyAlignment="1">
      <alignment horizontal="center" vertical="top"/>
    </xf>
    <xf numFmtId="0" fontId="10" fillId="0" borderId="226" xfId="4228" applyFont="1" applyBorder="1" applyAlignment="1">
      <alignment horizontal="center" vertical="top"/>
    </xf>
    <xf numFmtId="168" fontId="10" fillId="0" borderId="249" xfId="4232" applyFont="1" applyFill="1" applyBorder="1" applyAlignment="1">
      <alignment horizontal="center" vertical="center"/>
    </xf>
    <xf numFmtId="168" fontId="10" fillId="0" borderId="191" xfId="4232" applyFont="1" applyFill="1" applyBorder="1" applyAlignment="1">
      <alignment horizontal="center" vertical="center"/>
    </xf>
    <xf numFmtId="168" fontId="10" fillId="0" borderId="250" xfId="4232" applyFont="1" applyFill="1" applyBorder="1" applyAlignment="1">
      <alignment horizontal="center" vertical="center"/>
    </xf>
    <xf numFmtId="0" fontId="12" fillId="0" borderId="24" xfId="4243" applyFont="1" applyBorder="1" applyAlignment="1" applyProtection="1">
      <alignment horizontal="center" vertical="center" textRotation="180"/>
      <protection locked="0"/>
    </xf>
    <xf numFmtId="0" fontId="12" fillId="0" borderId="23" xfId="4243" applyFont="1" applyBorder="1" applyAlignment="1" applyProtection="1">
      <alignment horizontal="left" vertical="center" textRotation="180"/>
      <protection locked="0"/>
    </xf>
    <xf numFmtId="0" fontId="12" fillId="0" borderId="24" xfId="4243" applyFont="1" applyBorder="1" applyAlignment="1" applyProtection="1">
      <alignment horizontal="right" vertical="center" textRotation="180"/>
      <protection locked="0"/>
    </xf>
    <xf numFmtId="0" fontId="12" fillId="0" borderId="210" xfId="4245" applyFont="1" applyBorder="1" applyAlignment="1">
      <alignment horizontal="center" vertical="center" wrapText="1"/>
    </xf>
    <xf numFmtId="0" fontId="12" fillId="0" borderId="209" xfId="4245" applyFont="1" applyBorder="1" applyAlignment="1">
      <alignment horizontal="center" vertical="center" wrapText="1"/>
    </xf>
    <xf numFmtId="0" fontId="12" fillId="0" borderId="208" xfId="4245" applyFont="1" applyBorder="1" applyAlignment="1">
      <alignment horizontal="center" vertical="center" wrapText="1"/>
    </xf>
    <xf numFmtId="0" fontId="12" fillId="0" borderId="210" xfId="4245" applyNumberFormat="1" applyFont="1" applyBorder="1" applyAlignment="1">
      <alignment horizontal="left" vertical="top" wrapText="1"/>
    </xf>
    <xf numFmtId="0" fontId="12" fillId="0" borderId="209" xfId="4245" applyNumberFormat="1" applyFont="1" applyBorder="1" applyAlignment="1">
      <alignment horizontal="left" vertical="top" wrapText="1"/>
    </xf>
    <xf numFmtId="0" fontId="12" fillId="0" borderId="208" xfId="4245" applyNumberFormat="1" applyFont="1" applyBorder="1" applyAlignment="1">
      <alignment horizontal="left" vertical="top" wrapText="1"/>
    </xf>
    <xf numFmtId="168" fontId="12" fillId="0" borderId="0" xfId="4241" applyFont="1" applyBorder="1" applyAlignment="1" applyProtection="1">
      <alignment horizontal="left" vertical="center"/>
    </xf>
    <xf numFmtId="168" fontId="12" fillId="0" borderId="0" xfId="4241" quotePrefix="1" applyFont="1" applyBorder="1" applyAlignment="1" applyProtection="1">
      <alignment horizontal="left" vertical="center"/>
    </xf>
    <xf numFmtId="168" fontId="12" fillId="0" borderId="0" xfId="4241" applyFont="1" applyBorder="1" applyAlignment="1" applyProtection="1">
      <alignment horizontal="right" vertical="center"/>
    </xf>
    <xf numFmtId="168" fontId="12" fillId="0" borderId="0" xfId="4241" quotePrefix="1" applyFont="1" applyBorder="1" applyAlignment="1" applyProtection="1">
      <alignment horizontal="right" vertical="center"/>
    </xf>
    <xf numFmtId="0" fontId="144" fillId="0" borderId="150" xfId="4182" applyNumberFormat="1" applyFont="1" applyBorder="1" applyAlignment="1" applyProtection="1">
      <alignment horizontal="right" vertical="center"/>
    </xf>
  </cellXfs>
  <cellStyles count="4254">
    <cellStyle name="20% - Accent1 10" xfId="1"/>
    <cellStyle name="20% - Accent1 10 2" xfId="2"/>
    <cellStyle name="20% - Accent1 11" xfId="3"/>
    <cellStyle name="20% - Accent1 12" xfId="4"/>
    <cellStyle name="20% - Accent1 13" xfId="5"/>
    <cellStyle name="20% - Accent1 14" xfId="6"/>
    <cellStyle name="20% - Accent1 15" xfId="7"/>
    <cellStyle name="20% - Accent1 16" xfId="8"/>
    <cellStyle name="20% - Accent1 17" xfId="9"/>
    <cellStyle name="20% - Accent1 18" xfId="10"/>
    <cellStyle name="20% - Accent1 19" xfId="11"/>
    <cellStyle name="20% - Accent1 2" xfId="12"/>
    <cellStyle name="20% - Accent1 2 2" xfId="13"/>
    <cellStyle name="20% - Accent1 2 2 2" xfId="14"/>
    <cellStyle name="20% - Accent1 2 2 2 2" xfId="15"/>
    <cellStyle name="20% - Accent1 2 2 3" xfId="16"/>
    <cellStyle name="20% - Accent1 2 2 4" xfId="17"/>
    <cellStyle name="20% - Accent1 2 2 5" xfId="18"/>
    <cellStyle name="20% - Accent1 2 3" xfId="19"/>
    <cellStyle name="20% - Accent1 2 3 2" xfId="20"/>
    <cellStyle name="20% - Accent1 2 3 3" xfId="21"/>
    <cellStyle name="20% - Accent1 2 3 4" xfId="22"/>
    <cellStyle name="20% - Accent1 2 4" xfId="23"/>
    <cellStyle name="20% - Accent1 2 4 2" xfId="24"/>
    <cellStyle name="20% - Accent1 20" xfId="25"/>
    <cellStyle name="20% - Accent1 21" xfId="26"/>
    <cellStyle name="20% - Accent1 22" xfId="27"/>
    <cellStyle name="20% - Accent1 23" xfId="28"/>
    <cellStyle name="20% - Accent1 24" xfId="29"/>
    <cellStyle name="20% - Accent1 25" xfId="30"/>
    <cellStyle name="20% - Accent1 26" xfId="31"/>
    <cellStyle name="20% - Accent1 27" xfId="32"/>
    <cellStyle name="20% - Accent1 28" xfId="33"/>
    <cellStyle name="20% - Accent1 29" xfId="34"/>
    <cellStyle name="20% - Accent1 3" xfId="35"/>
    <cellStyle name="20% - Accent1 3 2" xfId="36"/>
    <cellStyle name="20% - Accent1 30" xfId="37"/>
    <cellStyle name="20% - Accent1 31" xfId="38"/>
    <cellStyle name="20% - Accent1 32" xfId="39"/>
    <cellStyle name="20% - Accent1 33" xfId="40"/>
    <cellStyle name="20% - Accent1 34" xfId="41"/>
    <cellStyle name="20% - Accent1 35" xfId="42"/>
    <cellStyle name="20% - Accent1 36" xfId="43"/>
    <cellStyle name="20% - Accent1 37" xfId="44"/>
    <cellStyle name="20% - Accent1 38" xfId="45"/>
    <cellStyle name="20% - Accent1 39" xfId="46"/>
    <cellStyle name="20% - Accent1 4" xfId="47"/>
    <cellStyle name="20% - Accent1 40" xfId="48"/>
    <cellStyle name="20% - Accent1 41" xfId="49"/>
    <cellStyle name="20% - Accent1 42" xfId="50"/>
    <cellStyle name="20% - Accent1 43" xfId="51"/>
    <cellStyle name="20% - Accent1 44" xfId="52"/>
    <cellStyle name="20% - Accent1 45" xfId="53"/>
    <cellStyle name="20% - Accent1 5" xfId="54"/>
    <cellStyle name="20% - Accent1 6" xfId="55"/>
    <cellStyle name="20% - Accent1 7" xfId="56"/>
    <cellStyle name="20% - Accent1 8" xfId="57"/>
    <cellStyle name="20% - Accent1 9" xfId="58"/>
    <cellStyle name="20% - Accent2 10" xfId="59"/>
    <cellStyle name="20% - Accent2 10 2" xfId="60"/>
    <cellStyle name="20% - Accent2 11" xfId="61"/>
    <cellStyle name="20% - Accent2 11 2" xfId="62"/>
    <cellStyle name="20% - Accent2 12" xfId="63"/>
    <cellStyle name="20% - Accent2 12 2" xfId="64"/>
    <cellStyle name="20% - Accent2 13" xfId="65"/>
    <cellStyle name="20% - Accent2 13 2" xfId="66"/>
    <cellStyle name="20% - Accent2 14" xfId="67"/>
    <cellStyle name="20% - Accent2 14 2" xfId="68"/>
    <cellStyle name="20% - Accent2 15" xfId="69"/>
    <cellStyle name="20% - Accent2 15 2" xfId="70"/>
    <cellStyle name="20% - Accent2 16" xfId="71"/>
    <cellStyle name="20% - Accent2 16 2" xfId="72"/>
    <cellStyle name="20% - Accent2 17" xfId="73"/>
    <cellStyle name="20% - Accent2 17 2" xfId="74"/>
    <cellStyle name="20% - Accent2 18" xfId="75"/>
    <cellStyle name="20% - Accent2 18 2" xfId="76"/>
    <cellStyle name="20% - Accent2 19" xfId="77"/>
    <cellStyle name="20% - Accent2 19 2" xfId="78"/>
    <cellStyle name="20% - Accent2 2" xfId="79"/>
    <cellStyle name="20% - Accent2 2 2" xfId="80"/>
    <cellStyle name="20% - Accent2 2 2 2" xfId="81"/>
    <cellStyle name="20% - Accent2 2 2 2 2" xfId="82"/>
    <cellStyle name="20% - Accent2 2 2 3" xfId="83"/>
    <cellStyle name="20% - Accent2 2 2 4" xfId="84"/>
    <cellStyle name="20% - Accent2 2 2 5" xfId="85"/>
    <cellStyle name="20% - Accent2 2 3" xfId="86"/>
    <cellStyle name="20% - Accent2 2 3 2" xfId="87"/>
    <cellStyle name="20% - Accent2 2 3 3" xfId="88"/>
    <cellStyle name="20% - Accent2 2 3 4" xfId="89"/>
    <cellStyle name="20% - Accent2 2 3 5" xfId="90"/>
    <cellStyle name="20% - Accent2 2 4" xfId="91"/>
    <cellStyle name="20% - Accent2 2 4 2" xfId="92"/>
    <cellStyle name="20% - Accent2 20" xfId="93"/>
    <cellStyle name="20% - Accent2 20 2" xfId="94"/>
    <cellStyle name="20% - Accent2 21" xfId="95"/>
    <cellStyle name="20% - Accent2 22" xfId="96"/>
    <cellStyle name="20% - Accent2 23" xfId="97"/>
    <cellStyle name="20% - Accent2 24" xfId="98"/>
    <cellStyle name="20% - Accent2 25" xfId="99"/>
    <cellStyle name="20% - Accent2 26" xfId="100"/>
    <cellStyle name="20% - Accent2 27" xfId="101"/>
    <cellStyle name="20% - Accent2 28" xfId="102"/>
    <cellStyle name="20% - Accent2 29" xfId="103"/>
    <cellStyle name="20% - Accent2 3" xfId="104"/>
    <cellStyle name="20% - Accent2 3 2" xfId="105"/>
    <cellStyle name="20% - Accent2 3 3" xfId="106"/>
    <cellStyle name="20% - Accent2 30" xfId="107"/>
    <cellStyle name="20% - Accent2 31" xfId="108"/>
    <cellStyle name="20% - Accent2 32" xfId="109"/>
    <cellStyle name="20% - Accent2 33" xfId="110"/>
    <cellStyle name="20% - Accent2 34" xfId="111"/>
    <cellStyle name="20% - Accent2 35" xfId="112"/>
    <cellStyle name="20% - Accent2 36" xfId="113"/>
    <cellStyle name="20% - Accent2 37" xfId="114"/>
    <cellStyle name="20% - Accent2 38" xfId="115"/>
    <cellStyle name="20% - Accent2 39" xfId="116"/>
    <cellStyle name="20% - Accent2 4" xfId="117"/>
    <cellStyle name="20% - Accent2 4 2" xfId="118"/>
    <cellStyle name="20% - Accent2 40" xfId="119"/>
    <cellStyle name="20% - Accent2 41" xfId="120"/>
    <cellStyle name="20% - Accent2 42" xfId="121"/>
    <cellStyle name="20% - Accent2 43" xfId="122"/>
    <cellStyle name="20% - Accent2 44" xfId="123"/>
    <cellStyle name="20% - Accent2 45" xfId="124"/>
    <cellStyle name="20% - Accent2 5" xfId="125"/>
    <cellStyle name="20% - Accent2 5 2" xfId="126"/>
    <cellStyle name="20% - Accent2 6" xfId="127"/>
    <cellStyle name="20% - Accent2 6 2" xfId="128"/>
    <cellStyle name="20% - Accent2 7" xfId="129"/>
    <cellStyle name="20% - Accent2 7 2" xfId="130"/>
    <cellStyle name="20% - Accent2 8" xfId="131"/>
    <cellStyle name="20% - Accent2 8 2" xfId="132"/>
    <cellStyle name="20% - Accent2 9" xfId="133"/>
    <cellStyle name="20% - Accent3 10" xfId="134"/>
    <cellStyle name="20% - Accent3 10 2" xfId="135"/>
    <cellStyle name="20% - Accent3 11" xfId="136"/>
    <cellStyle name="20% - Accent3 11 2" xfId="137"/>
    <cellStyle name="20% - Accent3 12" xfId="138"/>
    <cellStyle name="20% - Accent3 12 2" xfId="139"/>
    <cellStyle name="20% - Accent3 13" xfId="140"/>
    <cellStyle name="20% - Accent3 13 2" xfId="141"/>
    <cellStyle name="20% - Accent3 14" xfId="142"/>
    <cellStyle name="20% - Accent3 14 2" xfId="143"/>
    <cellStyle name="20% - Accent3 15" xfId="144"/>
    <cellStyle name="20% - Accent3 15 2" xfId="145"/>
    <cellStyle name="20% - Accent3 16" xfId="146"/>
    <cellStyle name="20% - Accent3 16 2" xfId="147"/>
    <cellStyle name="20% - Accent3 17" xfId="148"/>
    <cellStyle name="20% - Accent3 17 2" xfId="149"/>
    <cellStyle name="20% - Accent3 18" xfId="150"/>
    <cellStyle name="20% - Accent3 18 2" xfId="151"/>
    <cellStyle name="20% - Accent3 19" xfId="152"/>
    <cellStyle name="20% - Accent3 19 2" xfId="153"/>
    <cellStyle name="20% - Accent3 2" xfId="154"/>
    <cellStyle name="20% - Accent3 2 2" xfId="155"/>
    <cellStyle name="20% - Accent3 2 2 2" xfId="156"/>
    <cellStyle name="20% - Accent3 2 2 2 2" xfId="157"/>
    <cellStyle name="20% - Accent3 2 2 3" xfId="158"/>
    <cellStyle name="20% - Accent3 2 2 4" xfId="159"/>
    <cellStyle name="20% - Accent3 2 2 5" xfId="160"/>
    <cellStyle name="20% - Accent3 2 3" xfId="161"/>
    <cellStyle name="20% - Accent3 2 3 2" xfId="162"/>
    <cellStyle name="20% - Accent3 2 3 3" xfId="163"/>
    <cellStyle name="20% - Accent3 2 3 4" xfId="164"/>
    <cellStyle name="20% - Accent3 2 3 5" xfId="165"/>
    <cellStyle name="20% - Accent3 2 4" xfId="166"/>
    <cellStyle name="20% - Accent3 2 4 2" xfId="167"/>
    <cellStyle name="20% - Accent3 20" xfId="168"/>
    <cellStyle name="20% - Accent3 20 2" xfId="169"/>
    <cellStyle name="20% - Accent3 21" xfId="170"/>
    <cellStyle name="20% - Accent3 22" xfId="171"/>
    <cellStyle name="20% - Accent3 23" xfId="172"/>
    <cellStyle name="20% - Accent3 24" xfId="173"/>
    <cellStyle name="20% - Accent3 25" xfId="174"/>
    <cellStyle name="20% - Accent3 26" xfId="175"/>
    <cellStyle name="20% - Accent3 27" xfId="176"/>
    <cellStyle name="20% - Accent3 28" xfId="177"/>
    <cellStyle name="20% - Accent3 29" xfId="178"/>
    <cellStyle name="20% - Accent3 3" xfId="179"/>
    <cellStyle name="20% - Accent3 3 2" xfId="180"/>
    <cellStyle name="20% - Accent3 3 3" xfId="181"/>
    <cellStyle name="20% - Accent3 30" xfId="182"/>
    <cellStyle name="20% - Accent3 31" xfId="183"/>
    <cellStyle name="20% - Accent3 32" xfId="184"/>
    <cellStyle name="20% - Accent3 33" xfId="185"/>
    <cellStyle name="20% - Accent3 34" xfId="186"/>
    <cellStyle name="20% - Accent3 35" xfId="187"/>
    <cellStyle name="20% - Accent3 36" xfId="188"/>
    <cellStyle name="20% - Accent3 37" xfId="189"/>
    <cellStyle name="20% - Accent3 38" xfId="190"/>
    <cellStyle name="20% - Accent3 39" xfId="191"/>
    <cellStyle name="20% - Accent3 4" xfId="192"/>
    <cellStyle name="20% - Accent3 4 2" xfId="193"/>
    <cellStyle name="20% - Accent3 40" xfId="194"/>
    <cellStyle name="20% - Accent3 41" xfId="195"/>
    <cellStyle name="20% - Accent3 42" xfId="196"/>
    <cellStyle name="20% - Accent3 43" xfId="197"/>
    <cellStyle name="20% - Accent3 44" xfId="198"/>
    <cellStyle name="20% - Accent3 45" xfId="199"/>
    <cellStyle name="20% - Accent3 5" xfId="200"/>
    <cellStyle name="20% - Accent3 5 2" xfId="201"/>
    <cellStyle name="20% - Accent3 6" xfId="202"/>
    <cellStyle name="20% - Accent3 6 2" xfId="203"/>
    <cellStyle name="20% - Accent3 7" xfId="204"/>
    <cellStyle name="20% - Accent3 7 2" xfId="205"/>
    <cellStyle name="20% - Accent3 8" xfId="206"/>
    <cellStyle name="20% - Accent3 8 2" xfId="207"/>
    <cellStyle name="20% - Accent3 9" xfId="208"/>
    <cellStyle name="20% - Accent4 10" xfId="209"/>
    <cellStyle name="20% - Accent4 10 2" xfId="210"/>
    <cellStyle name="20% - Accent4 11" xfId="211"/>
    <cellStyle name="20% - Accent4 11 2" xfId="212"/>
    <cellStyle name="20% - Accent4 12" xfId="213"/>
    <cellStyle name="20% - Accent4 12 2" xfId="214"/>
    <cellStyle name="20% - Accent4 13" xfId="215"/>
    <cellStyle name="20% - Accent4 13 2" xfId="216"/>
    <cellStyle name="20% - Accent4 14" xfId="217"/>
    <cellStyle name="20% - Accent4 14 2" xfId="218"/>
    <cellStyle name="20% - Accent4 15" xfId="219"/>
    <cellStyle name="20% - Accent4 15 2" xfId="220"/>
    <cellStyle name="20% - Accent4 16" xfId="221"/>
    <cellStyle name="20% - Accent4 16 2" xfId="222"/>
    <cellStyle name="20% - Accent4 17" xfId="223"/>
    <cellStyle name="20% - Accent4 17 2" xfId="224"/>
    <cellStyle name="20% - Accent4 18" xfId="225"/>
    <cellStyle name="20% - Accent4 18 2" xfId="226"/>
    <cellStyle name="20% - Accent4 19" xfId="227"/>
    <cellStyle name="20% - Accent4 19 2" xfId="228"/>
    <cellStyle name="20% - Accent4 2" xfId="229"/>
    <cellStyle name="20% - Accent4 2 2" xfId="230"/>
    <cellStyle name="20% - Accent4 2 2 2" xfId="231"/>
    <cellStyle name="20% - Accent4 2 2 2 2" xfId="232"/>
    <cellStyle name="20% - Accent4 2 2 3" xfId="233"/>
    <cellStyle name="20% - Accent4 2 2 4" xfId="234"/>
    <cellStyle name="20% - Accent4 2 2 5" xfId="235"/>
    <cellStyle name="20% - Accent4 2 3" xfId="236"/>
    <cellStyle name="20% - Accent4 2 3 2" xfId="237"/>
    <cellStyle name="20% - Accent4 2 3 3" xfId="238"/>
    <cellStyle name="20% - Accent4 2 3 4" xfId="239"/>
    <cellStyle name="20% - Accent4 2 3 5" xfId="240"/>
    <cellStyle name="20% - Accent4 2 4" xfId="241"/>
    <cellStyle name="20% - Accent4 2 4 2" xfId="242"/>
    <cellStyle name="20% - Accent4 20" xfId="243"/>
    <cellStyle name="20% - Accent4 20 2" xfId="244"/>
    <cellStyle name="20% - Accent4 21" xfId="245"/>
    <cellStyle name="20% - Accent4 22" xfId="246"/>
    <cellStyle name="20% - Accent4 23" xfId="247"/>
    <cellStyle name="20% - Accent4 24" xfId="248"/>
    <cellStyle name="20% - Accent4 25" xfId="249"/>
    <cellStyle name="20% - Accent4 26" xfId="250"/>
    <cellStyle name="20% - Accent4 27" xfId="251"/>
    <cellStyle name="20% - Accent4 28" xfId="252"/>
    <cellStyle name="20% - Accent4 29" xfId="253"/>
    <cellStyle name="20% - Accent4 3" xfId="254"/>
    <cellStyle name="20% - Accent4 3 2" xfId="255"/>
    <cellStyle name="20% - Accent4 3 3" xfId="256"/>
    <cellStyle name="20% - Accent4 30" xfId="257"/>
    <cellStyle name="20% - Accent4 31" xfId="258"/>
    <cellStyle name="20% - Accent4 32" xfId="259"/>
    <cellStyle name="20% - Accent4 33" xfId="260"/>
    <cellStyle name="20% - Accent4 34" xfId="261"/>
    <cellStyle name="20% - Accent4 35" xfId="262"/>
    <cellStyle name="20% - Accent4 36" xfId="263"/>
    <cellStyle name="20% - Accent4 37" xfId="264"/>
    <cellStyle name="20% - Accent4 38" xfId="265"/>
    <cellStyle name="20% - Accent4 39" xfId="266"/>
    <cellStyle name="20% - Accent4 4" xfId="267"/>
    <cellStyle name="20% - Accent4 4 2" xfId="268"/>
    <cellStyle name="20% - Accent4 40" xfId="269"/>
    <cellStyle name="20% - Accent4 41" xfId="270"/>
    <cellStyle name="20% - Accent4 42" xfId="271"/>
    <cellStyle name="20% - Accent4 43" xfId="272"/>
    <cellStyle name="20% - Accent4 44" xfId="273"/>
    <cellStyle name="20% - Accent4 45" xfId="274"/>
    <cellStyle name="20% - Accent4 5" xfId="275"/>
    <cellStyle name="20% - Accent4 5 2" xfId="276"/>
    <cellStyle name="20% - Accent4 6" xfId="277"/>
    <cellStyle name="20% - Accent4 6 2" xfId="278"/>
    <cellStyle name="20% - Accent4 7" xfId="279"/>
    <cellStyle name="20% - Accent4 7 2" xfId="280"/>
    <cellStyle name="20% - Accent4 8" xfId="281"/>
    <cellStyle name="20% - Accent4 8 2" xfId="282"/>
    <cellStyle name="20% - Accent4 9" xfId="283"/>
    <cellStyle name="20% - Accent5 10" xfId="284"/>
    <cellStyle name="20% - Accent5 10 2" xfId="285"/>
    <cellStyle name="20% - Accent5 11" xfId="286"/>
    <cellStyle name="20% - Accent5 12" xfId="287"/>
    <cellStyle name="20% - Accent5 13" xfId="288"/>
    <cellStyle name="20% - Accent5 14" xfId="289"/>
    <cellStyle name="20% - Accent5 15" xfId="290"/>
    <cellStyle name="20% - Accent5 16" xfId="291"/>
    <cellStyle name="20% - Accent5 17" xfId="292"/>
    <cellStyle name="20% - Accent5 18" xfId="293"/>
    <cellStyle name="20% - Accent5 19" xfId="294"/>
    <cellStyle name="20% - Accent5 2" xfId="295"/>
    <cellStyle name="20% - Accent5 2 2" xfId="296"/>
    <cellStyle name="20% - Accent5 2 2 2" xfId="297"/>
    <cellStyle name="20% - Accent5 2 2 2 2" xfId="298"/>
    <cellStyle name="20% - Accent5 2 2 3" xfId="299"/>
    <cellStyle name="20% - Accent5 2 2 4" xfId="300"/>
    <cellStyle name="20% - Accent5 2 3" xfId="301"/>
    <cellStyle name="20% - Accent5 2 3 2" xfId="302"/>
    <cellStyle name="20% - Accent5 2 3 3" xfId="303"/>
    <cellStyle name="20% - Accent5 2 4" xfId="304"/>
    <cellStyle name="20% - Accent5 20" xfId="305"/>
    <cellStyle name="20% - Accent5 21" xfId="306"/>
    <cellStyle name="20% - Accent5 22" xfId="307"/>
    <cellStyle name="20% - Accent5 23" xfId="308"/>
    <cellStyle name="20% - Accent5 24" xfId="309"/>
    <cellStyle name="20% - Accent5 25" xfId="310"/>
    <cellStyle name="20% - Accent5 26" xfId="311"/>
    <cellStyle name="20% - Accent5 27" xfId="312"/>
    <cellStyle name="20% - Accent5 28" xfId="313"/>
    <cellStyle name="20% - Accent5 29" xfId="314"/>
    <cellStyle name="20% - Accent5 3" xfId="315"/>
    <cellStyle name="20% - Accent5 3 2" xfId="316"/>
    <cellStyle name="20% - Accent5 30" xfId="317"/>
    <cellStyle name="20% - Accent5 31" xfId="318"/>
    <cellStyle name="20% - Accent5 32" xfId="319"/>
    <cellStyle name="20% - Accent5 33" xfId="320"/>
    <cellStyle name="20% - Accent5 34" xfId="321"/>
    <cellStyle name="20% - Accent5 35" xfId="322"/>
    <cellStyle name="20% - Accent5 36" xfId="323"/>
    <cellStyle name="20% - Accent5 37" xfId="324"/>
    <cellStyle name="20% - Accent5 38" xfId="325"/>
    <cellStyle name="20% - Accent5 39" xfId="326"/>
    <cellStyle name="20% - Accent5 4" xfId="327"/>
    <cellStyle name="20% - Accent5 40" xfId="328"/>
    <cellStyle name="20% - Accent5 41" xfId="329"/>
    <cellStyle name="20% - Accent5 42" xfId="330"/>
    <cellStyle name="20% - Accent5 43" xfId="331"/>
    <cellStyle name="20% - Accent5 44" xfId="332"/>
    <cellStyle name="20% - Accent5 45" xfId="333"/>
    <cellStyle name="20% - Accent5 5" xfId="334"/>
    <cellStyle name="20% - Accent5 6" xfId="335"/>
    <cellStyle name="20% - Accent5 7" xfId="336"/>
    <cellStyle name="20% - Accent5 8" xfId="337"/>
    <cellStyle name="20% - Accent5 9" xfId="338"/>
    <cellStyle name="20% - Accent6 10" xfId="339"/>
    <cellStyle name="20% - Accent6 10 2" xfId="340"/>
    <cellStyle name="20% - Accent6 11" xfId="341"/>
    <cellStyle name="20% - Accent6 11 2" xfId="342"/>
    <cellStyle name="20% - Accent6 12" xfId="343"/>
    <cellStyle name="20% - Accent6 12 2" xfId="344"/>
    <cellStyle name="20% - Accent6 13" xfId="345"/>
    <cellStyle name="20% - Accent6 13 2" xfId="346"/>
    <cellStyle name="20% - Accent6 14" xfId="347"/>
    <cellStyle name="20% - Accent6 14 2" xfId="348"/>
    <cellStyle name="20% - Accent6 15" xfId="349"/>
    <cellStyle name="20% - Accent6 15 2" xfId="350"/>
    <cellStyle name="20% - Accent6 16" xfId="351"/>
    <cellStyle name="20% - Accent6 16 2" xfId="352"/>
    <cellStyle name="20% - Accent6 17" xfId="353"/>
    <cellStyle name="20% - Accent6 17 2" xfId="354"/>
    <cellStyle name="20% - Accent6 18" xfId="355"/>
    <cellStyle name="20% - Accent6 18 2" xfId="356"/>
    <cellStyle name="20% - Accent6 19" xfId="357"/>
    <cellStyle name="20% - Accent6 19 2" xfId="358"/>
    <cellStyle name="20% - Accent6 2" xfId="359"/>
    <cellStyle name="20% - Accent6 2 2" xfId="360"/>
    <cellStyle name="20% - Accent6 2 2 2" xfId="361"/>
    <cellStyle name="20% - Accent6 2 2 2 2" xfId="362"/>
    <cellStyle name="20% - Accent6 2 2 3" xfId="363"/>
    <cellStyle name="20% - Accent6 2 2 4" xfId="364"/>
    <cellStyle name="20% - Accent6 2 2 5" xfId="365"/>
    <cellStyle name="20% - Accent6 2 3" xfId="366"/>
    <cellStyle name="20% - Accent6 2 3 2" xfId="367"/>
    <cellStyle name="20% - Accent6 2 3 3" xfId="368"/>
    <cellStyle name="20% - Accent6 2 3 4" xfId="369"/>
    <cellStyle name="20% - Accent6 2 3 5" xfId="370"/>
    <cellStyle name="20% - Accent6 2 4" xfId="371"/>
    <cellStyle name="20% - Accent6 2 4 2" xfId="372"/>
    <cellStyle name="20% - Accent6 20" xfId="373"/>
    <cellStyle name="20% - Accent6 20 2" xfId="374"/>
    <cellStyle name="20% - Accent6 21" xfId="375"/>
    <cellStyle name="20% - Accent6 22" xfId="376"/>
    <cellStyle name="20% - Accent6 23" xfId="377"/>
    <cellStyle name="20% - Accent6 24" xfId="378"/>
    <cellStyle name="20% - Accent6 25" xfId="379"/>
    <cellStyle name="20% - Accent6 26" xfId="380"/>
    <cellStyle name="20% - Accent6 27" xfId="381"/>
    <cellStyle name="20% - Accent6 28" xfId="382"/>
    <cellStyle name="20% - Accent6 29" xfId="383"/>
    <cellStyle name="20% - Accent6 3" xfId="384"/>
    <cellStyle name="20% - Accent6 3 2" xfId="385"/>
    <cellStyle name="20% - Accent6 3 3" xfId="386"/>
    <cellStyle name="20% - Accent6 30" xfId="387"/>
    <cellStyle name="20% - Accent6 31" xfId="388"/>
    <cellStyle name="20% - Accent6 32" xfId="389"/>
    <cellStyle name="20% - Accent6 33" xfId="390"/>
    <cellStyle name="20% - Accent6 34" xfId="391"/>
    <cellStyle name="20% - Accent6 35" xfId="392"/>
    <cellStyle name="20% - Accent6 36" xfId="393"/>
    <cellStyle name="20% - Accent6 37" xfId="394"/>
    <cellStyle name="20% - Accent6 38" xfId="395"/>
    <cellStyle name="20% - Accent6 39" xfId="396"/>
    <cellStyle name="20% - Accent6 4" xfId="397"/>
    <cellStyle name="20% - Accent6 4 2" xfId="398"/>
    <cellStyle name="20% - Accent6 40" xfId="399"/>
    <cellStyle name="20% - Accent6 41" xfId="400"/>
    <cellStyle name="20% - Accent6 42" xfId="401"/>
    <cellStyle name="20% - Accent6 43" xfId="402"/>
    <cellStyle name="20% - Accent6 44" xfId="403"/>
    <cellStyle name="20% - Accent6 45" xfId="404"/>
    <cellStyle name="20% - Accent6 5" xfId="405"/>
    <cellStyle name="20% - Accent6 5 2" xfId="406"/>
    <cellStyle name="20% - Accent6 6" xfId="407"/>
    <cellStyle name="20% - Accent6 6 2" xfId="408"/>
    <cellStyle name="20% - Accent6 7" xfId="409"/>
    <cellStyle name="20% - Accent6 7 2" xfId="410"/>
    <cellStyle name="20% - Accent6 8" xfId="411"/>
    <cellStyle name="20% - Accent6 8 2" xfId="412"/>
    <cellStyle name="20% - Accent6 9" xfId="413"/>
    <cellStyle name="40% - Accent1 10" xfId="414"/>
    <cellStyle name="40% - Accent1 10 2" xfId="415"/>
    <cellStyle name="40% - Accent1 11" xfId="416"/>
    <cellStyle name="40% - Accent1 11 2" xfId="417"/>
    <cellStyle name="40% - Accent1 12" xfId="418"/>
    <cellStyle name="40% - Accent1 12 2" xfId="419"/>
    <cellStyle name="40% - Accent1 13" xfId="420"/>
    <cellStyle name="40% - Accent1 13 2" xfId="421"/>
    <cellStyle name="40% - Accent1 14" xfId="422"/>
    <cellStyle name="40% - Accent1 14 2" xfId="423"/>
    <cellStyle name="40% - Accent1 15" xfId="424"/>
    <cellStyle name="40% - Accent1 15 2" xfId="425"/>
    <cellStyle name="40% - Accent1 16" xfId="426"/>
    <cellStyle name="40% - Accent1 16 2" xfId="427"/>
    <cellStyle name="40% - Accent1 17" xfId="428"/>
    <cellStyle name="40% - Accent1 17 2" xfId="429"/>
    <cellStyle name="40% - Accent1 18" xfId="430"/>
    <cellStyle name="40% - Accent1 18 2" xfId="431"/>
    <cellStyle name="40% - Accent1 19" xfId="432"/>
    <cellStyle name="40% - Accent1 19 2" xfId="433"/>
    <cellStyle name="40% - Accent1 2" xfId="434"/>
    <cellStyle name="40% - Accent1 2 2" xfId="435"/>
    <cellStyle name="40% - Accent1 2 2 2" xfId="436"/>
    <cellStyle name="40% - Accent1 2 2 2 2" xfId="437"/>
    <cellStyle name="40% - Accent1 2 2 3" xfId="438"/>
    <cellStyle name="40% - Accent1 2 2 4" xfId="439"/>
    <cellStyle name="40% - Accent1 2 2 5" xfId="440"/>
    <cellStyle name="40% - Accent1 2 3" xfId="441"/>
    <cellStyle name="40% - Accent1 2 3 2" xfId="442"/>
    <cellStyle name="40% - Accent1 2 3 3" xfId="443"/>
    <cellStyle name="40% - Accent1 2 3 4" xfId="444"/>
    <cellStyle name="40% - Accent1 2 3 5" xfId="445"/>
    <cellStyle name="40% - Accent1 2 4" xfId="446"/>
    <cellStyle name="40% - Accent1 2 4 2" xfId="447"/>
    <cellStyle name="40% - Accent1 20" xfId="448"/>
    <cellStyle name="40% - Accent1 20 2" xfId="449"/>
    <cellStyle name="40% - Accent1 21" xfId="450"/>
    <cellStyle name="40% - Accent1 22" xfId="451"/>
    <cellStyle name="40% - Accent1 23" xfId="452"/>
    <cellStyle name="40% - Accent1 24" xfId="453"/>
    <cellStyle name="40% - Accent1 25" xfId="454"/>
    <cellStyle name="40% - Accent1 26" xfId="455"/>
    <cellStyle name="40% - Accent1 27" xfId="456"/>
    <cellStyle name="40% - Accent1 28" xfId="457"/>
    <cellStyle name="40% - Accent1 29" xfId="458"/>
    <cellStyle name="40% - Accent1 3" xfId="459"/>
    <cellStyle name="40% - Accent1 3 2" xfId="460"/>
    <cellStyle name="40% - Accent1 3 3" xfId="461"/>
    <cellStyle name="40% - Accent1 30" xfId="462"/>
    <cellStyle name="40% - Accent1 31" xfId="463"/>
    <cellStyle name="40% - Accent1 32" xfId="464"/>
    <cellStyle name="40% - Accent1 33" xfId="465"/>
    <cellStyle name="40% - Accent1 34" xfId="466"/>
    <cellStyle name="40% - Accent1 35" xfId="467"/>
    <cellStyle name="40% - Accent1 36" xfId="468"/>
    <cellStyle name="40% - Accent1 37" xfId="469"/>
    <cellStyle name="40% - Accent1 38" xfId="470"/>
    <cellStyle name="40% - Accent1 39" xfId="471"/>
    <cellStyle name="40% - Accent1 4" xfId="472"/>
    <cellStyle name="40% - Accent1 4 2" xfId="473"/>
    <cellStyle name="40% - Accent1 40" xfId="474"/>
    <cellStyle name="40% - Accent1 41" xfId="475"/>
    <cellStyle name="40% - Accent1 42" xfId="476"/>
    <cellStyle name="40% - Accent1 43" xfId="477"/>
    <cellStyle name="40% - Accent1 44" xfId="478"/>
    <cellStyle name="40% - Accent1 45" xfId="479"/>
    <cellStyle name="40% - Accent1 5" xfId="480"/>
    <cellStyle name="40% - Accent1 5 2" xfId="481"/>
    <cellStyle name="40% - Accent1 6" xfId="482"/>
    <cellStyle name="40% - Accent1 6 2" xfId="483"/>
    <cellStyle name="40% - Accent1 7" xfId="484"/>
    <cellStyle name="40% - Accent1 7 2" xfId="485"/>
    <cellStyle name="40% - Accent1 8" xfId="486"/>
    <cellStyle name="40% - Accent1 8 2" xfId="487"/>
    <cellStyle name="40% - Accent1 9" xfId="488"/>
    <cellStyle name="40% - Accent2 10" xfId="489"/>
    <cellStyle name="40% - Accent2 10 2" xfId="490"/>
    <cellStyle name="40% - Accent2 11" xfId="491"/>
    <cellStyle name="40% - Accent2 11 2" xfId="492"/>
    <cellStyle name="40% - Accent2 12" xfId="493"/>
    <cellStyle name="40% - Accent2 12 2" xfId="494"/>
    <cellStyle name="40% - Accent2 13" xfId="495"/>
    <cellStyle name="40% - Accent2 13 2" xfId="496"/>
    <cellStyle name="40% - Accent2 14" xfId="497"/>
    <cellStyle name="40% - Accent2 14 2" xfId="498"/>
    <cellStyle name="40% - Accent2 15" xfId="499"/>
    <cellStyle name="40% - Accent2 15 2" xfId="500"/>
    <cellStyle name="40% - Accent2 16" xfId="501"/>
    <cellStyle name="40% - Accent2 16 2" xfId="502"/>
    <cellStyle name="40% - Accent2 17" xfId="503"/>
    <cellStyle name="40% - Accent2 17 2" xfId="504"/>
    <cellStyle name="40% - Accent2 18" xfId="505"/>
    <cellStyle name="40% - Accent2 18 2" xfId="506"/>
    <cellStyle name="40% - Accent2 19" xfId="507"/>
    <cellStyle name="40% - Accent2 19 2" xfId="508"/>
    <cellStyle name="40% - Accent2 2" xfId="509"/>
    <cellStyle name="40% - Accent2 2 2" xfId="510"/>
    <cellStyle name="40% - Accent2 2 2 2" xfId="511"/>
    <cellStyle name="40% - Accent2 2 2 2 2" xfId="512"/>
    <cellStyle name="40% - Accent2 2 2 3" xfId="513"/>
    <cellStyle name="40% - Accent2 2 2 4" xfId="514"/>
    <cellStyle name="40% - Accent2 2 3" xfId="515"/>
    <cellStyle name="40% - Accent2 2 3 2" xfId="516"/>
    <cellStyle name="40% - Accent2 2 3 3" xfId="517"/>
    <cellStyle name="40% - Accent2 2 3 4" xfId="518"/>
    <cellStyle name="40% - Accent2 2 4" xfId="519"/>
    <cellStyle name="40% - Accent2 20" xfId="520"/>
    <cellStyle name="40% - Accent2 20 2" xfId="521"/>
    <cellStyle name="40% - Accent2 21" xfId="522"/>
    <cellStyle name="40% - Accent2 22" xfId="523"/>
    <cellStyle name="40% - Accent2 23" xfId="524"/>
    <cellStyle name="40% - Accent2 24" xfId="525"/>
    <cellStyle name="40% - Accent2 25" xfId="526"/>
    <cellStyle name="40% - Accent2 26" xfId="527"/>
    <cellStyle name="40% - Accent2 27" xfId="528"/>
    <cellStyle name="40% - Accent2 28" xfId="529"/>
    <cellStyle name="40% - Accent2 29" xfId="530"/>
    <cellStyle name="40% - Accent2 3" xfId="531"/>
    <cellStyle name="40% - Accent2 3 2" xfId="532"/>
    <cellStyle name="40% - Accent2 3 3" xfId="533"/>
    <cellStyle name="40% - Accent2 30" xfId="534"/>
    <cellStyle name="40% - Accent2 31" xfId="535"/>
    <cellStyle name="40% - Accent2 32" xfId="536"/>
    <cellStyle name="40% - Accent2 33" xfId="537"/>
    <cellStyle name="40% - Accent2 34" xfId="538"/>
    <cellStyle name="40% - Accent2 35" xfId="539"/>
    <cellStyle name="40% - Accent2 36" xfId="540"/>
    <cellStyle name="40% - Accent2 37" xfId="541"/>
    <cellStyle name="40% - Accent2 38" xfId="542"/>
    <cellStyle name="40% - Accent2 39" xfId="543"/>
    <cellStyle name="40% - Accent2 4" xfId="544"/>
    <cellStyle name="40% - Accent2 4 2" xfId="545"/>
    <cellStyle name="40% - Accent2 40" xfId="546"/>
    <cellStyle name="40% - Accent2 41" xfId="547"/>
    <cellStyle name="40% - Accent2 42" xfId="548"/>
    <cellStyle name="40% - Accent2 43" xfId="549"/>
    <cellStyle name="40% - Accent2 44" xfId="550"/>
    <cellStyle name="40% - Accent2 45" xfId="551"/>
    <cellStyle name="40% - Accent2 5" xfId="552"/>
    <cellStyle name="40% - Accent2 5 2" xfId="553"/>
    <cellStyle name="40% - Accent2 6" xfId="554"/>
    <cellStyle name="40% - Accent2 6 2" xfId="555"/>
    <cellStyle name="40% - Accent2 7" xfId="556"/>
    <cellStyle name="40% - Accent2 7 2" xfId="557"/>
    <cellStyle name="40% - Accent2 8" xfId="558"/>
    <cellStyle name="40% - Accent2 8 2" xfId="559"/>
    <cellStyle name="40% - Accent2 9" xfId="560"/>
    <cellStyle name="40% - Accent3 10" xfId="561"/>
    <cellStyle name="40% - Accent3 10 2" xfId="562"/>
    <cellStyle name="40% - Accent3 11" xfId="563"/>
    <cellStyle name="40% - Accent3 11 2" xfId="564"/>
    <cellStyle name="40% - Accent3 12" xfId="565"/>
    <cellStyle name="40% - Accent3 12 2" xfId="566"/>
    <cellStyle name="40% - Accent3 13" xfId="567"/>
    <cellStyle name="40% - Accent3 13 2" xfId="568"/>
    <cellStyle name="40% - Accent3 14" xfId="569"/>
    <cellStyle name="40% - Accent3 14 2" xfId="570"/>
    <cellStyle name="40% - Accent3 15" xfId="571"/>
    <cellStyle name="40% - Accent3 15 2" xfId="572"/>
    <cellStyle name="40% - Accent3 16" xfId="573"/>
    <cellStyle name="40% - Accent3 16 2" xfId="574"/>
    <cellStyle name="40% - Accent3 17" xfId="575"/>
    <cellStyle name="40% - Accent3 17 2" xfId="576"/>
    <cellStyle name="40% - Accent3 18" xfId="577"/>
    <cellStyle name="40% - Accent3 18 2" xfId="578"/>
    <cellStyle name="40% - Accent3 19" xfId="579"/>
    <cellStyle name="40% - Accent3 19 2" xfId="580"/>
    <cellStyle name="40% - Accent3 2" xfId="581"/>
    <cellStyle name="40% - Accent3 2 2" xfId="582"/>
    <cellStyle name="40% - Accent3 2 2 2" xfId="583"/>
    <cellStyle name="40% - Accent3 2 2 2 2" xfId="584"/>
    <cellStyle name="40% - Accent3 2 2 3" xfId="585"/>
    <cellStyle name="40% - Accent3 2 2 4" xfId="586"/>
    <cellStyle name="40% - Accent3 2 2 5" xfId="587"/>
    <cellStyle name="40% - Accent3 2 3" xfId="588"/>
    <cellStyle name="40% - Accent3 2 3 2" xfId="589"/>
    <cellStyle name="40% - Accent3 2 3 3" xfId="590"/>
    <cellStyle name="40% - Accent3 2 3 4" xfId="591"/>
    <cellStyle name="40% - Accent3 2 3 5" xfId="592"/>
    <cellStyle name="40% - Accent3 2 4" xfId="593"/>
    <cellStyle name="40% - Accent3 2 4 2" xfId="594"/>
    <cellStyle name="40% - Accent3 20" xfId="595"/>
    <cellStyle name="40% - Accent3 20 2" xfId="596"/>
    <cellStyle name="40% - Accent3 21" xfId="597"/>
    <cellStyle name="40% - Accent3 22" xfId="598"/>
    <cellStyle name="40% - Accent3 23" xfId="599"/>
    <cellStyle name="40% - Accent3 24" xfId="600"/>
    <cellStyle name="40% - Accent3 25" xfId="601"/>
    <cellStyle name="40% - Accent3 26" xfId="602"/>
    <cellStyle name="40% - Accent3 27" xfId="603"/>
    <cellStyle name="40% - Accent3 28" xfId="604"/>
    <cellStyle name="40% - Accent3 29" xfId="605"/>
    <cellStyle name="40% - Accent3 3" xfId="606"/>
    <cellStyle name="40% - Accent3 3 2" xfId="607"/>
    <cellStyle name="40% - Accent3 3 3" xfId="608"/>
    <cellStyle name="40% - Accent3 30" xfId="609"/>
    <cellStyle name="40% - Accent3 31" xfId="610"/>
    <cellStyle name="40% - Accent3 32" xfId="611"/>
    <cellStyle name="40% - Accent3 33" xfId="612"/>
    <cellStyle name="40% - Accent3 34" xfId="613"/>
    <cellStyle name="40% - Accent3 35" xfId="614"/>
    <cellStyle name="40% - Accent3 36" xfId="615"/>
    <cellStyle name="40% - Accent3 37" xfId="616"/>
    <cellStyle name="40% - Accent3 38" xfId="617"/>
    <cellStyle name="40% - Accent3 39" xfId="618"/>
    <cellStyle name="40% - Accent3 4" xfId="619"/>
    <cellStyle name="40% - Accent3 4 2" xfId="620"/>
    <cellStyle name="40% - Accent3 40" xfId="621"/>
    <cellStyle name="40% - Accent3 41" xfId="622"/>
    <cellStyle name="40% - Accent3 42" xfId="623"/>
    <cellStyle name="40% - Accent3 43" xfId="624"/>
    <cellStyle name="40% - Accent3 44" xfId="625"/>
    <cellStyle name="40% - Accent3 45" xfId="626"/>
    <cellStyle name="40% - Accent3 5" xfId="627"/>
    <cellStyle name="40% - Accent3 5 2" xfId="628"/>
    <cellStyle name="40% - Accent3 6" xfId="629"/>
    <cellStyle name="40% - Accent3 6 2" xfId="630"/>
    <cellStyle name="40% - Accent3 7" xfId="631"/>
    <cellStyle name="40% - Accent3 7 2" xfId="632"/>
    <cellStyle name="40% - Accent3 8" xfId="633"/>
    <cellStyle name="40% - Accent3 8 2" xfId="634"/>
    <cellStyle name="40% - Accent3 9" xfId="635"/>
    <cellStyle name="40% - Accent4 10" xfId="636"/>
    <cellStyle name="40% - Accent4 10 2" xfId="637"/>
    <cellStyle name="40% - Accent4 11" xfId="638"/>
    <cellStyle name="40% - Accent4 11 2" xfId="639"/>
    <cellStyle name="40% - Accent4 12" xfId="640"/>
    <cellStyle name="40% - Accent4 12 2" xfId="641"/>
    <cellStyle name="40% - Accent4 13" xfId="642"/>
    <cellStyle name="40% - Accent4 13 2" xfId="643"/>
    <cellStyle name="40% - Accent4 14" xfId="644"/>
    <cellStyle name="40% - Accent4 14 2" xfId="645"/>
    <cellStyle name="40% - Accent4 15" xfId="646"/>
    <cellStyle name="40% - Accent4 15 2" xfId="647"/>
    <cellStyle name="40% - Accent4 16" xfId="648"/>
    <cellStyle name="40% - Accent4 16 2" xfId="649"/>
    <cellStyle name="40% - Accent4 17" xfId="650"/>
    <cellStyle name="40% - Accent4 17 2" xfId="651"/>
    <cellStyle name="40% - Accent4 18" xfId="652"/>
    <cellStyle name="40% - Accent4 18 2" xfId="653"/>
    <cellStyle name="40% - Accent4 19" xfId="654"/>
    <cellStyle name="40% - Accent4 19 2" xfId="655"/>
    <cellStyle name="40% - Accent4 2" xfId="656"/>
    <cellStyle name="40% - Accent4 2 2" xfId="657"/>
    <cellStyle name="40% - Accent4 2 2 2" xfId="658"/>
    <cellStyle name="40% - Accent4 2 2 2 2" xfId="659"/>
    <cellStyle name="40% - Accent4 2 2 3" xfId="660"/>
    <cellStyle name="40% - Accent4 2 2 4" xfId="661"/>
    <cellStyle name="40% - Accent4 2 2 5" xfId="662"/>
    <cellStyle name="40% - Accent4 2 3" xfId="663"/>
    <cellStyle name="40% - Accent4 2 3 2" xfId="664"/>
    <cellStyle name="40% - Accent4 2 3 3" xfId="665"/>
    <cellStyle name="40% - Accent4 2 3 4" xfId="666"/>
    <cellStyle name="40% - Accent4 2 3 5" xfId="667"/>
    <cellStyle name="40% - Accent4 2 4" xfId="668"/>
    <cellStyle name="40% - Accent4 2 4 2" xfId="669"/>
    <cellStyle name="40% - Accent4 20" xfId="670"/>
    <cellStyle name="40% - Accent4 20 2" xfId="671"/>
    <cellStyle name="40% - Accent4 21" xfId="672"/>
    <cellStyle name="40% - Accent4 22" xfId="673"/>
    <cellStyle name="40% - Accent4 23" xfId="674"/>
    <cellStyle name="40% - Accent4 24" xfId="675"/>
    <cellStyle name="40% - Accent4 25" xfId="676"/>
    <cellStyle name="40% - Accent4 26" xfId="677"/>
    <cellStyle name="40% - Accent4 27" xfId="678"/>
    <cellStyle name="40% - Accent4 28" xfId="679"/>
    <cellStyle name="40% - Accent4 29" xfId="680"/>
    <cellStyle name="40% - Accent4 3" xfId="681"/>
    <cellStyle name="40% - Accent4 3 2" xfId="682"/>
    <cellStyle name="40% - Accent4 3 3" xfId="683"/>
    <cellStyle name="40% - Accent4 30" xfId="684"/>
    <cellStyle name="40% - Accent4 31" xfId="685"/>
    <cellStyle name="40% - Accent4 32" xfId="686"/>
    <cellStyle name="40% - Accent4 33" xfId="687"/>
    <cellStyle name="40% - Accent4 34" xfId="688"/>
    <cellStyle name="40% - Accent4 35" xfId="689"/>
    <cellStyle name="40% - Accent4 36" xfId="690"/>
    <cellStyle name="40% - Accent4 37" xfId="691"/>
    <cellStyle name="40% - Accent4 38" xfId="692"/>
    <cellStyle name="40% - Accent4 39" xfId="693"/>
    <cellStyle name="40% - Accent4 4" xfId="694"/>
    <cellStyle name="40% - Accent4 4 2" xfId="695"/>
    <cellStyle name="40% - Accent4 40" xfId="696"/>
    <cellStyle name="40% - Accent4 41" xfId="697"/>
    <cellStyle name="40% - Accent4 42" xfId="698"/>
    <cellStyle name="40% - Accent4 43" xfId="699"/>
    <cellStyle name="40% - Accent4 44" xfId="700"/>
    <cellStyle name="40% - Accent4 45" xfId="701"/>
    <cellStyle name="40% - Accent4 5" xfId="702"/>
    <cellStyle name="40% - Accent4 5 2" xfId="703"/>
    <cellStyle name="40% - Accent4 6" xfId="704"/>
    <cellStyle name="40% - Accent4 6 2" xfId="705"/>
    <cellStyle name="40% - Accent4 7" xfId="706"/>
    <cellStyle name="40% - Accent4 7 2" xfId="707"/>
    <cellStyle name="40% - Accent4 8" xfId="708"/>
    <cellStyle name="40% - Accent4 8 2" xfId="709"/>
    <cellStyle name="40% - Accent4 9" xfId="710"/>
    <cellStyle name="40% - Accent5 10" xfId="711"/>
    <cellStyle name="40% - Accent5 10 2" xfId="712"/>
    <cellStyle name="40% - Accent5 11" xfId="713"/>
    <cellStyle name="40% - Accent5 11 2" xfId="714"/>
    <cellStyle name="40% - Accent5 12" xfId="715"/>
    <cellStyle name="40% - Accent5 12 2" xfId="716"/>
    <cellStyle name="40% - Accent5 13" xfId="717"/>
    <cellStyle name="40% - Accent5 13 2" xfId="718"/>
    <cellStyle name="40% - Accent5 14" xfId="719"/>
    <cellStyle name="40% - Accent5 14 2" xfId="720"/>
    <cellStyle name="40% - Accent5 15" xfId="721"/>
    <cellStyle name="40% - Accent5 15 2" xfId="722"/>
    <cellStyle name="40% - Accent5 16" xfId="723"/>
    <cellStyle name="40% - Accent5 16 2" xfId="724"/>
    <cellStyle name="40% - Accent5 17" xfId="725"/>
    <cellStyle name="40% - Accent5 17 2" xfId="726"/>
    <cellStyle name="40% - Accent5 18" xfId="727"/>
    <cellStyle name="40% - Accent5 18 2" xfId="728"/>
    <cellStyle name="40% - Accent5 19" xfId="729"/>
    <cellStyle name="40% - Accent5 19 2" xfId="730"/>
    <cellStyle name="40% - Accent5 2" xfId="731"/>
    <cellStyle name="40% - Accent5 2 2" xfId="732"/>
    <cellStyle name="40% - Accent5 2 2 2" xfId="733"/>
    <cellStyle name="40% - Accent5 2 2 2 2" xfId="734"/>
    <cellStyle name="40% - Accent5 2 2 3" xfId="735"/>
    <cellStyle name="40% - Accent5 2 2 4" xfId="736"/>
    <cellStyle name="40% - Accent5 2 2 5" xfId="737"/>
    <cellStyle name="40% - Accent5 2 3" xfId="738"/>
    <cellStyle name="40% - Accent5 2 3 2" xfId="739"/>
    <cellStyle name="40% - Accent5 2 3 3" xfId="740"/>
    <cellStyle name="40% - Accent5 2 3 4" xfId="741"/>
    <cellStyle name="40% - Accent5 2 3 5" xfId="742"/>
    <cellStyle name="40% - Accent5 2 4" xfId="743"/>
    <cellStyle name="40% - Accent5 2 4 2" xfId="744"/>
    <cellStyle name="40% - Accent5 20" xfId="745"/>
    <cellStyle name="40% - Accent5 20 2" xfId="746"/>
    <cellStyle name="40% - Accent5 21" xfId="747"/>
    <cellStyle name="40% - Accent5 22" xfId="748"/>
    <cellStyle name="40% - Accent5 23" xfId="749"/>
    <cellStyle name="40% - Accent5 24" xfId="750"/>
    <cellStyle name="40% - Accent5 25" xfId="751"/>
    <cellStyle name="40% - Accent5 26" xfId="752"/>
    <cellStyle name="40% - Accent5 27" xfId="753"/>
    <cellStyle name="40% - Accent5 28" xfId="754"/>
    <cellStyle name="40% - Accent5 29" xfId="755"/>
    <cellStyle name="40% - Accent5 3" xfId="756"/>
    <cellStyle name="40% - Accent5 3 2" xfId="757"/>
    <cellStyle name="40% - Accent5 3 3" xfId="758"/>
    <cellStyle name="40% - Accent5 30" xfId="759"/>
    <cellStyle name="40% - Accent5 31" xfId="760"/>
    <cellStyle name="40% - Accent5 32" xfId="761"/>
    <cellStyle name="40% - Accent5 33" xfId="762"/>
    <cellStyle name="40% - Accent5 34" xfId="763"/>
    <cellStyle name="40% - Accent5 35" xfId="764"/>
    <cellStyle name="40% - Accent5 36" xfId="765"/>
    <cellStyle name="40% - Accent5 37" xfId="766"/>
    <cellStyle name="40% - Accent5 38" xfId="767"/>
    <cellStyle name="40% - Accent5 39" xfId="768"/>
    <cellStyle name="40% - Accent5 4" xfId="769"/>
    <cellStyle name="40% - Accent5 4 2" xfId="770"/>
    <cellStyle name="40% - Accent5 40" xfId="771"/>
    <cellStyle name="40% - Accent5 41" xfId="772"/>
    <cellStyle name="40% - Accent5 42" xfId="773"/>
    <cellStyle name="40% - Accent5 43" xfId="774"/>
    <cellStyle name="40% - Accent5 44" xfId="775"/>
    <cellStyle name="40% - Accent5 45" xfId="776"/>
    <cellStyle name="40% - Accent5 5" xfId="777"/>
    <cellStyle name="40% - Accent5 5 2" xfId="778"/>
    <cellStyle name="40% - Accent5 6" xfId="779"/>
    <cellStyle name="40% - Accent5 6 2" xfId="780"/>
    <cellStyle name="40% - Accent5 7" xfId="781"/>
    <cellStyle name="40% - Accent5 7 2" xfId="782"/>
    <cellStyle name="40% - Accent5 8" xfId="783"/>
    <cellStyle name="40% - Accent5 8 2" xfId="784"/>
    <cellStyle name="40% - Accent5 9" xfId="785"/>
    <cellStyle name="40% - Accent6 10" xfId="786"/>
    <cellStyle name="40% - Accent6 10 2" xfId="787"/>
    <cellStyle name="40% - Accent6 11" xfId="788"/>
    <cellStyle name="40% - Accent6 11 2" xfId="789"/>
    <cellStyle name="40% - Accent6 12" xfId="790"/>
    <cellStyle name="40% - Accent6 12 2" xfId="791"/>
    <cellStyle name="40% - Accent6 13" xfId="792"/>
    <cellStyle name="40% - Accent6 13 2" xfId="793"/>
    <cellStyle name="40% - Accent6 14" xfId="794"/>
    <cellStyle name="40% - Accent6 14 2" xfId="795"/>
    <cellStyle name="40% - Accent6 15" xfId="796"/>
    <cellStyle name="40% - Accent6 15 2" xfId="797"/>
    <cellStyle name="40% - Accent6 16" xfId="798"/>
    <cellStyle name="40% - Accent6 16 2" xfId="799"/>
    <cellStyle name="40% - Accent6 17" xfId="800"/>
    <cellStyle name="40% - Accent6 17 2" xfId="801"/>
    <cellStyle name="40% - Accent6 18" xfId="802"/>
    <cellStyle name="40% - Accent6 18 2" xfId="803"/>
    <cellStyle name="40% - Accent6 19" xfId="804"/>
    <cellStyle name="40% - Accent6 19 2" xfId="805"/>
    <cellStyle name="40% - Accent6 2" xfId="806"/>
    <cellStyle name="40% - Accent6 2 2" xfId="807"/>
    <cellStyle name="40% - Accent6 2 2 2" xfId="808"/>
    <cellStyle name="40% - Accent6 2 2 2 2" xfId="809"/>
    <cellStyle name="40% - Accent6 2 2 3" xfId="810"/>
    <cellStyle name="40% - Accent6 2 2 4" xfId="811"/>
    <cellStyle name="40% - Accent6 2 2 5" xfId="812"/>
    <cellStyle name="40% - Accent6 2 3" xfId="813"/>
    <cellStyle name="40% - Accent6 2 3 2" xfId="814"/>
    <cellStyle name="40% - Accent6 2 3 3" xfId="815"/>
    <cellStyle name="40% - Accent6 2 3 4" xfId="816"/>
    <cellStyle name="40% - Accent6 2 3 5" xfId="817"/>
    <cellStyle name="40% - Accent6 2 4" xfId="818"/>
    <cellStyle name="40% - Accent6 2 4 2" xfId="819"/>
    <cellStyle name="40% - Accent6 20" xfId="820"/>
    <cellStyle name="40% - Accent6 20 2" xfId="821"/>
    <cellStyle name="40% - Accent6 21" xfId="822"/>
    <cellStyle name="40% - Accent6 22" xfId="823"/>
    <cellStyle name="40% - Accent6 23" xfId="824"/>
    <cellStyle name="40% - Accent6 24" xfId="825"/>
    <cellStyle name="40% - Accent6 25" xfId="826"/>
    <cellStyle name="40% - Accent6 26" xfId="827"/>
    <cellStyle name="40% - Accent6 27" xfId="828"/>
    <cellStyle name="40% - Accent6 28" xfId="829"/>
    <cellStyle name="40% - Accent6 29" xfId="830"/>
    <cellStyle name="40% - Accent6 3" xfId="831"/>
    <cellStyle name="40% - Accent6 3 2" xfId="832"/>
    <cellStyle name="40% - Accent6 3 3" xfId="833"/>
    <cellStyle name="40% - Accent6 30" xfId="834"/>
    <cellStyle name="40% - Accent6 31" xfId="835"/>
    <cellStyle name="40% - Accent6 32" xfId="836"/>
    <cellStyle name="40% - Accent6 33" xfId="837"/>
    <cellStyle name="40% - Accent6 34" xfId="838"/>
    <cellStyle name="40% - Accent6 35" xfId="839"/>
    <cellStyle name="40% - Accent6 36" xfId="840"/>
    <cellStyle name="40% - Accent6 37" xfId="841"/>
    <cellStyle name="40% - Accent6 38" xfId="842"/>
    <cellStyle name="40% - Accent6 39" xfId="843"/>
    <cellStyle name="40% - Accent6 4" xfId="844"/>
    <cellStyle name="40% - Accent6 4 2" xfId="845"/>
    <cellStyle name="40% - Accent6 40" xfId="846"/>
    <cellStyle name="40% - Accent6 41" xfId="847"/>
    <cellStyle name="40% - Accent6 42" xfId="848"/>
    <cellStyle name="40% - Accent6 43" xfId="849"/>
    <cellStyle name="40% - Accent6 44" xfId="850"/>
    <cellStyle name="40% - Accent6 45" xfId="851"/>
    <cellStyle name="40% - Accent6 5" xfId="852"/>
    <cellStyle name="40% - Accent6 5 2" xfId="853"/>
    <cellStyle name="40% - Accent6 6" xfId="854"/>
    <cellStyle name="40% - Accent6 6 2" xfId="855"/>
    <cellStyle name="40% - Accent6 7" xfId="856"/>
    <cellStyle name="40% - Accent6 7 2" xfId="857"/>
    <cellStyle name="40% - Accent6 8" xfId="858"/>
    <cellStyle name="40% - Accent6 8 2" xfId="859"/>
    <cellStyle name="40% - Accent6 9" xfId="860"/>
    <cellStyle name="60% - Accent1 10" xfId="861"/>
    <cellStyle name="60% - Accent1 10 2" xfId="862"/>
    <cellStyle name="60% - Accent1 11" xfId="863"/>
    <cellStyle name="60% - Accent1 11 2" xfId="864"/>
    <cellStyle name="60% - Accent1 12" xfId="865"/>
    <cellStyle name="60% - Accent1 12 2" xfId="866"/>
    <cellStyle name="60% - Accent1 13" xfId="867"/>
    <cellStyle name="60% - Accent1 13 2" xfId="868"/>
    <cellStyle name="60% - Accent1 14" xfId="869"/>
    <cellStyle name="60% - Accent1 14 2" xfId="870"/>
    <cellStyle name="60% - Accent1 15" xfId="871"/>
    <cellStyle name="60% - Accent1 15 2" xfId="872"/>
    <cellStyle name="60% - Accent1 16" xfId="873"/>
    <cellStyle name="60% - Accent1 16 2" xfId="874"/>
    <cellStyle name="60% - Accent1 17" xfId="875"/>
    <cellStyle name="60% - Accent1 17 2" xfId="876"/>
    <cellStyle name="60% - Accent1 18" xfId="877"/>
    <cellStyle name="60% - Accent1 18 2" xfId="878"/>
    <cellStyle name="60% - Accent1 19" xfId="879"/>
    <cellStyle name="60% - Accent1 19 2" xfId="880"/>
    <cellStyle name="60% - Accent1 2" xfId="881"/>
    <cellStyle name="60% - Accent1 2 2" xfId="882"/>
    <cellStyle name="60% - Accent1 2 2 2" xfId="883"/>
    <cellStyle name="60% - Accent1 2 2 2 2" xfId="884"/>
    <cellStyle name="60% - Accent1 2 2 3" xfId="885"/>
    <cellStyle name="60% - Accent1 2 2 4" xfId="886"/>
    <cellStyle name="60% - Accent1 2 2 5" xfId="887"/>
    <cellStyle name="60% - Accent1 2 3" xfId="888"/>
    <cellStyle name="60% - Accent1 2 3 2" xfId="889"/>
    <cellStyle name="60% - Accent1 2 3 3" xfId="890"/>
    <cellStyle name="60% - Accent1 2 3 4" xfId="891"/>
    <cellStyle name="60% - Accent1 2 3 5" xfId="892"/>
    <cellStyle name="60% - Accent1 2 4" xfId="893"/>
    <cellStyle name="60% - Accent1 2 4 2" xfId="894"/>
    <cellStyle name="60% - Accent1 20" xfId="895"/>
    <cellStyle name="60% - Accent1 20 2" xfId="896"/>
    <cellStyle name="60% - Accent1 21" xfId="897"/>
    <cellStyle name="60% - Accent1 22" xfId="898"/>
    <cellStyle name="60% - Accent1 23" xfId="899"/>
    <cellStyle name="60% - Accent1 24" xfId="900"/>
    <cellStyle name="60% - Accent1 25" xfId="901"/>
    <cellStyle name="60% - Accent1 26" xfId="902"/>
    <cellStyle name="60% - Accent1 27" xfId="903"/>
    <cellStyle name="60% - Accent1 28" xfId="904"/>
    <cellStyle name="60% - Accent1 29" xfId="905"/>
    <cellStyle name="60% - Accent1 3" xfId="906"/>
    <cellStyle name="60% - Accent1 3 2" xfId="907"/>
    <cellStyle name="60% - Accent1 30" xfId="908"/>
    <cellStyle name="60% - Accent1 31" xfId="909"/>
    <cellStyle name="60% - Accent1 32" xfId="910"/>
    <cellStyle name="60% - Accent1 33" xfId="911"/>
    <cellStyle name="60% - Accent1 34" xfId="912"/>
    <cellStyle name="60% - Accent1 35" xfId="913"/>
    <cellStyle name="60% - Accent1 36" xfId="914"/>
    <cellStyle name="60% - Accent1 37" xfId="915"/>
    <cellStyle name="60% - Accent1 38" xfId="916"/>
    <cellStyle name="60% - Accent1 39" xfId="917"/>
    <cellStyle name="60% - Accent1 4" xfId="918"/>
    <cellStyle name="60% - Accent1 4 2" xfId="919"/>
    <cellStyle name="60% - Accent1 40" xfId="920"/>
    <cellStyle name="60% - Accent1 41" xfId="921"/>
    <cellStyle name="60% - Accent1 42" xfId="922"/>
    <cellStyle name="60% - Accent1 43" xfId="923"/>
    <cellStyle name="60% - Accent1 44" xfId="924"/>
    <cellStyle name="60% - Accent1 5" xfId="925"/>
    <cellStyle name="60% - Accent1 5 2" xfId="926"/>
    <cellStyle name="60% - Accent1 6" xfId="927"/>
    <cellStyle name="60% - Accent1 6 2" xfId="928"/>
    <cellStyle name="60% - Accent1 7" xfId="929"/>
    <cellStyle name="60% - Accent1 7 2" xfId="930"/>
    <cellStyle name="60% - Accent1 8" xfId="931"/>
    <cellStyle name="60% - Accent1 8 2" xfId="932"/>
    <cellStyle name="60% - Accent1 9" xfId="933"/>
    <cellStyle name="60% - Accent2 10" xfId="934"/>
    <cellStyle name="60% - Accent2 10 2" xfId="935"/>
    <cellStyle name="60% - Accent2 11" xfId="936"/>
    <cellStyle name="60% - Accent2 12" xfId="937"/>
    <cellStyle name="60% - Accent2 13" xfId="938"/>
    <cellStyle name="60% - Accent2 14" xfId="939"/>
    <cellStyle name="60% - Accent2 15" xfId="940"/>
    <cellStyle name="60% - Accent2 16" xfId="941"/>
    <cellStyle name="60% - Accent2 17" xfId="942"/>
    <cellStyle name="60% - Accent2 18" xfId="943"/>
    <cellStyle name="60% - Accent2 19" xfId="944"/>
    <cellStyle name="60% - Accent2 2" xfId="945"/>
    <cellStyle name="60% - Accent2 2 2" xfId="946"/>
    <cellStyle name="60% - Accent2 2 2 2" xfId="947"/>
    <cellStyle name="60% - Accent2 2 2 2 2" xfId="948"/>
    <cellStyle name="60% - Accent2 2 2 3" xfId="949"/>
    <cellStyle name="60% - Accent2 2 2 4" xfId="950"/>
    <cellStyle name="60% - Accent2 2 2 5" xfId="951"/>
    <cellStyle name="60% - Accent2 2 3" xfId="952"/>
    <cellStyle name="60% - Accent2 2 3 2" xfId="953"/>
    <cellStyle name="60% - Accent2 2 3 3" xfId="954"/>
    <cellStyle name="60% - Accent2 2 3 4" xfId="955"/>
    <cellStyle name="60% - Accent2 2 4" xfId="956"/>
    <cellStyle name="60% - Accent2 2 4 2" xfId="957"/>
    <cellStyle name="60% - Accent2 20" xfId="958"/>
    <cellStyle name="60% - Accent2 21" xfId="959"/>
    <cellStyle name="60% - Accent2 22" xfId="960"/>
    <cellStyle name="60% - Accent2 23" xfId="961"/>
    <cellStyle name="60% - Accent2 24" xfId="962"/>
    <cellStyle name="60% - Accent2 25" xfId="963"/>
    <cellStyle name="60% - Accent2 26" xfId="964"/>
    <cellStyle name="60% - Accent2 27" xfId="965"/>
    <cellStyle name="60% - Accent2 28" xfId="966"/>
    <cellStyle name="60% - Accent2 29" xfId="967"/>
    <cellStyle name="60% - Accent2 3" xfId="968"/>
    <cellStyle name="60% - Accent2 30" xfId="969"/>
    <cellStyle name="60% - Accent2 31" xfId="970"/>
    <cellStyle name="60% - Accent2 32" xfId="971"/>
    <cellStyle name="60% - Accent2 33" xfId="972"/>
    <cellStyle name="60% - Accent2 34" xfId="973"/>
    <cellStyle name="60% - Accent2 35" xfId="974"/>
    <cellStyle name="60% - Accent2 36" xfId="975"/>
    <cellStyle name="60% - Accent2 37" xfId="976"/>
    <cellStyle name="60% - Accent2 38" xfId="977"/>
    <cellStyle name="60% - Accent2 39" xfId="978"/>
    <cellStyle name="60% - Accent2 4" xfId="979"/>
    <cellStyle name="60% - Accent2 40" xfId="980"/>
    <cellStyle name="60% - Accent2 41" xfId="981"/>
    <cellStyle name="60% - Accent2 42" xfId="982"/>
    <cellStyle name="60% - Accent2 43" xfId="983"/>
    <cellStyle name="60% - Accent2 44" xfId="984"/>
    <cellStyle name="60% - Accent2 5" xfId="985"/>
    <cellStyle name="60% - Accent2 6" xfId="986"/>
    <cellStyle name="60% - Accent2 7" xfId="987"/>
    <cellStyle name="60% - Accent2 8" xfId="988"/>
    <cellStyle name="60% - Accent2 9" xfId="989"/>
    <cellStyle name="60% - Accent3 10" xfId="990"/>
    <cellStyle name="60% - Accent3 10 2" xfId="991"/>
    <cellStyle name="60% - Accent3 11" xfId="992"/>
    <cellStyle name="60% - Accent3 11 2" xfId="993"/>
    <cellStyle name="60% - Accent3 12" xfId="994"/>
    <cellStyle name="60% - Accent3 12 2" xfId="995"/>
    <cellStyle name="60% - Accent3 13" xfId="996"/>
    <cellStyle name="60% - Accent3 13 2" xfId="997"/>
    <cellStyle name="60% - Accent3 14" xfId="998"/>
    <cellStyle name="60% - Accent3 14 2" xfId="999"/>
    <cellStyle name="60% - Accent3 15" xfId="1000"/>
    <cellStyle name="60% - Accent3 15 2" xfId="1001"/>
    <cellStyle name="60% - Accent3 16" xfId="1002"/>
    <cellStyle name="60% - Accent3 16 2" xfId="1003"/>
    <cellStyle name="60% - Accent3 17" xfId="1004"/>
    <cellStyle name="60% - Accent3 17 2" xfId="1005"/>
    <cellStyle name="60% - Accent3 18" xfId="1006"/>
    <cellStyle name="60% - Accent3 18 2" xfId="1007"/>
    <cellStyle name="60% - Accent3 19" xfId="1008"/>
    <cellStyle name="60% - Accent3 19 2" xfId="1009"/>
    <cellStyle name="60% - Accent3 2" xfId="1010"/>
    <cellStyle name="60% - Accent3 2 2" xfId="1011"/>
    <cellStyle name="60% - Accent3 2 2 2" xfId="1012"/>
    <cellStyle name="60% - Accent3 2 2 2 2" xfId="1013"/>
    <cellStyle name="60% - Accent3 2 2 3" xfId="1014"/>
    <cellStyle name="60% - Accent3 2 2 4" xfId="1015"/>
    <cellStyle name="60% - Accent3 2 2 5" xfId="1016"/>
    <cellStyle name="60% - Accent3 2 3" xfId="1017"/>
    <cellStyle name="60% - Accent3 2 3 2" xfId="1018"/>
    <cellStyle name="60% - Accent3 2 3 3" xfId="1019"/>
    <cellStyle name="60% - Accent3 2 3 4" xfId="1020"/>
    <cellStyle name="60% - Accent3 2 3 5" xfId="1021"/>
    <cellStyle name="60% - Accent3 2 4" xfId="1022"/>
    <cellStyle name="60% - Accent3 2 4 2" xfId="1023"/>
    <cellStyle name="60% - Accent3 20" xfId="1024"/>
    <cellStyle name="60% - Accent3 20 2" xfId="1025"/>
    <cellStyle name="60% - Accent3 21" xfId="1026"/>
    <cellStyle name="60% - Accent3 22" xfId="1027"/>
    <cellStyle name="60% - Accent3 23" xfId="1028"/>
    <cellStyle name="60% - Accent3 24" xfId="1029"/>
    <cellStyle name="60% - Accent3 25" xfId="1030"/>
    <cellStyle name="60% - Accent3 26" xfId="1031"/>
    <cellStyle name="60% - Accent3 27" xfId="1032"/>
    <cellStyle name="60% - Accent3 28" xfId="1033"/>
    <cellStyle name="60% - Accent3 29" xfId="1034"/>
    <cellStyle name="60% - Accent3 3" xfId="1035"/>
    <cellStyle name="60% - Accent3 3 2" xfId="1036"/>
    <cellStyle name="60% - Accent3 30" xfId="1037"/>
    <cellStyle name="60% - Accent3 31" xfId="1038"/>
    <cellStyle name="60% - Accent3 32" xfId="1039"/>
    <cellStyle name="60% - Accent3 33" xfId="1040"/>
    <cellStyle name="60% - Accent3 34" xfId="1041"/>
    <cellStyle name="60% - Accent3 35" xfId="1042"/>
    <cellStyle name="60% - Accent3 36" xfId="1043"/>
    <cellStyle name="60% - Accent3 37" xfId="1044"/>
    <cellStyle name="60% - Accent3 38" xfId="1045"/>
    <cellStyle name="60% - Accent3 39" xfId="1046"/>
    <cellStyle name="60% - Accent3 4" xfId="1047"/>
    <cellStyle name="60% - Accent3 4 2" xfId="1048"/>
    <cellStyle name="60% - Accent3 40" xfId="1049"/>
    <cellStyle name="60% - Accent3 41" xfId="1050"/>
    <cellStyle name="60% - Accent3 42" xfId="1051"/>
    <cellStyle name="60% - Accent3 43" xfId="1052"/>
    <cellStyle name="60% - Accent3 44" xfId="1053"/>
    <cellStyle name="60% - Accent3 5" xfId="1054"/>
    <cellStyle name="60% - Accent3 5 2" xfId="1055"/>
    <cellStyle name="60% - Accent3 6" xfId="1056"/>
    <cellStyle name="60% - Accent3 6 2" xfId="1057"/>
    <cellStyle name="60% - Accent3 7" xfId="1058"/>
    <cellStyle name="60% - Accent3 7 2" xfId="1059"/>
    <cellStyle name="60% - Accent3 8" xfId="1060"/>
    <cellStyle name="60% - Accent3 8 2" xfId="1061"/>
    <cellStyle name="60% - Accent3 9" xfId="1062"/>
    <cellStyle name="60% - Accent4 10" xfId="1063"/>
    <cellStyle name="60% - Accent4 10 2" xfId="1064"/>
    <cellStyle name="60% - Accent4 10 3" xfId="1065"/>
    <cellStyle name="60% - Accent4 11" xfId="1066"/>
    <cellStyle name="60% - Accent4 11 2" xfId="1067"/>
    <cellStyle name="60% - Accent4 12" xfId="1068"/>
    <cellStyle name="60% - Accent4 12 2" xfId="1069"/>
    <cellStyle name="60% - Accent4 13" xfId="1070"/>
    <cellStyle name="60% - Accent4 13 2" xfId="1071"/>
    <cellStyle name="60% - Accent4 14" xfId="1072"/>
    <cellStyle name="60% - Accent4 14 2" xfId="1073"/>
    <cellStyle name="60% - Accent4 15" xfId="1074"/>
    <cellStyle name="60% - Accent4 15 2" xfId="1075"/>
    <cellStyle name="60% - Accent4 16" xfId="1076"/>
    <cellStyle name="60% - Accent4 16 2" xfId="1077"/>
    <cellStyle name="60% - Accent4 17" xfId="1078"/>
    <cellStyle name="60% - Accent4 17 2" xfId="1079"/>
    <cellStyle name="60% - Accent4 18" xfId="1080"/>
    <cellStyle name="60% - Accent4 18 2" xfId="1081"/>
    <cellStyle name="60% - Accent4 19" xfId="1082"/>
    <cellStyle name="60% - Accent4 19 2" xfId="1083"/>
    <cellStyle name="60% - Accent4 2" xfId="1084"/>
    <cellStyle name="60% - Accent4 2 2" xfId="1085"/>
    <cellStyle name="60% - Accent4 2 2 2" xfId="1086"/>
    <cellStyle name="60% - Accent4 2 2 2 2" xfId="1087"/>
    <cellStyle name="60% - Accent4 2 2 3" xfId="1088"/>
    <cellStyle name="60% - Accent4 2 2 4" xfId="1089"/>
    <cellStyle name="60% - Accent4 2 2 5" xfId="1090"/>
    <cellStyle name="60% - Accent4 2 2 6" xfId="1091"/>
    <cellStyle name="60% - Accent4 2 3" xfId="1092"/>
    <cellStyle name="60% - Accent4 2 3 2" xfId="1093"/>
    <cellStyle name="60% - Accent4 2 3 3" xfId="1094"/>
    <cellStyle name="60% - Accent4 2 3 4" xfId="1095"/>
    <cellStyle name="60% - Accent4 2 3 5" xfId="1096"/>
    <cellStyle name="60% - Accent4 2 4" xfId="1097"/>
    <cellStyle name="60% - Accent4 2 4 2" xfId="1098"/>
    <cellStyle name="60% - Accent4 20" xfId="1099"/>
    <cellStyle name="60% - Accent4 20 2" xfId="1100"/>
    <cellStyle name="60% - Accent4 21" xfId="1101"/>
    <cellStyle name="60% - Accent4 22" xfId="1102"/>
    <cellStyle name="60% - Accent4 23" xfId="1103"/>
    <cellStyle name="60% - Accent4 24" xfId="1104"/>
    <cellStyle name="60% - Accent4 25" xfId="1105"/>
    <cellStyle name="60% - Accent4 26" xfId="1106"/>
    <cellStyle name="60% - Accent4 27" xfId="1107"/>
    <cellStyle name="60% - Accent4 28" xfId="1108"/>
    <cellStyle name="60% - Accent4 28 2" xfId="1109"/>
    <cellStyle name="60% - Accent4 29" xfId="1110"/>
    <cellStyle name="60% - Accent4 3" xfId="1111"/>
    <cellStyle name="60% - Accent4 3 2" xfId="1112"/>
    <cellStyle name="60% - Accent4 30" xfId="1113"/>
    <cellStyle name="60% - Accent4 31" xfId="1114"/>
    <cellStyle name="60% - Accent4 32" xfId="1115"/>
    <cellStyle name="60% - Accent4 33" xfId="1116"/>
    <cellStyle name="60% - Accent4 34" xfId="1117"/>
    <cellStyle name="60% - Accent4 35" xfId="1118"/>
    <cellStyle name="60% - Accent4 36" xfId="1119"/>
    <cellStyle name="60% - Accent4 37" xfId="1120"/>
    <cellStyle name="60% - Accent4 38" xfId="1121"/>
    <cellStyle name="60% - Accent4 39" xfId="1122"/>
    <cellStyle name="60% - Accent4 4" xfId="1123"/>
    <cellStyle name="60% - Accent4 4 2" xfId="1124"/>
    <cellStyle name="60% - Accent4 40" xfId="1125"/>
    <cellStyle name="60% - Accent4 41" xfId="1126"/>
    <cellStyle name="60% - Accent4 42" xfId="1127"/>
    <cellStyle name="60% - Accent4 43" xfId="1128"/>
    <cellStyle name="60% - Accent4 44" xfId="1129"/>
    <cellStyle name="60% - Accent4 5" xfId="1130"/>
    <cellStyle name="60% - Accent4 5 2" xfId="1131"/>
    <cellStyle name="60% - Accent4 6" xfId="1132"/>
    <cellStyle name="60% - Accent4 6 2" xfId="1133"/>
    <cellStyle name="60% - Accent4 7" xfId="1134"/>
    <cellStyle name="60% - Accent4 7 2" xfId="1135"/>
    <cellStyle name="60% - Accent4 8" xfId="1136"/>
    <cellStyle name="60% - Accent4 8 2" xfId="1137"/>
    <cellStyle name="60% - Accent4 9" xfId="1138"/>
    <cellStyle name="60% - Accent4 9 2" xfId="1139"/>
    <cellStyle name="60% - Accent5 10" xfId="1140"/>
    <cellStyle name="60% - Accent5 10 2" xfId="1141"/>
    <cellStyle name="60% - Accent5 11" xfId="1142"/>
    <cellStyle name="60% - Accent5 11 2" xfId="1143"/>
    <cellStyle name="60% - Accent5 12" xfId="1144"/>
    <cellStyle name="60% - Accent5 12 2" xfId="1145"/>
    <cellStyle name="60% - Accent5 13" xfId="1146"/>
    <cellStyle name="60% - Accent5 13 2" xfId="1147"/>
    <cellStyle name="60% - Accent5 14" xfId="1148"/>
    <cellStyle name="60% - Accent5 14 2" xfId="1149"/>
    <cellStyle name="60% - Accent5 15" xfId="1150"/>
    <cellStyle name="60% - Accent5 15 2" xfId="1151"/>
    <cellStyle name="60% - Accent5 16" xfId="1152"/>
    <cellStyle name="60% - Accent5 16 2" xfId="1153"/>
    <cellStyle name="60% - Accent5 17" xfId="1154"/>
    <cellStyle name="60% - Accent5 17 2" xfId="1155"/>
    <cellStyle name="60% - Accent5 18" xfId="1156"/>
    <cellStyle name="60% - Accent5 18 2" xfId="1157"/>
    <cellStyle name="60% - Accent5 19" xfId="1158"/>
    <cellStyle name="60% - Accent5 19 2" xfId="1159"/>
    <cellStyle name="60% - Accent5 2" xfId="1160"/>
    <cellStyle name="60% - Accent5 2 2" xfId="1161"/>
    <cellStyle name="60% - Accent5 2 2 2" xfId="1162"/>
    <cellStyle name="60% - Accent5 2 2 2 2" xfId="1163"/>
    <cellStyle name="60% - Accent5 2 2 3" xfId="1164"/>
    <cellStyle name="60% - Accent5 2 2 4" xfId="1165"/>
    <cellStyle name="60% - Accent5 2 2 5" xfId="1166"/>
    <cellStyle name="60% - Accent5 2 3" xfId="1167"/>
    <cellStyle name="60% - Accent5 2 3 2" xfId="1168"/>
    <cellStyle name="60% - Accent5 2 3 3" xfId="1169"/>
    <cellStyle name="60% - Accent5 2 3 4" xfId="1170"/>
    <cellStyle name="60% - Accent5 2 3 5" xfId="1171"/>
    <cellStyle name="60% - Accent5 2 4" xfId="1172"/>
    <cellStyle name="60% - Accent5 2 4 2" xfId="1173"/>
    <cellStyle name="60% - Accent5 20" xfId="1174"/>
    <cellStyle name="60% - Accent5 20 2" xfId="1175"/>
    <cellStyle name="60% - Accent5 21" xfId="1176"/>
    <cellStyle name="60% - Accent5 22" xfId="1177"/>
    <cellStyle name="60% - Accent5 23" xfId="1178"/>
    <cellStyle name="60% - Accent5 24" xfId="1179"/>
    <cellStyle name="60% - Accent5 25" xfId="1180"/>
    <cellStyle name="60% - Accent5 26" xfId="1181"/>
    <cellStyle name="60% - Accent5 27" xfId="1182"/>
    <cellStyle name="60% - Accent5 28" xfId="1183"/>
    <cellStyle name="60% - Accent5 29" xfId="1184"/>
    <cellStyle name="60% - Accent5 3" xfId="1185"/>
    <cellStyle name="60% - Accent5 3 2" xfId="1186"/>
    <cellStyle name="60% - Accent5 30" xfId="1187"/>
    <cellStyle name="60% - Accent5 31" xfId="1188"/>
    <cellStyle name="60% - Accent5 32" xfId="1189"/>
    <cellStyle name="60% - Accent5 33" xfId="1190"/>
    <cellStyle name="60% - Accent5 34" xfId="1191"/>
    <cellStyle name="60% - Accent5 35" xfId="1192"/>
    <cellStyle name="60% - Accent5 36" xfId="1193"/>
    <cellStyle name="60% - Accent5 37" xfId="1194"/>
    <cellStyle name="60% - Accent5 38" xfId="1195"/>
    <cellStyle name="60% - Accent5 39" xfId="1196"/>
    <cellStyle name="60% - Accent5 4" xfId="1197"/>
    <cellStyle name="60% - Accent5 4 2" xfId="1198"/>
    <cellStyle name="60% - Accent5 40" xfId="1199"/>
    <cellStyle name="60% - Accent5 41" xfId="1200"/>
    <cellStyle name="60% - Accent5 42" xfId="1201"/>
    <cellStyle name="60% - Accent5 43" xfId="1202"/>
    <cellStyle name="60% - Accent5 44" xfId="1203"/>
    <cellStyle name="60% - Accent5 5" xfId="1204"/>
    <cellStyle name="60% - Accent5 5 2" xfId="1205"/>
    <cellStyle name="60% - Accent5 6" xfId="1206"/>
    <cellStyle name="60% - Accent5 6 2" xfId="1207"/>
    <cellStyle name="60% - Accent5 7" xfId="1208"/>
    <cellStyle name="60% - Accent5 7 2" xfId="1209"/>
    <cellStyle name="60% - Accent5 8" xfId="1210"/>
    <cellStyle name="60% - Accent5 8 2" xfId="1211"/>
    <cellStyle name="60% - Accent5 9" xfId="1212"/>
    <cellStyle name="60% - Accent6 10" xfId="1213"/>
    <cellStyle name="60% - Accent6 10 2" xfId="1214"/>
    <cellStyle name="60% - Accent6 11" xfId="1215"/>
    <cellStyle name="60% - Accent6 11 2" xfId="1216"/>
    <cellStyle name="60% - Accent6 12" xfId="1217"/>
    <cellStyle name="60% - Accent6 12 2" xfId="1218"/>
    <cellStyle name="60% - Accent6 13" xfId="1219"/>
    <cellStyle name="60% - Accent6 13 2" xfId="1220"/>
    <cellStyle name="60% - Accent6 14" xfId="1221"/>
    <cellStyle name="60% - Accent6 14 2" xfId="1222"/>
    <cellStyle name="60% - Accent6 15" xfId="1223"/>
    <cellStyle name="60% - Accent6 15 2" xfId="1224"/>
    <cellStyle name="60% - Accent6 16" xfId="1225"/>
    <cellStyle name="60% - Accent6 16 2" xfId="1226"/>
    <cellStyle name="60% - Accent6 17" xfId="1227"/>
    <cellStyle name="60% - Accent6 17 2" xfId="1228"/>
    <cellStyle name="60% - Accent6 18" xfId="1229"/>
    <cellStyle name="60% - Accent6 18 2" xfId="1230"/>
    <cellStyle name="60% - Accent6 19" xfId="1231"/>
    <cellStyle name="60% - Accent6 19 2" xfId="1232"/>
    <cellStyle name="60% - Accent6 2" xfId="1233"/>
    <cellStyle name="60% - Accent6 2 2" xfId="1234"/>
    <cellStyle name="60% - Accent6 2 2 2" xfId="1235"/>
    <cellStyle name="60% - Accent6 2 2 2 2" xfId="1236"/>
    <cellStyle name="60% - Accent6 2 2 3" xfId="1237"/>
    <cellStyle name="60% - Accent6 2 2 4" xfId="1238"/>
    <cellStyle name="60% - Accent6 2 2 5" xfId="1239"/>
    <cellStyle name="60% - Accent6 2 3" xfId="1240"/>
    <cellStyle name="60% - Accent6 2 3 2" xfId="1241"/>
    <cellStyle name="60% - Accent6 2 3 3" xfId="1242"/>
    <cellStyle name="60% - Accent6 2 3 4" xfId="1243"/>
    <cellStyle name="60% - Accent6 2 3 5" xfId="1244"/>
    <cellStyle name="60% - Accent6 2 4" xfId="1245"/>
    <cellStyle name="60% - Accent6 2 4 2" xfId="1246"/>
    <cellStyle name="60% - Accent6 20" xfId="1247"/>
    <cellStyle name="60% - Accent6 20 2" xfId="1248"/>
    <cellStyle name="60% - Accent6 21" xfId="1249"/>
    <cellStyle name="60% - Accent6 22" xfId="1250"/>
    <cellStyle name="60% - Accent6 23" xfId="1251"/>
    <cellStyle name="60% - Accent6 24" xfId="1252"/>
    <cellStyle name="60% - Accent6 25" xfId="1253"/>
    <cellStyle name="60% - Accent6 26" xfId="1254"/>
    <cellStyle name="60% - Accent6 27" xfId="1255"/>
    <cellStyle name="60% - Accent6 28" xfId="1256"/>
    <cellStyle name="60% - Accent6 29" xfId="1257"/>
    <cellStyle name="60% - Accent6 3" xfId="1258"/>
    <cellStyle name="60% - Accent6 3 2" xfId="1259"/>
    <cellStyle name="60% - Accent6 30" xfId="1260"/>
    <cellStyle name="60% - Accent6 31" xfId="1261"/>
    <cellStyle name="60% - Accent6 32" xfId="1262"/>
    <cellStyle name="60% - Accent6 33" xfId="1263"/>
    <cellStyle name="60% - Accent6 34" xfId="1264"/>
    <cellStyle name="60% - Accent6 35" xfId="1265"/>
    <cellStyle name="60% - Accent6 36" xfId="1266"/>
    <cellStyle name="60% - Accent6 37" xfId="1267"/>
    <cellStyle name="60% - Accent6 38" xfId="1268"/>
    <cellStyle name="60% - Accent6 39" xfId="1269"/>
    <cellStyle name="60% - Accent6 4" xfId="1270"/>
    <cellStyle name="60% - Accent6 4 2" xfId="1271"/>
    <cellStyle name="60% - Accent6 40" xfId="1272"/>
    <cellStyle name="60% - Accent6 41" xfId="1273"/>
    <cellStyle name="60% - Accent6 42" xfId="1274"/>
    <cellStyle name="60% - Accent6 43" xfId="1275"/>
    <cellStyle name="60% - Accent6 44" xfId="1276"/>
    <cellStyle name="60% - Accent6 5" xfId="1277"/>
    <cellStyle name="60% - Accent6 5 2" xfId="1278"/>
    <cellStyle name="60% - Accent6 6" xfId="1279"/>
    <cellStyle name="60% - Accent6 6 2" xfId="1280"/>
    <cellStyle name="60% - Accent6 7" xfId="1281"/>
    <cellStyle name="60% - Accent6 7 2" xfId="1282"/>
    <cellStyle name="60% - Accent6 8" xfId="1283"/>
    <cellStyle name="60% - Accent6 8 2" xfId="1284"/>
    <cellStyle name="60% - Accent6 9" xfId="1285"/>
    <cellStyle name="abm2" xfId="1286"/>
    <cellStyle name="ABMR03" xfId="1287"/>
    <cellStyle name="Accent1 10" xfId="1288"/>
    <cellStyle name="Accent1 10 2" xfId="1289"/>
    <cellStyle name="Accent1 11" xfId="1290"/>
    <cellStyle name="Accent1 11 2" xfId="1291"/>
    <cellStyle name="Accent1 12" xfId="1292"/>
    <cellStyle name="Accent1 12 2" xfId="1293"/>
    <cellStyle name="Accent1 13" xfId="1294"/>
    <cellStyle name="Accent1 13 2" xfId="1295"/>
    <cellStyle name="Accent1 14" xfId="1296"/>
    <cellStyle name="Accent1 14 2" xfId="1297"/>
    <cellStyle name="Accent1 15" xfId="1298"/>
    <cellStyle name="Accent1 15 2" xfId="1299"/>
    <cellStyle name="Accent1 16" xfId="1300"/>
    <cellStyle name="Accent1 16 2" xfId="1301"/>
    <cellStyle name="Accent1 17" xfId="1302"/>
    <cellStyle name="Accent1 17 2" xfId="1303"/>
    <cellStyle name="Accent1 18" xfId="1304"/>
    <cellStyle name="Accent1 18 2" xfId="1305"/>
    <cellStyle name="Accent1 19" xfId="1306"/>
    <cellStyle name="Accent1 19 2" xfId="1307"/>
    <cellStyle name="Accent1 2" xfId="1308"/>
    <cellStyle name="Accent1 2 2" xfId="1309"/>
    <cellStyle name="Accent1 2 2 2" xfId="1310"/>
    <cellStyle name="Accent1 2 2 2 2" xfId="1311"/>
    <cellStyle name="Accent1 2 2 3" xfId="1312"/>
    <cellStyle name="Accent1 2 2 4" xfId="1313"/>
    <cellStyle name="Accent1 2 2 5" xfId="1314"/>
    <cellStyle name="Accent1 2 3" xfId="1315"/>
    <cellStyle name="Accent1 2 3 2" xfId="1316"/>
    <cellStyle name="Accent1 2 3 3" xfId="1317"/>
    <cellStyle name="Accent1 2 3 4" xfId="1318"/>
    <cellStyle name="Accent1 2 3 5" xfId="1319"/>
    <cellStyle name="Accent1 2 4" xfId="1320"/>
    <cellStyle name="Accent1 2 4 2" xfId="1321"/>
    <cellStyle name="Accent1 20" xfId="1322"/>
    <cellStyle name="Accent1 20 2" xfId="1323"/>
    <cellStyle name="Accent1 21" xfId="1324"/>
    <cellStyle name="Accent1 22" xfId="1325"/>
    <cellStyle name="Accent1 23" xfId="1326"/>
    <cellStyle name="Accent1 24" xfId="1327"/>
    <cellStyle name="Accent1 25" xfId="1328"/>
    <cellStyle name="Accent1 26" xfId="1329"/>
    <cellStyle name="Accent1 27" xfId="1330"/>
    <cellStyle name="Accent1 28" xfId="1331"/>
    <cellStyle name="Accent1 29" xfId="1332"/>
    <cellStyle name="Accent1 3" xfId="1333"/>
    <cellStyle name="Accent1 3 2" xfId="1334"/>
    <cellStyle name="Accent1 30" xfId="1335"/>
    <cellStyle name="Accent1 31" xfId="1336"/>
    <cellStyle name="Accent1 32" xfId="1337"/>
    <cellStyle name="Accent1 33" xfId="1338"/>
    <cellStyle name="Accent1 34" xfId="1339"/>
    <cellStyle name="Accent1 35" xfId="1340"/>
    <cellStyle name="Accent1 36" xfId="1341"/>
    <cellStyle name="Accent1 37" xfId="1342"/>
    <cellStyle name="Accent1 38" xfId="1343"/>
    <cellStyle name="Accent1 39" xfId="1344"/>
    <cellStyle name="Accent1 4" xfId="1345"/>
    <cellStyle name="Accent1 4 2" xfId="1346"/>
    <cellStyle name="Accent1 40" xfId="1347"/>
    <cellStyle name="Accent1 41" xfId="1348"/>
    <cellStyle name="Accent1 42" xfId="1349"/>
    <cellStyle name="Accent1 43" xfId="1350"/>
    <cellStyle name="Accent1 44" xfId="1351"/>
    <cellStyle name="Accent1 5" xfId="1352"/>
    <cellStyle name="Accent1 5 2" xfId="1353"/>
    <cellStyle name="Accent1 6" xfId="1354"/>
    <cellStyle name="Accent1 6 2" xfId="1355"/>
    <cellStyle name="Accent1 7" xfId="1356"/>
    <cellStyle name="Accent1 7 2" xfId="1357"/>
    <cellStyle name="Accent1 8" xfId="1358"/>
    <cellStyle name="Accent1 8 2" xfId="1359"/>
    <cellStyle name="Accent1 9" xfId="1360"/>
    <cellStyle name="Accent2 10" xfId="1361"/>
    <cellStyle name="Accent2 10 2" xfId="1362"/>
    <cellStyle name="Accent2 11" xfId="1363"/>
    <cellStyle name="Accent2 11 2" xfId="1364"/>
    <cellStyle name="Accent2 12" xfId="1365"/>
    <cellStyle name="Accent2 12 2" xfId="1366"/>
    <cellStyle name="Accent2 13" xfId="1367"/>
    <cellStyle name="Accent2 13 2" xfId="1368"/>
    <cellStyle name="Accent2 14" xfId="1369"/>
    <cellStyle name="Accent2 14 2" xfId="1370"/>
    <cellStyle name="Accent2 15" xfId="1371"/>
    <cellStyle name="Accent2 15 2" xfId="1372"/>
    <cellStyle name="Accent2 16" xfId="1373"/>
    <cellStyle name="Accent2 16 2" xfId="1374"/>
    <cellStyle name="Accent2 17" xfId="1375"/>
    <cellStyle name="Accent2 17 2" xfId="1376"/>
    <cellStyle name="Accent2 18" xfId="1377"/>
    <cellStyle name="Accent2 18 2" xfId="1378"/>
    <cellStyle name="Accent2 19" xfId="1379"/>
    <cellStyle name="Accent2 19 2" xfId="1380"/>
    <cellStyle name="Accent2 2" xfId="1381"/>
    <cellStyle name="Accent2 2 2" xfId="1382"/>
    <cellStyle name="Accent2 2 2 2" xfId="1383"/>
    <cellStyle name="Accent2 2 2 2 2" xfId="1384"/>
    <cellStyle name="Accent2 2 2 3" xfId="1385"/>
    <cellStyle name="Accent2 2 2 4" xfId="1386"/>
    <cellStyle name="Accent2 2 2 5" xfId="1387"/>
    <cellStyle name="Accent2 2 3" xfId="1388"/>
    <cellStyle name="Accent2 2 3 2" xfId="1389"/>
    <cellStyle name="Accent2 2 3 3" xfId="1390"/>
    <cellStyle name="Accent2 2 3 4" xfId="1391"/>
    <cellStyle name="Accent2 2 3 5" xfId="1392"/>
    <cellStyle name="Accent2 2 4" xfId="1393"/>
    <cellStyle name="Accent2 2 4 2" xfId="1394"/>
    <cellStyle name="Accent2 20" xfId="1395"/>
    <cellStyle name="Accent2 20 2" xfId="1396"/>
    <cellStyle name="Accent2 21" xfId="1397"/>
    <cellStyle name="Accent2 22" xfId="1398"/>
    <cellStyle name="Accent2 23" xfId="1399"/>
    <cellStyle name="Accent2 24" xfId="1400"/>
    <cellStyle name="Accent2 25" xfId="1401"/>
    <cellStyle name="Accent2 26" xfId="1402"/>
    <cellStyle name="Accent2 27" xfId="1403"/>
    <cellStyle name="Accent2 28" xfId="1404"/>
    <cellStyle name="Accent2 29" xfId="1405"/>
    <cellStyle name="Accent2 3" xfId="1406"/>
    <cellStyle name="Accent2 3 2" xfId="1407"/>
    <cellStyle name="Accent2 30" xfId="1408"/>
    <cellStyle name="Accent2 31" xfId="1409"/>
    <cellStyle name="Accent2 32" xfId="1410"/>
    <cellStyle name="Accent2 33" xfId="1411"/>
    <cellStyle name="Accent2 34" xfId="1412"/>
    <cellStyle name="Accent2 35" xfId="1413"/>
    <cellStyle name="Accent2 36" xfId="1414"/>
    <cellStyle name="Accent2 37" xfId="1415"/>
    <cellStyle name="Accent2 38" xfId="1416"/>
    <cellStyle name="Accent2 39" xfId="1417"/>
    <cellStyle name="Accent2 4" xfId="1418"/>
    <cellStyle name="Accent2 4 2" xfId="1419"/>
    <cellStyle name="Accent2 40" xfId="1420"/>
    <cellStyle name="Accent2 41" xfId="1421"/>
    <cellStyle name="Accent2 42" xfId="1422"/>
    <cellStyle name="Accent2 43" xfId="1423"/>
    <cellStyle name="Accent2 44" xfId="1424"/>
    <cellStyle name="Accent2 5" xfId="1425"/>
    <cellStyle name="Accent2 5 2" xfId="1426"/>
    <cellStyle name="Accent2 6" xfId="1427"/>
    <cellStyle name="Accent2 6 2" xfId="1428"/>
    <cellStyle name="Accent2 7" xfId="1429"/>
    <cellStyle name="Accent2 7 2" xfId="1430"/>
    <cellStyle name="Accent2 8" xfId="1431"/>
    <cellStyle name="Accent2 8 2" xfId="1432"/>
    <cellStyle name="Accent2 9" xfId="1433"/>
    <cellStyle name="Accent3 10" xfId="1434"/>
    <cellStyle name="Accent3 10 2" xfId="1435"/>
    <cellStyle name="Accent3 11" xfId="1436"/>
    <cellStyle name="Accent3 11 2" xfId="1437"/>
    <cellStyle name="Accent3 12" xfId="1438"/>
    <cellStyle name="Accent3 12 2" xfId="1439"/>
    <cellStyle name="Accent3 13" xfId="1440"/>
    <cellStyle name="Accent3 13 2" xfId="1441"/>
    <cellStyle name="Accent3 14" xfId="1442"/>
    <cellStyle name="Accent3 14 2" xfId="1443"/>
    <cellStyle name="Accent3 15" xfId="1444"/>
    <cellStyle name="Accent3 15 2" xfId="1445"/>
    <cellStyle name="Accent3 16" xfId="1446"/>
    <cellStyle name="Accent3 16 2" xfId="1447"/>
    <cellStyle name="Accent3 17" xfId="1448"/>
    <cellStyle name="Accent3 17 2" xfId="1449"/>
    <cellStyle name="Accent3 18" xfId="1450"/>
    <cellStyle name="Accent3 18 2" xfId="1451"/>
    <cellStyle name="Accent3 19" xfId="1452"/>
    <cellStyle name="Accent3 19 2" xfId="1453"/>
    <cellStyle name="Accent3 2" xfId="1454"/>
    <cellStyle name="Accent3 2 2" xfId="1455"/>
    <cellStyle name="Accent3 2 2 2" xfId="1456"/>
    <cellStyle name="Accent3 2 2 2 2" xfId="1457"/>
    <cellStyle name="Accent3 2 2 3" xfId="1458"/>
    <cellStyle name="Accent3 2 2 4" xfId="1459"/>
    <cellStyle name="Accent3 2 2 5" xfId="1460"/>
    <cellStyle name="Accent3 2 3" xfId="1461"/>
    <cellStyle name="Accent3 2 3 2" xfId="1462"/>
    <cellStyle name="Accent3 2 3 3" xfId="1463"/>
    <cellStyle name="Accent3 2 3 4" xfId="1464"/>
    <cellStyle name="Accent3 2 3 5" xfId="1465"/>
    <cellStyle name="Accent3 2 4" xfId="1466"/>
    <cellStyle name="Accent3 2 4 2" xfId="1467"/>
    <cellStyle name="Accent3 20" xfId="1468"/>
    <cellStyle name="Accent3 20 2" xfId="1469"/>
    <cellStyle name="Accent3 21" xfId="1470"/>
    <cellStyle name="Accent3 22" xfId="1471"/>
    <cellStyle name="Accent3 23" xfId="1472"/>
    <cellStyle name="Accent3 24" xfId="1473"/>
    <cellStyle name="Accent3 25" xfId="1474"/>
    <cellStyle name="Accent3 26" xfId="1475"/>
    <cellStyle name="Accent3 27" xfId="1476"/>
    <cellStyle name="Accent3 28" xfId="1477"/>
    <cellStyle name="Accent3 29" xfId="1478"/>
    <cellStyle name="Accent3 3" xfId="1479"/>
    <cellStyle name="Accent3 3 2" xfId="1480"/>
    <cellStyle name="Accent3 30" xfId="1481"/>
    <cellStyle name="Accent3 31" xfId="1482"/>
    <cellStyle name="Accent3 32" xfId="1483"/>
    <cellStyle name="Accent3 33" xfId="1484"/>
    <cellStyle name="Accent3 34" xfId="1485"/>
    <cellStyle name="Accent3 35" xfId="1486"/>
    <cellStyle name="Accent3 36" xfId="1487"/>
    <cellStyle name="Accent3 37" xfId="1488"/>
    <cellStyle name="Accent3 38" xfId="1489"/>
    <cellStyle name="Accent3 39" xfId="1490"/>
    <cellStyle name="Accent3 4" xfId="1491"/>
    <cellStyle name="Accent3 4 2" xfId="1492"/>
    <cellStyle name="Accent3 40" xfId="1493"/>
    <cellStyle name="Accent3 41" xfId="1494"/>
    <cellStyle name="Accent3 42" xfId="1495"/>
    <cellStyle name="Accent3 43" xfId="1496"/>
    <cellStyle name="Accent3 44" xfId="1497"/>
    <cellStyle name="Accent3 5" xfId="1498"/>
    <cellStyle name="Accent3 5 2" xfId="1499"/>
    <cellStyle name="Accent3 6" xfId="1500"/>
    <cellStyle name="Accent3 6 2" xfId="1501"/>
    <cellStyle name="Accent3 7" xfId="1502"/>
    <cellStyle name="Accent3 7 2" xfId="1503"/>
    <cellStyle name="Accent3 8" xfId="1504"/>
    <cellStyle name="Accent3 8 2" xfId="1505"/>
    <cellStyle name="Accent3 9" xfId="1506"/>
    <cellStyle name="Accent4 10" xfId="1507"/>
    <cellStyle name="Accent4 10 2" xfId="1508"/>
    <cellStyle name="Accent4 10 3" xfId="1509"/>
    <cellStyle name="Accent4 11" xfId="1510"/>
    <cellStyle name="Accent4 11 2" xfId="1511"/>
    <cellStyle name="Accent4 12" xfId="1512"/>
    <cellStyle name="Accent4 12 2" xfId="1513"/>
    <cellStyle name="Accent4 13" xfId="1514"/>
    <cellStyle name="Accent4 13 2" xfId="1515"/>
    <cellStyle name="Accent4 14" xfId="1516"/>
    <cellStyle name="Accent4 14 2" xfId="1517"/>
    <cellStyle name="Accent4 15" xfId="1518"/>
    <cellStyle name="Accent4 15 2" xfId="1519"/>
    <cellStyle name="Accent4 16" xfId="1520"/>
    <cellStyle name="Accent4 16 2" xfId="1521"/>
    <cellStyle name="Accent4 17" xfId="1522"/>
    <cellStyle name="Accent4 17 2" xfId="1523"/>
    <cellStyle name="Accent4 18" xfId="1524"/>
    <cellStyle name="Accent4 18 2" xfId="1525"/>
    <cellStyle name="Accent4 19" xfId="1526"/>
    <cellStyle name="Accent4 19 2" xfId="1527"/>
    <cellStyle name="Accent4 2" xfId="1528"/>
    <cellStyle name="Accent4 2 2" xfId="1529"/>
    <cellStyle name="Accent4 2 2 2" xfId="1530"/>
    <cellStyle name="Accent4 2 2 2 2" xfId="1531"/>
    <cellStyle name="Accent4 2 2 3" xfId="1532"/>
    <cellStyle name="Accent4 2 2 4" xfId="1533"/>
    <cellStyle name="Accent4 2 2 5" xfId="1534"/>
    <cellStyle name="Accent4 2 2 6" xfId="1535"/>
    <cellStyle name="Accent4 2 3" xfId="1536"/>
    <cellStyle name="Accent4 2 3 2" xfId="1537"/>
    <cellStyle name="Accent4 2 3 3" xfId="1538"/>
    <cellStyle name="Accent4 2 3 4" xfId="1539"/>
    <cellStyle name="Accent4 2 3 5" xfId="1540"/>
    <cellStyle name="Accent4 2 4" xfId="1541"/>
    <cellStyle name="Accent4 2 4 2" xfId="1542"/>
    <cellStyle name="Accent4 20" xfId="1543"/>
    <cellStyle name="Accent4 20 2" xfId="1544"/>
    <cellStyle name="Accent4 21" xfId="1545"/>
    <cellStyle name="Accent4 22" xfId="1546"/>
    <cellStyle name="Accent4 23" xfId="1547"/>
    <cellStyle name="Accent4 24" xfId="1548"/>
    <cellStyle name="Accent4 25" xfId="1549"/>
    <cellStyle name="Accent4 26" xfId="1550"/>
    <cellStyle name="Accent4 27" xfId="1551"/>
    <cellStyle name="Accent4 28" xfId="1552"/>
    <cellStyle name="Accent4 28 2" xfId="1553"/>
    <cellStyle name="Accent4 29" xfId="1554"/>
    <cellStyle name="Accent4 3" xfId="1555"/>
    <cellStyle name="Accent4 3 2" xfId="1556"/>
    <cellStyle name="Accent4 30" xfId="1557"/>
    <cellStyle name="Accent4 31" xfId="1558"/>
    <cellStyle name="Accent4 32" xfId="1559"/>
    <cellStyle name="Accent4 33" xfId="1560"/>
    <cellStyle name="Accent4 34" xfId="1561"/>
    <cellStyle name="Accent4 35" xfId="1562"/>
    <cellStyle name="Accent4 36" xfId="1563"/>
    <cellStyle name="Accent4 37" xfId="1564"/>
    <cellStyle name="Accent4 38" xfId="1565"/>
    <cellStyle name="Accent4 39" xfId="1566"/>
    <cellStyle name="Accent4 4" xfId="1567"/>
    <cellStyle name="Accent4 4 2" xfId="1568"/>
    <cellStyle name="Accent4 40" xfId="1569"/>
    <cellStyle name="Accent4 41" xfId="1570"/>
    <cellStyle name="Accent4 42" xfId="1571"/>
    <cellStyle name="Accent4 43" xfId="1572"/>
    <cellStyle name="Accent4 44" xfId="1573"/>
    <cellStyle name="Accent4 5" xfId="1574"/>
    <cellStyle name="Accent4 5 2" xfId="1575"/>
    <cellStyle name="Accent4 6" xfId="1576"/>
    <cellStyle name="Accent4 6 2" xfId="1577"/>
    <cellStyle name="Accent4 7" xfId="1578"/>
    <cellStyle name="Accent4 7 2" xfId="1579"/>
    <cellStyle name="Accent4 8" xfId="1580"/>
    <cellStyle name="Accent4 8 2" xfId="1581"/>
    <cellStyle name="Accent4 9" xfId="1582"/>
    <cellStyle name="Accent4 9 2" xfId="1583"/>
    <cellStyle name="Accent5 10" xfId="1584"/>
    <cellStyle name="Accent5 10 2" xfId="1585"/>
    <cellStyle name="Accent5 11" xfId="1586"/>
    <cellStyle name="Accent5 12" xfId="1587"/>
    <cellStyle name="Accent5 13" xfId="1588"/>
    <cellStyle name="Accent5 14" xfId="1589"/>
    <cellStyle name="Accent5 15" xfId="1590"/>
    <cellStyle name="Accent5 16" xfId="1591"/>
    <cellStyle name="Accent5 17" xfId="1592"/>
    <cellStyle name="Accent5 18" xfId="1593"/>
    <cellStyle name="Accent5 19" xfId="1594"/>
    <cellStyle name="Accent5 2" xfId="1595"/>
    <cellStyle name="Accent5 2 2" xfId="1596"/>
    <cellStyle name="Accent5 2 2 2" xfId="1597"/>
    <cellStyle name="Accent5 2 2 2 2" xfId="1598"/>
    <cellStyle name="Accent5 2 2 3" xfId="1599"/>
    <cellStyle name="Accent5 2 2 4" xfId="1600"/>
    <cellStyle name="Accent5 2 3" xfId="1601"/>
    <cellStyle name="Accent5 2 3 2" xfId="1602"/>
    <cellStyle name="Accent5 2 3 3" xfId="1603"/>
    <cellStyle name="Accent5 2 4" xfId="1604"/>
    <cellStyle name="Accent5 20" xfId="1605"/>
    <cellStyle name="Accent5 21" xfId="1606"/>
    <cellStyle name="Accent5 22" xfId="1607"/>
    <cellStyle name="Accent5 23" xfId="1608"/>
    <cellStyle name="Accent5 24" xfId="1609"/>
    <cellStyle name="Accent5 25" xfId="1610"/>
    <cellStyle name="Accent5 26" xfId="1611"/>
    <cellStyle name="Accent5 27" xfId="1612"/>
    <cellStyle name="Accent5 28" xfId="1613"/>
    <cellStyle name="Accent5 29" xfId="1614"/>
    <cellStyle name="Accent5 3" xfId="1615"/>
    <cellStyle name="Accent5 30" xfId="1616"/>
    <cellStyle name="Accent5 31" xfId="1617"/>
    <cellStyle name="Accent5 32" xfId="1618"/>
    <cellStyle name="Accent5 33" xfId="1619"/>
    <cellStyle name="Accent5 34" xfId="1620"/>
    <cellStyle name="Accent5 35" xfId="1621"/>
    <cellStyle name="Accent5 36" xfId="1622"/>
    <cellStyle name="Accent5 37" xfId="1623"/>
    <cellStyle name="Accent5 38" xfId="1624"/>
    <cellStyle name="Accent5 39" xfId="1625"/>
    <cellStyle name="Accent5 4" xfId="1626"/>
    <cellStyle name="Accent5 40" xfId="1627"/>
    <cellStyle name="Accent5 41" xfId="1628"/>
    <cellStyle name="Accent5 42" xfId="1629"/>
    <cellStyle name="Accent5 43" xfId="1630"/>
    <cellStyle name="Accent5 44" xfId="1631"/>
    <cellStyle name="Accent5 5" xfId="1632"/>
    <cellStyle name="Accent5 6" xfId="1633"/>
    <cellStyle name="Accent5 7" xfId="1634"/>
    <cellStyle name="Accent5 8" xfId="1635"/>
    <cellStyle name="Accent5 9" xfId="1636"/>
    <cellStyle name="Accent6 10" xfId="1637"/>
    <cellStyle name="Accent6 10 2" xfId="1638"/>
    <cellStyle name="Accent6 11" xfId="1639"/>
    <cellStyle name="Accent6 11 2" xfId="1640"/>
    <cellStyle name="Accent6 12" xfId="1641"/>
    <cellStyle name="Accent6 12 2" xfId="1642"/>
    <cellStyle name="Accent6 13" xfId="1643"/>
    <cellStyle name="Accent6 13 2" xfId="1644"/>
    <cellStyle name="Accent6 14" xfId="1645"/>
    <cellStyle name="Accent6 14 2" xfId="1646"/>
    <cellStyle name="Accent6 15" xfId="1647"/>
    <cellStyle name="Accent6 15 2" xfId="1648"/>
    <cellStyle name="Accent6 16" xfId="1649"/>
    <cellStyle name="Accent6 16 2" xfId="1650"/>
    <cellStyle name="Accent6 17" xfId="1651"/>
    <cellStyle name="Accent6 17 2" xfId="1652"/>
    <cellStyle name="Accent6 18" xfId="1653"/>
    <cellStyle name="Accent6 18 2" xfId="1654"/>
    <cellStyle name="Accent6 19" xfId="1655"/>
    <cellStyle name="Accent6 19 2" xfId="1656"/>
    <cellStyle name="Accent6 2" xfId="1657"/>
    <cellStyle name="Accent6 2 2" xfId="1658"/>
    <cellStyle name="Accent6 2 2 2" xfId="1659"/>
    <cellStyle name="Accent6 2 2 2 2" xfId="1660"/>
    <cellStyle name="Accent6 2 2 3" xfId="1661"/>
    <cellStyle name="Accent6 2 2 4" xfId="1662"/>
    <cellStyle name="Accent6 2 2 5" xfId="1663"/>
    <cellStyle name="Accent6 2 3" xfId="1664"/>
    <cellStyle name="Accent6 2 3 2" xfId="1665"/>
    <cellStyle name="Accent6 2 3 3" xfId="1666"/>
    <cellStyle name="Accent6 2 3 4" xfId="1667"/>
    <cellStyle name="Accent6 2 3 5" xfId="1668"/>
    <cellStyle name="Accent6 2 4" xfId="1669"/>
    <cellStyle name="Accent6 2 4 2" xfId="1670"/>
    <cellStyle name="Accent6 20" xfId="1671"/>
    <cellStyle name="Accent6 20 2" xfId="1672"/>
    <cellStyle name="Accent6 21" xfId="1673"/>
    <cellStyle name="Accent6 22" xfId="1674"/>
    <cellStyle name="Accent6 23" xfId="1675"/>
    <cellStyle name="Accent6 24" xfId="1676"/>
    <cellStyle name="Accent6 25" xfId="1677"/>
    <cellStyle name="Accent6 26" xfId="1678"/>
    <cellStyle name="Accent6 27" xfId="1679"/>
    <cellStyle name="Accent6 28" xfId="1680"/>
    <cellStyle name="Accent6 29" xfId="1681"/>
    <cellStyle name="Accent6 3" xfId="1682"/>
    <cellStyle name="Accent6 3 2" xfId="1683"/>
    <cellStyle name="Accent6 30" xfId="1684"/>
    <cellStyle name="Accent6 31" xfId="1685"/>
    <cellStyle name="Accent6 32" xfId="1686"/>
    <cellStyle name="Accent6 33" xfId="1687"/>
    <cellStyle name="Accent6 34" xfId="1688"/>
    <cellStyle name="Accent6 35" xfId="1689"/>
    <cellStyle name="Accent6 36" xfId="1690"/>
    <cellStyle name="Accent6 37" xfId="1691"/>
    <cellStyle name="Accent6 38" xfId="1692"/>
    <cellStyle name="Accent6 39" xfId="1693"/>
    <cellStyle name="Accent6 4" xfId="1694"/>
    <cellStyle name="Accent6 4 2" xfId="1695"/>
    <cellStyle name="Accent6 40" xfId="1696"/>
    <cellStyle name="Accent6 41" xfId="1697"/>
    <cellStyle name="Accent6 42" xfId="1698"/>
    <cellStyle name="Accent6 43" xfId="1699"/>
    <cellStyle name="Accent6 44" xfId="1700"/>
    <cellStyle name="Accent6 5" xfId="1701"/>
    <cellStyle name="Accent6 5 2" xfId="1702"/>
    <cellStyle name="Accent6 6" xfId="1703"/>
    <cellStyle name="Accent6 6 2" xfId="1704"/>
    <cellStyle name="Accent6 7" xfId="1705"/>
    <cellStyle name="Accent6 7 2" xfId="1706"/>
    <cellStyle name="Accent6 8" xfId="1707"/>
    <cellStyle name="Accent6 8 2" xfId="1708"/>
    <cellStyle name="Accent6 9" xfId="1709"/>
    <cellStyle name="Bad 10" xfId="1710"/>
    <cellStyle name="Bad 10 2" xfId="1711"/>
    <cellStyle name="Bad 11" xfId="1712"/>
    <cellStyle name="Bad 11 2" xfId="1713"/>
    <cellStyle name="Bad 12" xfId="1714"/>
    <cellStyle name="Bad 12 2" xfId="1715"/>
    <cellStyle name="Bad 13" xfId="1716"/>
    <cellStyle name="Bad 13 2" xfId="1717"/>
    <cellStyle name="Bad 14" xfId="1718"/>
    <cellStyle name="Bad 14 2" xfId="1719"/>
    <cellStyle name="Bad 15" xfId="1720"/>
    <cellStyle name="Bad 15 2" xfId="1721"/>
    <cellStyle name="Bad 16" xfId="1722"/>
    <cellStyle name="Bad 16 2" xfId="1723"/>
    <cellStyle name="Bad 17" xfId="1724"/>
    <cellStyle name="Bad 17 2" xfId="1725"/>
    <cellStyle name="Bad 18" xfId="1726"/>
    <cellStyle name="Bad 18 2" xfId="1727"/>
    <cellStyle name="Bad 19" xfId="1728"/>
    <cellStyle name="Bad 19 2" xfId="1729"/>
    <cellStyle name="Bad 2" xfId="1730"/>
    <cellStyle name="Bad 2 2" xfId="1731"/>
    <cellStyle name="Bad 2 2 2" xfId="1732"/>
    <cellStyle name="Bad 2 2 2 2" xfId="1733"/>
    <cellStyle name="Bad 2 2 3" xfId="1734"/>
    <cellStyle name="Bad 2 2 4" xfId="1735"/>
    <cellStyle name="Bad 2 2 5" xfId="1736"/>
    <cellStyle name="Bad 2 3" xfId="1737"/>
    <cellStyle name="Bad 2 3 2" xfId="1738"/>
    <cellStyle name="Bad 2 3 3" xfId="1739"/>
    <cellStyle name="Bad 2 3 4" xfId="1740"/>
    <cellStyle name="Bad 2 3 5" xfId="1741"/>
    <cellStyle name="Bad 2 4" xfId="1742"/>
    <cellStyle name="Bad 2 4 2" xfId="1743"/>
    <cellStyle name="Bad 20" xfId="1744"/>
    <cellStyle name="Bad 20 2" xfId="1745"/>
    <cellStyle name="Bad 21" xfId="1746"/>
    <cellStyle name="Bad 22" xfId="1747"/>
    <cellStyle name="Bad 23" xfId="1748"/>
    <cellStyle name="Bad 24" xfId="1749"/>
    <cellStyle name="Bad 25" xfId="1750"/>
    <cellStyle name="Bad 26" xfId="1751"/>
    <cellStyle name="Bad 27" xfId="1752"/>
    <cellStyle name="Bad 28" xfId="1753"/>
    <cellStyle name="Bad 29" xfId="1754"/>
    <cellStyle name="Bad 3" xfId="1755"/>
    <cellStyle name="Bad 3 2" xfId="1756"/>
    <cellStyle name="Bad 30" xfId="1757"/>
    <cellStyle name="Bad 31" xfId="1758"/>
    <cellStyle name="Bad 32" xfId="1759"/>
    <cellStyle name="Bad 33" xfId="1760"/>
    <cellStyle name="Bad 34" xfId="1761"/>
    <cellStyle name="Bad 35" xfId="1762"/>
    <cellStyle name="Bad 36" xfId="1763"/>
    <cellStyle name="Bad 37" xfId="1764"/>
    <cellStyle name="Bad 38" xfId="1765"/>
    <cellStyle name="Bad 39" xfId="1766"/>
    <cellStyle name="Bad 4" xfId="1767"/>
    <cellStyle name="Bad 4 2" xfId="1768"/>
    <cellStyle name="Bad 40" xfId="1769"/>
    <cellStyle name="Bad 41" xfId="1770"/>
    <cellStyle name="Bad 42" xfId="1771"/>
    <cellStyle name="Bad 43" xfId="1772"/>
    <cellStyle name="Bad 44" xfId="1773"/>
    <cellStyle name="Bad 5" xfId="1774"/>
    <cellStyle name="Bad 5 2" xfId="1775"/>
    <cellStyle name="Bad 6" xfId="1776"/>
    <cellStyle name="Bad 6 2" xfId="1777"/>
    <cellStyle name="Bad 7" xfId="1778"/>
    <cellStyle name="Bad 7 2" xfId="1779"/>
    <cellStyle name="Bad 8" xfId="1780"/>
    <cellStyle name="Bad 8 2" xfId="1781"/>
    <cellStyle name="Bad 9" xfId="1782"/>
    <cellStyle name="Calculation 10" xfId="1783"/>
    <cellStyle name="Calculation 10 2" xfId="1784"/>
    <cellStyle name="Calculation 11" xfId="1785"/>
    <cellStyle name="Calculation 11 2" xfId="1786"/>
    <cellStyle name="Calculation 12" xfId="1787"/>
    <cellStyle name="Calculation 12 2" xfId="1788"/>
    <cellStyle name="Calculation 13" xfId="1789"/>
    <cellStyle name="Calculation 13 2" xfId="1790"/>
    <cellStyle name="Calculation 14" xfId="1791"/>
    <cellStyle name="Calculation 14 2" xfId="1792"/>
    <cellStyle name="Calculation 15" xfId="1793"/>
    <cellStyle name="Calculation 15 2" xfId="1794"/>
    <cellStyle name="Calculation 16" xfId="1795"/>
    <cellStyle name="Calculation 16 2" xfId="1796"/>
    <cellStyle name="Calculation 17" xfId="1797"/>
    <cellStyle name="Calculation 17 2" xfId="1798"/>
    <cellStyle name="Calculation 18" xfId="1799"/>
    <cellStyle name="Calculation 18 2" xfId="1800"/>
    <cellStyle name="Calculation 19" xfId="1801"/>
    <cellStyle name="Calculation 19 2" xfId="1802"/>
    <cellStyle name="Calculation 2" xfId="1803"/>
    <cellStyle name="Calculation 2 2" xfId="1804"/>
    <cellStyle name="Calculation 2 2 2" xfId="1805"/>
    <cellStyle name="Calculation 2 2 2 2" xfId="1806"/>
    <cellStyle name="Calculation 2 2 3" xfId="1807"/>
    <cellStyle name="Calculation 2 2 4" xfId="1808"/>
    <cellStyle name="Calculation 2 2 5" xfId="1809"/>
    <cellStyle name="Calculation 2 3" xfId="1810"/>
    <cellStyle name="Calculation 2 3 2" xfId="1811"/>
    <cellStyle name="Calculation 2 3 3" xfId="1812"/>
    <cellStyle name="Calculation 2 3 4" xfId="1813"/>
    <cellStyle name="Calculation 2 3 5" xfId="1814"/>
    <cellStyle name="Calculation 2 4" xfId="1815"/>
    <cellStyle name="Calculation 2 4 2" xfId="1816"/>
    <cellStyle name="Calculation 20" xfId="1817"/>
    <cellStyle name="Calculation 20 2" xfId="1818"/>
    <cellStyle name="Calculation 21" xfId="1819"/>
    <cellStyle name="Calculation 22" xfId="1820"/>
    <cellStyle name="Calculation 23" xfId="1821"/>
    <cellStyle name="Calculation 24" xfId="1822"/>
    <cellStyle name="Calculation 25" xfId="1823"/>
    <cellStyle name="Calculation 26" xfId="1824"/>
    <cellStyle name="Calculation 27" xfId="1825"/>
    <cellStyle name="Calculation 28" xfId="1826"/>
    <cellStyle name="Calculation 29" xfId="1827"/>
    <cellStyle name="Calculation 3" xfId="1828"/>
    <cellStyle name="Calculation 3 2" xfId="1829"/>
    <cellStyle name="Calculation 30" xfId="1830"/>
    <cellStyle name="Calculation 31" xfId="1831"/>
    <cellStyle name="Calculation 32" xfId="1832"/>
    <cellStyle name="Calculation 33" xfId="1833"/>
    <cellStyle name="Calculation 34" xfId="1834"/>
    <cellStyle name="Calculation 35" xfId="1835"/>
    <cellStyle name="Calculation 36" xfId="1836"/>
    <cellStyle name="Calculation 37" xfId="1837"/>
    <cellStyle name="Calculation 38" xfId="1838"/>
    <cellStyle name="Calculation 39" xfId="1839"/>
    <cellStyle name="Calculation 4" xfId="1840"/>
    <cellStyle name="Calculation 4 2" xfId="1841"/>
    <cellStyle name="Calculation 40" xfId="1842"/>
    <cellStyle name="Calculation 41" xfId="1843"/>
    <cellStyle name="Calculation 42" xfId="1844"/>
    <cellStyle name="Calculation 43" xfId="1845"/>
    <cellStyle name="Calculation 44" xfId="1846"/>
    <cellStyle name="Calculation 5" xfId="1847"/>
    <cellStyle name="Calculation 5 2" xfId="1848"/>
    <cellStyle name="Calculation 6" xfId="1849"/>
    <cellStyle name="Calculation 6 2" xfId="1850"/>
    <cellStyle name="Calculation 7" xfId="1851"/>
    <cellStyle name="Calculation 7 2" xfId="1852"/>
    <cellStyle name="Calculation 8" xfId="1853"/>
    <cellStyle name="Calculation 8 2" xfId="1854"/>
    <cellStyle name="Calculation 9" xfId="1855"/>
    <cellStyle name="Check Cell 10" xfId="1856"/>
    <cellStyle name="Check Cell 10 2" xfId="1857"/>
    <cellStyle name="Check Cell 11" xfId="1858"/>
    <cellStyle name="Check Cell 11 2" xfId="1859"/>
    <cellStyle name="Check Cell 12" xfId="1860"/>
    <cellStyle name="Check Cell 12 2" xfId="1861"/>
    <cellStyle name="Check Cell 13" xfId="1862"/>
    <cellStyle name="Check Cell 13 2" xfId="1863"/>
    <cellStyle name="Check Cell 14" xfId="1864"/>
    <cellStyle name="Check Cell 14 2" xfId="1865"/>
    <cellStyle name="Check Cell 15" xfId="1866"/>
    <cellStyle name="Check Cell 15 2" xfId="1867"/>
    <cellStyle name="Check Cell 16" xfId="1868"/>
    <cellStyle name="Check Cell 16 2" xfId="1869"/>
    <cellStyle name="Check Cell 17" xfId="1870"/>
    <cellStyle name="Check Cell 17 2" xfId="1871"/>
    <cellStyle name="Check Cell 18" xfId="1872"/>
    <cellStyle name="Check Cell 18 2" xfId="1873"/>
    <cellStyle name="Check Cell 19" xfId="1874"/>
    <cellStyle name="Check Cell 19 2" xfId="1875"/>
    <cellStyle name="Check Cell 2" xfId="1876"/>
    <cellStyle name="Check Cell 2 2" xfId="1877"/>
    <cellStyle name="Check Cell 2 2 2" xfId="1878"/>
    <cellStyle name="Check Cell 2 2 2 2" xfId="1879"/>
    <cellStyle name="Check Cell 2 2 3" xfId="1880"/>
    <cellStyle name="Check Cell 2 2 4" xfId="1881"/>
    <cellStyle name="Check Cell 2 2 5" xfId="1882"/>
    <cellStyle name="Check Cell 2 3" xfId="1883"/>
    <cellStyle name="Check Cell 2 3 2" xfId="1884"/>
    <cellStyle name="Check Cell 2 3 3" xfId="1885"/>
    <cellStyle name="Check Cell 2 3 4" xfId="1886"/>
    <cellStyle name="Check Cell 2 3 5" xfId="1887"/>
    <cellStyle name="Check Cell 2 4" xfId="1888"/>
    <cellStyle name="Check Cell 2 4 2" xfId="1889"/>
    <cellStyle name="Check Cell 20" xfId="1890"/>
    <cellStyle name="Check Cell 20 2" xfId="1891"/>
    <cellStyle name="Check Cell 21" xfId="1892"/>
    <cellStyle name="Check Cell 22" xfId="1893"/>
    <cellStyle name="Check Cell 23" xfId="1894"/>
    <cellStyle name="Check Cell 24" xfId="1895"/>
    <cellStyle name="Check Cell 25" xfId="1896"/>
    <cellStyle name="Check Cell 26" xfId="1897"/>
    <cellStyle name="Check Cell 27" xfId="1898"/>
    <cellStyle name="Check Cell 28" xfId="1899"/>
    <cellStyle name="Check Cell 29" xfId="1900"/>
    <cellStyle name="Check Cell 3" xfId="1901"/>
    <cellStyle name="Check Cell 3 2" xfId="1902"/>
    <cellStyle name="Check Cell 30" xfId="1903"/>
    <cellStyle name="Check Cell 31" xfId="1904"/>
    <cellStyle name="Check Cell 32" xfId="1905"/>
    <cellStyle name="Check Cell 33" xfId="1906"/>
    <cellStyle name="Check Cell 34" xfId="1907"/>
    <cellStyle name="Check Cell 35" xfId="1908"/>
    <cellStyle name="Check Cell 36" xfId="1909"/>
    <cellStyle name="Check Cell 37" xfId="1910"/>
    <cellStyle name="Check Cell 38" xfId="1911"/>
    <cellStyle name="Check Cell 39" xfId="1912"/>
    <cellStyle name="Check Cell 4" xfId="1913"/>
    <cellStyle name="Check Cell 4 2" xfId="1914"/>
    <cellStyle name="Check Cell 40" xfId="1915"/>
    <cellStyle name="Check Cell 41" xfId="1916"/>
    <cellStyle name="Check Cell 42" xfId="1917"/>
    <cellStyle name="Check Cell 43" xfId="1918"/>
    <cellStyle name="Check Cell 44" xfId="1919"/>
    <cellStyle name="Check Cell 5" xfId="1920"/>
    <cellStyle name="Check Cell 5 2" xfId="1921"/>
    <cellStyle name="Check Cell 6" xfId="1922"/>
    <cellStyle name="Check Cell 6 2" xfId="1923"/>
    <cellStyle name="Check Cell 7" xfId="1924"/>
    <cellStyle name="Check Cell 7 2" xfId="1925"/>
    <cellStyle name="Check Cell 8" xfId="1926"/>
    <cellStyle name="Check Cell 8 2" xfId="1927"/>
    <cellStyle name="Check Cell 9" xfId="1928"/>
    <cellStyle name="ColLevel_0" xfId="1929"/>
    <cellStyle name="Comma" xfId="4205" builtinId="3"/>
    <cellStyle name="Comma 10" xfId="1930"/>
    <cellStyle name="Comma 10 2" xfId="4250"/>
    <cellStyle name="Comma 11" xfId="1931"/>
    <cellStyle name="Comma 12" xfId="1932"/>
    <cellStyle name="Comma 13" xfId="1933"/>
    <cellStyle name="Comma 14" xfId="1934"/>
    <cellStyle name="Comma 15" xfId="1935"/>
    <cellStyle name="Comma 16" xfId="1936"/>
    <cellStyle name="Comma 17" xfId="1937"/>
    <cellStyle name="Comma 18" xfId="1938"/>
    <cellStyle name="Comma 19" xfId="1939"/>
    <cellStyle name="Comma 2" xfId="1940"/>
    <cellStyle name="Comma 2 10" xfId="1941"/>
    <cellStyle name="Comma 2 11" xfId="4253"/>
    <cellStyle name="Comma 2 2" xfId="1942"/>
    <cellStyle name="Comma 2 2 2" xfId="1943"/>
    <cellStyle name="Comma 2 2 2 2" xfId="1944"/>
    <cellStyle name="Comma 2 2 3" xfId="1945"/>
    <cellStyle name="Comma 2 2 4" xfId="1946"/>
    <cellStyle name="Comma 2 3" xfId="1947"/>
    <cellStyle name="Comma 2 3 2" xfId="1948"/>
    <cellStyle name="Comma 2 3 2 2" xfId="1949"/>
    <cellStyle name="Comma 2 3 3" xfId="1950"/>
    <cellStyle name="Comma 2 4" xfId="1951"/>
    <cellStyle name="Comma 2 4 2" xfId="1952"/>
    <cellStyle name="Comma 2 4 3" xfId="1953"/>
    <cellStyle name="Comma 2 5" xfId="1954"/>
    <cellStyle name="Comma 2 5 2" xfId="1955"/>
    <cellStyle name="Comma 2 5 3" xfId="1956"/>
    <cellStyle name="Comma 2 6" xfId="1957"/>
    <cellStyle name="Comma 2 6 2" xfId="1958"/>
    <cellStyle name="Comma 2 7" xfId="1959"/>
    <cellStyle name="Comma 2 8" xfId="1960"/>
    <cellStyle name="Comma 2 9" xfId="1961"/>
    <cellStyle name="Comma 20" xfId="1962"/>
    <cellStyle name="Comma 21" xfId="1963"/>
    <cellStyle name="Comma 22" xfId="1964"/>
    <cellStyle name="Comma 23" xfId="1965"/>
    <cellStyle name="Comma 24" xfId="1966"/>
    <cellStyle name="Comma 25" xfId="1967"/>
    <cellStyle name="Comma 26" xfId="1968"/>
    <cellStyle name="Comma 27" xfId="4247"/>
    <cellStyle name="Comma 28" xfId="4251"/>
    <cellStyle name="Comma 3" xfId="1969"/>
    <cellStyle name="Comma 3 2" xfId="1970"/>
    <cellStyle name="Comma 3 2 2" xfId="1971"/>
    <cellStyle name="Comma 3 2 2 2" xfId="1972"/>
    <cellStyle name="Comma 3 2 3" xfId="1973"/>
    <cellStyle name="Comma 3 2 4" xfId="1974"/>
    <cellStyle name="Comma 3 3" xfId="1975"/>
    <cellStyle name="Comma 3 4" xfId="1976"/>
    <cellStyle name="Comma 3 5" xfId="1977"/>
    <cellStyle name="Comma 4" xfId="1978"/>
    <cellStyle name="Comma 4 2" xfId="1979"/>
    <cellStyle name="Comma 4 2 2" xfId="1980"/>
    <cellStyle name="Comma 5" xfId="1981"/>
    <cellStyle name="Comma 5 2" xfId="1982"/>
    <cellStyle name="Comma 5 3" xfId="1983"/>
    <cellStyle name="Comma 6" xfId="1984"/>
    <cellStyle name="Comma 6 2" xfId="1985"/>
    <cellStyle name="Comma 6 2 2" xfId="1986"/>
    <cellStyle name="Comma 6 3" xfId="1987"/>
    <cellStyle name="Comma 6 4" xfId="1988"/>
    <cellStyle name="Comma 7" xfId="1989"/>
    <cellStyle name="Comma 7 2" xfId="1990"/>
    <cellStyle name="Comma 7 3" xfId="1991"/>
    <cellStyle name="Comma 8" xfId="1992"/>
    <cellStyle name="Comma 8 2" xfId="1993"/>
    <cellStyle name="Comma 8 3" xfId="1994"/>
    <cellStyle name="Comma 9" xfId="1995"/>
    <cellStyle name="Comma 9 2" xfId="1996"/>
    <cellStyle name="Comma_200 Notes 1 - P11" xfId="4188"/>
    <cellStyle name="Comma_330SCH" xfId="4196"/>
    <cellStyle name="Comma_N&amp;R p54" xfId="4193"/>
    <cellStyle name="Comma_r1" xfId="4224"/>
    <cellStyle name="Comma0 - Style3" xfId="1997"/>
    <cellStyle name="Comma1 - Style1" xfId="1998"/>
    <cellStyle name="Currency" xfId="4246" builtinId="4"/>
    <cellStyle name="Currency 2" xfId="1999"/>
    <cellStyle name="Currency 2 2" xfId="2000"/>
    <cellStyle name="Currency 2 2 2" xfId="2001"/>
    <cellStyle name="Currency 2 3" xfId="2002"/>
    <cellStyle name="Currency 2 4" xfId="2003"/>
    <cellStyle name="Currency 3" xfId="2004"/>
    <cellStyle name="Currency 3 2" xfId="2005"/>
    <cellStyle name="Currency 4" xfId="2006"/>
    <cellStyle name="Currency 4 2" xfId="2007"/>
    <cellStyle name="Currency 5" xfId="2008"/>
    <cellStyle name="Currency 6" xfId="2009"/>
    <cellStyle name="Currency 7" xfId="2010"/>
    <cellStyle name="Dezimal[0]" xfId="2011"/>
    <cellStyle name="Dezimal[0] 10" xfId="2012"/>
    <cellStyle name="Dezimal[0] 11" xfId="2013"/>
    <cellStyle name="Dezimal[0] 12" xfId="2014"/>
    <cellStyle name="Dezimal[0] 13" xfId="2015"/>
    <cellStyle name="Dezimal[0] 14" xfId="2016"/>
    <cellStyle name="Dezimal[0] 15" xfId="2017"/>
    <cellStyle name="Dezimal[0] 16" xfId="2018"/>
    <cellStyle name="Dezimal[0] 17" xfId="2019"/>
    <cellStyle name="Dezimal[0] 18" xfId="2020"/>
    <cellStyle name="Dezimal[0] 2" xfId="2021"/>
    <cellStyle name="Dezimal[0] 2 2" xfId="2022"/>
    <cellStyle name="Dezimal[0] 3" xfId="2023"/>
    <cellStyle name="Dezimal[0] 4" xfId="2024"/>
    <cellStyle name="Dezimal[0] 5" xfId="2025"/>
    <cellStyle name="Dezimal[0] 6" xfId="2026"/>
    <cellStyle name="Dezimal[0] 7" xfId="2027"/>
    <cellStyle name="Dezimal[0] 8" xfId="2028"/>
    <cellStyle name="Dezimal[0] 9" xfId="2029"/>
    <cellStyle name="Euro" xfId="2030"/>
    <cellStyle name="Euro 10" xfId="2031"/>
    <cellStyle name="Euro 11" xfId="2032"/>
    <cellStyle name="Euro 12" xfId="2033"/>
    <cellStyle name="Euro 13" xfId="2034"/>
    <cellStyle name="Euro 14" xfId="2035"/>
    <cellStyle name="Euro 15" xfId="2036"/>
    <cellStyle name="Euro 16" xfId="2037"/>
    <cellStyle name="Euro 17" xfId="2038"/>
    <cellStyle name="Euro 18" xfId="2039"/>
    <cellStyle name="Euro 2" xfId="2040"/>
    <cellStyle name="Euro 3" xfId="2041"/>
    <cellStyle name="Euro 4" xfId="2042"/>
    <cellStyle name="Euro 5" xfId="2043"/>
    <cellStyle name="Euro 6" xfId="2044"/>
    <cellStyle name="Euro 7" xfId="2045"/>
    <cellStyle name="Euro 8" xfId="2046"/>
    <cellStyle name="Euro 9" xfId="2047"/>
    <cellStyle name="Explanatory Text 10" xfId="2048"/>
    <cellStyle name="Explanatory Text 10 2" xfId="2049"/>
    <cellStyle name="Explanatory Text 11" xfId="2050"/>
    <cellStyle name="Explanatory Text 12" xfId="2051"/>
    <cellStyle name="Explanatory Text 13" xfId="2052"/>
    <cellStyle name="Explanatory Text 14" xfId="2053"/>
    <cellStyle name="Explanatory Text 15" xfId="2054"/>
    <cellStyle name="Explanatory Text 16" xfId="2055"/>
    <cellStyle name="Explanatory Text 17" xfId="2056"/>
    <cellStyle name="Explanatory Text 18" xfId="2057"/>
    <cellStyle name="Explanatory Text 19" xfId="2058"/>
    <cellStyle name="Explanatory Text 2" xfId="2059"/>
    <cellStyle name="Explanatory Text 2 2" xfId="2060"/>
    <cellStyle name="Explanatory Text 2 2 2" xfId="2061"/>
    <cellStyle name="Explanatory Text 2 2 2 2" xfId="2062"/>
    <cellStyle name="Explanatory Text 2 2 3" xfId="2063"/>
    <cellStyle name="Explanatory Text 2 2 4" xfId="2064"/>
    <cellStyle name="Explanatory Text 2 3" xfId="2065"/>
    <cellStyle name="Explanatory Text 2 3 2" xfId="2066"/>
    <cellStyle name="Explanatory Text 2 3 3" xfId="2067"/>
    <cellStyle name="Explanatory Text 2 4" xfId="2068"/>
    <cellStyle name="Explanatory Text 20" xfId="2069"/>
    <cellStyle name="Explanatory Text 21" xfId="2070"/>
    <cellStyle name="Explanatory Text 22" xfId="2071"/>
    <cellStyle name="Explanatory Text 23" xfId="2072"/>
    <cellStyle name="Explanatory Text 24" xfId="2073"/>
    <cellStyle name="Explanatory Text 25" xfId="2074"/>
    <cellStyle name="Explanatory Text 26" xfId="2075"/>
    <cellStyle name="Explanatory Text 27" xfId="2076"/>
    <cellStyle name="Explanatory Text 28" xfId="2077"/>
    <cellStyle name="Explanatory Text 29" xfId="2078"/>
    <cellStyle name="Explanatory Text 3" xfId="2079"/>
    <cellStyle name="Explanatory Text 30" xfId="2080"/>
    <cellStyle name="Explanatory Text 31" xfId="2081"/>
    <cellStyle name="Explanatory Text 32" xfId="2082"/>
    <cellStyle name="Explanatory Text 33" xfId="2083"/>
    <cellStyle name="Explanatory Text 34" xfId="2084"/>
    <cellStyle name="Explanatory Text 35" xfId="2085"/>
    <cellStyle name="Explanatory Text 36" xfId="2086"/>
    <cellStyle name="Explanatory Text 37" xfId="2087"/>
    <cellStyle name="Explanatory Text 38" xfId="2088"/>
    <cellStyle name="Explanatory Text 39" xfId="2089"/>
    <cellStyle name="Explanatory Text 4" xfId="2090"/>
    <cellStyle name="Explanatory Text 40" xfId="2091"/>
    <cellStyle name="Explanatory Text 5" xfId="2092"/>
    <cellStyle name="Explanatory Text 6" xfId="2093"/>
    <cellStyle name="Explanatory Text 7" xfId="2094"/>
    <cellStyle name="Explanatory Text 8" xfId="2095"/>
    <cellStyle name="Explanatory Text 9" xfId="2096"/>
    <cellStyle name="Good 10" xfId="2097"/>
    <cellStyle name="Good 10 2" xfId="2098"/>
    <cellStyle name="Good 11" xfId="2099"/>
    <cellStyle name="Good 12" xfId="2100"/>
    <cellStyle name="Good 13" xfId="2101"/>
    <cellStyle name="Good 14" xfId="2102"/>
    <cellStyle name="Good 15" xfId="2103"/>
    <cellStyle name="Good 16" xfId="2104"/>
    <cellStyle name="Good 17" xfId="2105"/>
    <cellStyle name="Good 18" xfId="2106"/>
    <cellStyle name="Good 19" xfId="2107"/>
    <cellStyle name="Good 2" xfId="2108"/>
    <cellStyle name="Good 2 2" xfId="2109"/>
    <cellStyle name="Good 2 2 2" xfId="2110"/>
    <cellStyle name="Good 2 2 2 2" xfId="2111"/>
    <cellStyle name="Good 2 2 3" xfId="2112"/>
    <cellStyle name="Good 2 2 4" xfId="2113"/>
    <cellStyle name="Good 2 2 5" xfId="2114"/>
    <cellStyle name="Good 2 3" xfId="2115"/>
    <cellStyle name="Good 2 3 2" xfId="2116"/>
    <cellStyle name="Good 2 3 3" xfId="2117"/>
    <cellStyle name="Good 2 3 4" xfId="2118"/>
    <cellStyle name="Good 2 4" xfId="2119"/>
    <cellStyle name="Good 2 4 2" xfId="2120"/>
    <cellStyle name="Good 20" xfId="2121"/>
    <cellStyle name="Good 21" xfId="2122"/>
    <cellStyle name="Good 22" xfId="2123"/>
    <cellStyle name="Good 23" xfId="2124"/>
    <cellStyle name="Good 24" xfId="2125"/>
    <cellStyle name="Good 25" xfId="2126"/>
    <cellStyle name="Good 26" xfId="2127"/>
    <cellStyle name="Good 27" xfId="2128"/>
    <cellStyle name="Good 28" xfId="2129"/>
    <cellStyle name="Good 29" xfId="2130"/>
    <cellStyle name="Good 3" xfId="2131"/>
    <cellStyle name="Good 30" xfId="2132"/>
    <cellStyle name="Good 31" xfId="2133"/>
    <cellStyle name="Good 32" xfId="2134"/>
    <cellStyle name="Good 33" xfId="2135"/>
    <cellStyle name="Good 34" xfId="2136"/>
    <cellStyle name="Good 35" xfId="2137"/>
    <cellStyle name="Good 36" xfId="2138"/>
    <cellStyle name="Good 37" xfId="2139"/>
    <cellStyle name="Good 38" xfId="2140"/>
    <cellStyle name="Good 39" xfId="2141"/>
    <cellStyle name="Good 4" xfId="2142"/>
    <cellStyle name="Good 40" xfId="2143"/>
    <cellStyle name="Good 41" xfId="2144"/>
    <cellStyle name="Good 42" xfId="2145"/>
    <cellStyle name="Good 43" xfId="2146"/>
    <cellStyle name="Good 44" xfId="2147"/>
    <cellStyle name="Good 5" xfId="2148"/>
    <cellStyle name="Good 6" xfId="2149"/>
    <cellStyle name="Good 7" xfId="2150"/>
    <cellStyle name="Good 8" xfId="2151"/>
    <cellStyle name="Good 9" xfId="2152"/>
    <cellStyle name="Heading 1 10" xfId="2153"/>
    <cellStyle name="Heading 1 10 2" xfId="2154"/>
    <cellStyle name="Heading 1 11" xfId="2155"/>
    <cellStyle name="Heading 1 12" xfId="2156"/>
    <cellStyle name="Heading 1 13" xfId="2157"/>
    <cellStyle name="Heading 1 14" xfId="2158"/>
    <cellStyle name="Heading 1 15" xfId="2159"/>
    <cellStyle name="Heading 1 16" xfId="2160"/>
    <cellStyle name="Heading 1 17" xfId="2161"/>
    <cellStyle name="Heading 1 18" xfId="2162"/>
    <cellStyle name="Heading 1 19" xfId="2163"/>
    <cellStyle name="Heading 1 2" xfId="2164"/>
    <cellStyle name="Heading 1 2 2" xfId="2165"/>
    <cellStyle name="Heading 1 2 2 2" xfId="2166"/>
    <cellStyle name="Heading 1 2 2 2 2" xfId="2167"/>
    <cellStyle name="Heading 1 2 2 3" xfId="2168"/>
    <cellStyle name="Heading 1 2 2 4" xfId="2169"/>
    <cellStyle name="Heading 1 2 2 5" xfId="2170"/>
    <cellStyle name="Heading 1 2 3" xfId="2171"/>
    <cellStyle name="Heading 1 2 3 2" xfId="2172"/>
    <cellStyle name="Heading 1 2 3 3" xfId="2173"/>
    <cellStyle name="Heading 1 2 3 4" xfId="2174"/>
    <cellStyle name="Heading 1 2 3 5" xfId="2175"/>
    <cellStyle name="Heading 1 2 4" xfId="2176"/>
    <cellStyle name="Heading 1 2 5" xfId="2177"/>
    <cellStyle name="Heading 1 20" xfId="2178"/>
    <cellStyle name="Heading 1 21" xfId="2179"/>
    <cellStyle name="Heading 1 22" xfId="2180"/>
    <cellStyle name="Heading 1 23" xfId="2181"/>
    <cellStyle name="Heading 1 24" xfId="2182"/>
    <cellStyle name="Heading 1 25" xfId="2183"/>
    <cellStyle name="Heading 1 26" xfId="2184"/>
    <cellStyle name="Heading 1 27" xfId="2185"/>
    <cellStyle name="Heading 1 28" xfId="2186"/>
    <cellStyle name="Heading 1 29" xfId="2187"/>
    <cellStyle name="Heading 1 3" xfId="2188"/>
    <cellStyle name="Heading 1 30" xfId="2189"/>
    <cellStyle name="Heading 1 31" xfId="2190"/>
    <cellStyle name="Heading 1 32" xfId="2191"/>
    <cellStyle name="Heading 1 33" xfId="2192"/>
    <cellStyle name="Heading 1 34" xfId="2193"/>
    <cellStyle name="Heading 1 35" xfId="2194"/>
    <cellStyle name="Heading 1 36" xfId="2195"/>
    <cellStyle name="Heading 1 37" xfId="2196"/>
    <cellStyle name="Heading 1 38" xfId="2197"/>
    <cellStyle name="Heading 1 39" xfId="2198"/>
    <cellStyle name="Heading 1 4" xfId="2199"/>
    <cellStyle name="Heading 1 40" xfId="2200"/>
    <cellStyle name="Heading 1 5" xfId="2201"/>
    <cellStyle name="Heading 1 6" xfId="2202"/>
    <cellStyle name="Heading 1 7" xfId="2203"/>
    <cellStyle name="Heading 1 8" xfId="2204"/>
    <cellStyle name="Heading 1 9" xfId="2205"/>
    <cellStyle name="Heading 2 10" xfId="2206"/>
    <cellStyle name="Heading 2 10 2" xfId="2207"/>
    <cellStyle name="Heading 2 11" xfId="2208"/>
    <cellStyle name="Heading 2 12" xfId="2209"/>
    <cellStyle name="Heading 2 13" xfId="2210"/>
    <cellStyle name="Heading 2 14" xfId="2211"/>
    <cellStyle name="Heading 2 15" xfId="2212"/>
    <cellStyle name="Heading 2 16" xfId="2213"/>
    <cellStyle name="Heading 2 17" xfId="2214"/>
    <cellStyle name="Heading 2 18" xfId="2215"/>
    <cellStyle name="Heading 2 19" xfId="2216"/>
    <cellStyle name="Heading 2 2" xfId="2217"/>
    <cellStyle name="Heading 2 2 2" xfId="2218"/>
    <cellStyle name="Heading 2 2 2 2" xfId="2219"/>
    <cellStyle name="Heading 2 2 2 2 2" xfId="2220"/>
    <cellStyle name="Heading 2 2 2 3" xfId="2221"/>
    <cellStyle name="Heading 2 2 2 4" xfId="2222"/>
    <cellStyle name="Heading 2 2 2 5" xfId="2223"/>
    <cellStyle name="Heading 2 2 3" xfId="2224"/>
    <cellStyle name="Heading 2 2 3 2" xfId="2225"/>
    <cellStyle name="Heading 2 2 3 3" xfId="2226"/>
    <cellStyle name="Heading 2 2 3 4" xfId="2227"/>
    <cellStyle name="Heading 2 2 3 5" xfId="2228"/>
    <cellStyle name="Heading 2 2 4" xfId="2229"/>
    <cellStyle name="Heading 2 2 5" xfId="2230"/>
    <cellStyle name="Heading 2 20" xfId="2231"/>
    <cellStyle name="Heading 2 21" xfId="2232"/>
    <cellStyle name="Heading 2 22" xfId="2233"/>
    <cellStyle name="Heading 2 23" xfId="2234"/>
    <cellStyle name="Heading 2 24" xfId="2235"/>
    <cellStyle name="Heading 2 25" xfId="2236"/>
    <cellStyle name="Heading 2 26" xfId="2237"/>
    <cellStyle name="Heading 2 27" xfId="2238"/>
    <cellStyle name="Heading 2 28" xfId="2239"/>
    <cellStyle name="Heading 2 29" xfId="2240"/>
    <cellStyle name="Heading 2 3" xfId="2241"/>
    <cellStyle name="Heading 2 30" xfId="2242"/>
    <cellStyle name="Heading 2 31" xfId="2243"/>
    <cellStyle name="Heading 2 32" xfId="2244"/>
    <cellStyle name="Heading 2 33" xfId="2245"/>
    <cellStyle name="Heading 2 34" xfId="2246"/>
    <cellStyle name="Heading 2 35" xfId="2247"/>
    <cellStyle name="Heading 2 36" xfId="2248"/>
    <cellStyle name="Heading 2 37" xfId="2249"/>
    <cellStyle name="Heading 2 38" xfId="2250"/>
    <cellStyle name="Heading 2 39" xfId="2251"/>
    <cellStyle name="Heading 2 4" xfId="2252"/>
    <cellStyle name="Heading 2 40" xfId="2253"/>
    <cellStyle name="Heading 2 5" xfId="2254"/>
    <cellStyle name="Heading 2 6" xfId="2255"/>
    <cellStyle name="Heading 2 7" xfId="2256"/>
    <cellStyle name="Heading 2 8" xfId="2257"/>
    <cellStyle name="Heading 2 9" xfId="2258"/>
    <cellStyle name="Heading 3 10" xfId="2259"/>
    <cellStyle name="Heading 3 10 2" xfId="2260"/>
    <cellStyle name="Heading 3 11" xfId="2261"/>
    <cellStyle name="Heading 3 12" xfId="2262"/>
    <cellStyle name="Heading 3 13" xfId="2263"/>
    <cellStyle name="Heading 3 14" xfId="2264"/>
    <cellStyle name="Heading 3 15" xfId="2265"/>
    <cellStyle name="Heading 3 16" xfId="2266"/>
    <cellStyle name="Heading 3 17" xfId="2267"/>
    <cellStyle name="Heading 3 18" xfId="2268"/>
    <cellStyle name="Heading 3 19" xfId="2269"/>
    <cellStyle name="Heading 3 2" xfId="2270"/>
    <cellStyle name="Heading 3 2 2" xfId="2271"/>
    <cellStyle name="Heading 3 2 2 2" xfId="2272"/>
    <cellStyle name="Heading 3 2 2 2 2" xfId="2273"/>
    <cellStyle name="Heading 3 2 2 3" xfId="2274"/>
    <cellStyle name="Heading 3 2 2 4" xfId="2275"/>
    <cellStyle name="Heading 3 2 2 5" xfId="2276"/>
    <cellStyle name="Heading 3 2 3" xfId="2277"/>
    <cellStyle name="Heading 3 2 3 2" xfId="2278"/>
    <cellStyle name="Heading 3 2 3 3" xfId="2279"/>
    <cellStyle name="Heading 3 2 3 4" xfId="2280"/>
    <cellStyle name="Heading 3 2 3 5" xfId="2281"/>
    <cellStyle name="Heading 3 2 4" xfId="2282"/>
    <cellStyle name="Heading 3 2 5" xfId="2283"/>
    <cellStyle name="Heading 3 20" xfId="2284"/>
    <cellStyle name="Heading 3 21" xfId="2285"/>
    <cellStyle name="Heading 3 22" xfId="2286"/>
    <cellStyle name="Heading 3 23" xfId="2287"/>
    <cellStyle name="Heading 3 24" xfId="2288"/>
    <cellStyle name="Heading 3 25" xfId="2289"/>
    <cellStyle name="Heading 3 26" xfId="2290"/>
    <cellStyle name="Heading 3 27" xfId="2291"/>
    <cellStyle name="Heading 3 28" xfId="2292"/>
    <cellStyle name="Heading 3 29" xfId="2293"/>
    <cellStyle name="Heading 3 3" xfId="2294"/>
    <cellStyle name="Heading 3 30" xfId="2295"/>
    <cellStyle name="Heading 3 31" xfId="2296"/>
    <cellStyle name="Heading 3 32" xfId="2297"/>
    <cellStyle name="Heading 3 33" xfId="2298"/>
    <cellStyle name="Heading 3 34" xfId="2299"/>
    <cellStyle name="Heading 3 35" xfId="2300"/>
    <cellStyle name="Heading 3 36" xfId="2301"/>
    <cellStyle name="Heading 3 37" xfId="2302"/>
    <cellStyle name="Heading 3 38" xfId="2303"/>
    <cellStyle name="Heading 3 39" xfId="2304"/>
    <cellStyle name="Heading 3 4" xfId="2305"/>
    <cellStyle name="Heading 3 40" xfId="2306"/>
    <cellStyle name="Heading 3 5" xfId="2307"/>
    <cellStyle name="Heading 3 6" xfId="2308"/>
    <cellStyle name="Heading 3 7" xfId="2309"/>
    <cellStyle name="Heading 3 8" xfId="2310"/>
    <cellStyle name="Heading 3 9" xfId="2311"/>
    <cellStyle name="Heading 4 10" xfId="2312"/>
    <cellStyle name="Heading 4 10 2" xfId="2313"/>
    <cellStyle name="Heading 4 11" xfId="2314"/>
    <cellStyle name="Heading 4 12" xfId="2315"/>
    <cellStyle name="Heading 4 13" xfId="2316"/>
    <cellStyle name="Heading 4 14" xfId="2317"/>
    <cellStyle name="Heading 4 15" xfId="2318"/>
    <cellStyle name="Heading 4 16" xfId="2319"/>
    <cellStyle name="Heading 4 17" xfId="2320"/>
    <cellStyle name="Heading 4 18" xfId="2321"/>
    <cellStyle name="Heading 4 19" xfId="2322"/>
    <cellStyle name="Heading 4 2" xfId="2323"/>
    <cellStyle name="Heading 4 2 2" xfId="2324"/>
    <cellStyle name="Heading 4 2 2 2" xfId="2325"/>
    <cellStyle name="Heading 4 2 2 2 2" xfId="2326"/>
    <cellStyle name="Heading 4 2 2 3" xfId="2327"/>
    <cellStyle name="Heading 4 2 2 4" xfId="2328"/>
    <cellStyle name="Heading 4 2 3" xfId="2329"/>
    <cellStyle name="Heading 4 2 3 2" xfId="2330"/>
    <cellStyle name="Heading 4 2 3 3" xfId="2331"/>
    <cellStyle name="Heading 4 2 3 4" xfId="2332"/>
    <cellStyle name="Heading 4 2 4" xfId="2333"/>
    <cellStyle name="Heading 4 2 5" xfId="2334"/>
    <cellStyle name="Heading 4 20" xfId="2335"/>
    <cellStyle name="Heading 4 21" xfId="2336"/>
    <cellStyle name="Heading 4 22" xfId="2337"/>
    <cellStyle name="Heading 4 23" xfId="2338"/>
    <cellStyle name="Heading 4 24" xfId="2339"/>
    <cellStyle name="Heading 4 25" xfId="2340"/>
    <cellStyle name="Heading 4 26" xfId="2341"/>
    <cellStyle name="Heading 4 27" xfId="2342"/>
    <cellStyle name="Heading 4 28" xfId="2343"/>
    <cellStyle name="Heading 4 29" xfId="2344"/>
    <cellStyle name="Heading 4 3" xfId="2345"/>
    <cellStyle name="Heading 4 30" xfId="2346"/>
    <cellStyle name="Heading 4 31" xfId="2347"/>
    <cellStyle name="Heading 4 32" xfId="2348"/>
    <cellStyle name="Heading 4 33" xfId="2349"/>
    <cellStyle name="Heading 4 34" xfId="2350"/>
    <cellStyle name="Heading 4 35" xfId="2351"/>
    <cellStyle name="Heading 4 36" xfId="2352"/>
    <cellStyle name="Heading 4 37" xfId="2353"/>
    <cellStyle name="Heading 4 38" xfId="2354"/>
    <cellStyle name="Heading 4 39" xfId="2355"/>
    <cellStyle name="Heading 4 4" xfId="2356"/>
    <cellStyle name="Heading 4 40" xfId="2357"/>
    <cellStyle name="Heading 4 5" xfId="2358"/>
    <cellStyle name="Heading 4 6" xfId="2359"/>
    <cellStyle name="Heading 4 7" xfId="2360"/>
    <cellStyle name="Heading 4 8" xfId="2361"/>
    <cellStyle name="Heading 4 9" xfId="2362"/>
    <cellStyle name="Hyperlink" xfId="4194" builtinId="8"/>
    <cellStyle name="Input 10" xfId="2363"/>
    <cellStyle name="Input 10 2" xfId="2364"/>
    <cellStyle name="Input 11" xfId="2365"/>
    <cellStyle name="Input 11 2" xfId="2366"/>
    <cellStyle name="Input 12" xfId="2367"/>
    <cellStyle name="Input 12 2" xfId="2368"/>
    <cellStyle name="Input 13" xfId="2369"/>
    <cellStyle name="Input 13 2" xfId="2370"/>
    <cellStyle name="Input 14" xfId="2371"/>
    <cellStyle name="Input 14 2" xfId="2372"/>
    <cellStyle name="Input 15" xfId="2373"/>
    <cellStyle name="Input 15 2" xfId="2374"/>
    <cellStyle name="Input 16" xfId="2375"/>
    <cellStyle name="Input 16 2" xfId="2376"/>
    <cellStyle name="Input 17" xfId="2377"/>
    <cellStyle name="Input 17 2" xfId="2378"/>
    <cellStyle name="Input 18" xfId="2379"/>
    <cellStyle name="Input 18 2" xfId="2380"/>
    <cellStyle name="Input 19" xfId="2381"/>
    <cellStyle name="Input 19 2" xfId="2382"/>
    <cellStyle name="Input 2" xfId="2383"/>
    <cellStyle name="Input 2 2" xfId="2384"/>
    <cellStyle name="Input 2 2 2" xfId="2385"/>
    <cellStyle name="Input 2 2 2 2" xfId="2386"/>
    <cellStyle name="Input 2 2 3" xfId="2387"/>
    <cellStyle name="Input 2 2 4" xfId="2388"/>
    <cellStyle name="Input 2 2 5" xfId="2389"/>
    <cellStyle name="Input 2 3" xfId="2390"/>
    <cellStyle name="Input 2 3 2" xfId="2391"/>
    <cellStyle name="Input 2 3 3" xfId="2392"/>
    <cellStyle name="Input 2 3 4" xfId="2393"/>
    <cellStyle name="Input 2 3 5" xfId="2394"/>
    <cellStyle name="Input 2 4" xfId="2395"/>
    <cellStyle name="Input 2 4 2" xfId="2396"/>
    <cellStyle name="Input 20" xfId="2397"/>
    <cellStyle name="Input 20 2" xfId="2398"/>
    <cellStyle name="Input 21" xfId="2399"/>
    <cellStyle name="Input 22" xfId="2400"/>
    <cellStyle name="Input 23" xfId="2401"/>
    <cellStyle name="Input 24" xfId="2402"/>
    <cellStyle name="Input 25" xfId="2403"/>
    <cellStyle name="Input 26" xfId="2404"/>
    <cellStyle name="Input 27" xfId="2405"/>
    <cellStyle name="Input 28" xfId="2406"/>
    <cellStyle name="Input 29" xfId="2407"/>
    <cellStyle name="Input 3" xfId="2408"/>
    <cellStyle name="Input 3 2" xfId="2409"/>
    <cellStyle name="Input 30" xfId="2410"/>
    <cellStyle name="Input 31" xfId="2411"/>
    <cellStyle name="Input 32" xfId="2412"/>
    <cellStyle name="Input 33" xfId="2413"/>
    <cellStyle name="Input 34" xfId="2414"/>
    <cellStyle name="Input 35" xfId="2415"/>
    <cellStyle name="Input 36" xfId="2416"/>
    <cellStyle name="Input 37" xfId="2417"/>
    <cellStyle name="Input 38" xfId="2418"/>
    <cellStyle name="Input 39" xfId="2419"/>
    <cellStyle name="Input 4" xfId="2420"/>
    <cellStyle name="Input 4 2" xfId="2421"/>
    <cellStyle name="Input 40" xfId="2422"/>
    <cellStyle name="Input 41" xfId="2423"/>
    <cellStyle name="Input 42" xfId="2424"/>
    <cellStyle name="Input 43" xfId="2425"/>
    <cellStyle name="Input 44" xfId="2426"/>
    <cellStyle name="Input 5" xfId="2427"/>
    <cellStyle name="Input 5 2" xfId="2428"/>
    <cellStyle name="Input 6" xfId="2429"/>
    <cellStyle name="Input 6 2" xfId="2430"/>
    <cellStyle name="Input 7" xfId="2431"/>
    <cellStyle name="Input 7 2" xfId="2432"/>
    <cellStyle name="Input 8" xfId="2433"/>
    <cellStyle name="Input 8 2" xfId="2434"/>
    <cellStyle name="Input 9" xfId="2435"/>
    <cellStyle name="Linked Cell 10" xfId="2436"/>
    <cellStyle name="Linked Cell 10 2" xfId="2437"/>
    <cellStyle name="Linked Cell 11" xfId="2438"/>
    <cellStyle name="Linked Cell 12" xfId="2439"/>
    <cellStyle name="Linked Cell 13" xfId="2440"/>
    <cellStyle name="Linked Cell 14" xfId="2441"/>
    <cellStyle name="Linked Cell 15" xfId="2442"/>
    <cellStyle name="Linked Cell 16" xfId="2443"/>
    <cellStyle name="Linked Cell 17" xfId="2444"/>
    <cellStyle name="Linked Cell 18" xfId="2445"/>
    <cellStyle name="Linked Cell 19" xfId="2446"/>
    <cellStyle name="Linked Cell 2" xfId="2447"/>
    <cellStyle name="Linked Cell 2 2" xfId="2448"/>
    <cellStyle name="Linked Cell 2 2 2" xfId="2449"/>
    <cellStyle name="Linked Cell 2 2 2 2" xfId="2450"/>
    <cellStyle name="Linked Cell 2 2 3" xfId="2451"/>
    <cellStyle name="Linked Cell 2 2 4" xfId="2452"/>
    <cellStyle name="Linked Cell 2 2 5" xfId="2453"/>
    <cellStyle name="Linked Cell 2 3" xfId="2454"/>
    <cellStyle name="Linked Cell 2 3 2" xfId="2455"/>
    <cellStyle name="Linked Cell 2 3 3" xfId="2456"/>
    <cellStyle name="Linked Cell 2 3 4" xfId="2457"/>
    <cellStyle name="Linked Cell 2 3 5" xfId="2458"/>
    <cellStyle name="Linked Cell 2 4" xfId="2459"/>
    <cellStyle name="Linked Cell 2 5" xfId="2460"/>
    <cellStyle name="Linked Cell 20" xfId="2461"/>
    <cellStyle name="Linked Cell 21" xfId="2462"/>
    <cellStyle name="Linked Cell 22" xfId="2463"/>
    <cellStyle name="Linked Cell 23" xfId="2464"/>
    <cellStyle name="Linked Cell 24" xfId="2465"/>
    <cellStyle name="Linked Cell 25" xfId="2466"/>
    <cellStyle name="Linked Cell 26" xfId="2467"/>
    <cellStyle name="Linked Cell 27" xfId="2468"/>
    <cellStyle name="Linked Cell 28" xfId="2469"/>
    <cellStyle name="Linked Cell 29" xfId="2470"/>
    <cellStyle name="Linked Cell 3" xfId="2471"/>
    <cellStyle name="Linked Cell 30" xfId="2472"/>
    <cellStyle name="Linked Cell 31" xfId="2473"/>
    <cellStyle name="Linked Cell 32" xfId="2474"/>
    <cellStyle name="Linked Cell 33" xfId="2475"/>
    <cellStyle name="Linked Cell 34" xfId="2476"/>
    <cellStyle name="Linked Cell 35" xfId="2477"/>
    <cellStyle name="Linked Cell 36" xfId="2478"/>
    <cellStyle name="Linked Cell 37" xfId="2479"/>
    <cellStyle name="Linked Cell 38" xfId="2480"/>
    <cellStyle name="Linked Cell 39" xfId="2481"/>
    <cellStyle name="Linked Cell 4" xfId="2482"/>
    <cellStyle name="Linked Cell 40" xfId="2483"/>
    <cellStyle name="Linked Cell 5" xfId="2484"/>
    <cellStyle name="Linked Cell 6" xfId="2485"/>
    <cellStyle name="Linked Cell 7" xfId="2486"/>
    <cellStyle name="Linked Cell 8" xfId="2487"/>
    <cellStyle name="Linked Cell 9" xfId="2488"/>
    <cellStyle name="Milliers_~2413496" xfId="2489"/>
    <cellStyle name="Monétaire_~2413496" xfId="2490"/>
    <cellStyle name="Neutral 10" xfId="2491"/>
    <cellStyle name="Neutral 10 2" xfId="2492"/>
    <cellStyle name="Neutral 11" xfId="2493"/>
    <cellStyle name="Neutral 11 2" xfId="2494"/>
    <cellStyle name="Neutral 12" xfId="2495"/>
    <cellStyle name="Neutral 12 2" xfId="2496"/>
    <cellStyle name="Neutral 13" xfId="2497"/>
    <cellStyle name="Neutral 13 2" xfId="2498"/>
    <cellStyle name="Neutral 14" xfId="2499"/>
    <cellStyle name="Neutral 14 2" xfId="2500"/>
    <cellStyle name="Neutral 15" xfId="2501"/>
    <cellStyle name="Neutral 15 2" xfId="2502"/>
    <cellStyle name="Neutral 16" xfId="2503"/>
    <cellStyle name="Neutral 16 2" xfId="2504"/>
    <cellStyle name="Neutral 17" xfId="2505"/>
    <cellStyle name="Neutral 17 2" xfId="2506"/>
    <cellStyle name="Neutral 18" xfId="2507"/>
    <cellStyle name="Neutral 18 2" xfId="2508"/>
    <cellStyle name="Neutral 19" xfId="2509"/>
    <cellStyle name="Neutral 19 2" xfId="2510"/>
    <cellStyle name="Neutral 2" xfId="2511"/>
    <cellStyle name="Neutral 2 2" xfId="2512"/>
    <cellStyle name="Neutral 2 2 2" xfId="2513"/>
    <cellStyle name="Neutral 2 2 2 2" xfId="2514"/>
    <cellStyle name="Neutral 2 2 3" xfId="2515"/>
    <cellStyle name="Neutral 2 2 4" xfId="2516"/>
    <cellStyle name="Neutral 2 2 5" xfId="2517"/>
    <cellStyle name="Neutral 2 3" xfId="2518"/>
    <cellStyle name="Neutral 2 3 2" xfId="2519"/>
    <cellStyle name="Neutral 2 3 3" xfId="2520"/>
    <cellStyle name="Neutral 2 3 4" xfId="2521"/>
    <cellStyle name="Neutral 2 3 5" xfId="2522"/>
    <cellStyle name="Neutral 2 4" xfId="2523"/>
    <cellStyle name="Neutral 2 4 2" xfId="2524"/>
    <cellStyle name="Neutral 20" xfId="2525"/>
    <cellStyle name="Neutral 20 2" xfId="2526"/>
    <cellStyle name="Neutral 21" xfId="2527"/>
    <cellStyle name="Neutral 22" xfId="2528"/>
    <cellStyle name="Neutral 23" xfId="2529"/>
    <cellStyle name="Neutral 24" xfId="2530"/>
    <cellStyle name="Neutral 25" xfId="2531"/>
    <cellStyle name="Neutral 26" xfId="2532"/>
    <cellStyle name="Neutral 27" xfId="2533"/>
    <cellStyle name="Neutral 28" xfId="2534"/>
    <cellStyle name="Neutral 29" xfId="2535"/>
    <cellStyle name="Neutral 3" xfId="2536"/>
    <cellStyle name="Neutral 3 2" xfId="2537"/>
    <cellStyle name="Neutral 30" xfId="2538"/>
    <cellStyle name="Neutral 31" xfId="2539"/>
    <cellStyle name="Neutral 32" xfId="2540"/>
    <cellStyle name="Neutral 33" xfId="2541"/>
    <cellStyle name="Neutral 34" xfId="2542"/>
    <cellStyle name="Neutral 35" xfId="2543"/>
    <cellStyle name="Neutral 36" xfId="2544"/>
    <cellStyle name="Neutral 37" xfId="2545"/>
    <cellStyle name="Neutral 38" xfId="2546"/>
    <cellStyle name="Neutral 39" xfId="2547"/>
    <cellStyle name="Neutral 4" xfId="2548"/>
    <cellStyle name="Neutral 4 2" xfId="2549"/>
    <cellStyle name="Neutral 40" xfId="2550"/>
    <cellStyle name="Neutral 41" xfId="2551"/>
    <cellStyle name="Neutral 42" xfId="2552"/>
    <cellStyle name="Neutral 43" xfId="2553"/>
    <cellStyle name="Neutral 44" xfId="2554"/>
    <cellStyle name="Neutral 5" xfId="2555"/>
    <cellStyle name="Neutral 5 2" xfId="2556"/>
    <cellStyle name="Neutral 6" xfId="2557"/>
    <cellStyle name="Neutral 6 2" xfId="2558"/>
    <cellStyle name="Neutral 7" xfId="2559"/>
    <cellStyle name="Neutral 7 2" xfId="2560"/>
    <cellStyle name="Neutral 8" xfId="2561"/>
    <cellStyle name="Neutral 8 2" xfId="2562"/>
    <cellStyle name="Neutral 9" xfId="2563"/>
    <cellStyle name="Normal" xfId="0" builtinId="0"/>
    <cellStyle name="Normal - Style1" xfId="2564"/>
    <cellStyle name="Normal 10" xfId="2565"/>
    <cellStyle name="Normal 10 2" xfId="2566"/>
    <cellStyle name="Normal 11" xfId="2567"/>
    <cellStyle name="Normal 11 2" xfId="2568"/>
    <cellStyle name="Normal 12" xfId="2569"/>
    <cellStyle name="Normal 12 2" xfId="2570"/>
    <cellStyle name="Normal 13" xfId="2571"/>
    <cellStyle name="Normal 13 2" xfId="2572"/>
    <cellStyle name="Normal 13 2 2" xfId="2573"/>
    <cellStyle name="Normal 14" xfId="2574"/>
    <cellStyle name="Normal 14 2" xfId="2575"/>
    <cellStyle name="Normal 15" xfId="2576"/>
    <cellStyle name="Normal 15 2" xfId="2577"/>
    <cellStyle name="Normal 16" xfId="2578"/>
    <cellStyle name="Normal 16 2" xfId="2579"/>
    <cellStyle name="Normal 17" xfId="2580"/>
    <cellStyle name="Normal 17 2" xfId="2581"/>
    <cellStyle name="Normal 18" xfId="2582"/>
    <cellStyle name="Normal 18 2" xfId="2583"/>
    <cellStyle name="Normal 19" xfId="2584"/>
    <cellStyle name="Normal 19 2" xfId="2585"/>
    <cellStyle name="Normal 2" xfId="2586"/>
    <cellStyle name="Normal 2 10" xfId="4223"/>
    <cellStyle name="Normal 2 11" xfId="4252"/>
    <cellStyle name="Normal 2 2" xfId="2587"/>
    <cellStyle name="Normal 2 2 2" xfId="2588"/>
    <cellStyle name="Normal 2 2 2 2" xfId="2589"/>
    <cellStyle name="Normal 2 2 2 2 2" xfId="2590"/>
    <cellStyle name="Normal 2 2 2 2 2 2" xfId="2591"/>
    <cellStyle name="Normal 2 2 2 3" xfId="2592"/>
    <cellStyle name="Normal 2 2 2 3 2" xfId="2593"/>
    <cellStyle name="Normal 2 2 2 4" xfId="2594"/>
    <cellStyle name="Normal 2 2 3" xfId="2595"/>
    <cellStyle name="Normal 2 2 3 2" xfId="2596"/>
    <cellStyle name="Normal 2 2 3 3" xfId="2597"/>
    <cellStyle name="Normal 2 2 4" xfId="2598"/>
    <cellStyle name="Normal 2 2 4 2" xfId="2599"/>
    <cellStyle name="Normal 2 2 5" xfId="2600"/>
    <cellStyle name="Normal 2 3" xfId="2601"/>
    <cellStyle name="Normal 2 3 2" xfId="2602"/>
    <cellStyle name="Normal 2 3 2 2" xfId="2603"/>
    <cellStyle name="Normal 2 3 3" xfId="2604"/>
    <cellStyle name="Normal 2 4" xfId="2605"/>
    <cellStyle name="Normal 2 4 2" xfId="2606"/>
    <cellStyle name="Normal 2 4 2 2" xfId="2607"/>
    <cellStyle name="Normal 2 5" xfId="2608"/>
    <cellStyle name="Normal 2 6" xfId="2609"/>
    <cellStyle name="Normal 2 7" xfId="2610"/>
    <cellStyle name="Normal 2 8" xfId="2611"/>
    <cellStyle name="Normal 2 9" xfId="2612"/>
    <cellStyle name="Normal 2_CF pension restatement 2010" xfId="2613"/>
    <cellStyle name="Normal 20" xfId="2614"/>
    <cellStyle name="Normal 20 2" xfId="2615"/>
    <cellStyle name="Normal 21" xfId="2616"/>
    <cellStyle name="Normal 21 2" xfId="2617"/>
    <cellStyle name="Normal 22" xfId="2618"/>
    <cellStyle name="Normal 22 2" xfId="2619"/>
    <cellStyle name="Normal 23" xfId="2620"/>
    <cellStyle name="Normal 23 2" xfId="2621"/>
    <cellStyle name="Normal 24" xfId="2622"/>
    <cellStyle name="Normal 24 2" xfId="2623"/>
    <cellStyle name="Normal 25" xfId="2624"/>
    <cellStyle name="Normal 26" xfId="2625"/>
    <cellStyle name="Normal 27" xfId="2626"/>
    <cellStyle name="Normal 28" xfId="2627"/>
    <cellStyle name="Normal 29" xfId="2628"/>
    <cellStyle name="Normal 3" xfId="4207"/>
    <cellStyle name="Normal 3 2" xfId="2629"/>
    <cellStyle name="Normal 3 2 2" xfId="2630"/>
    <cellStyle name="Normal 3 3" xfId="2631"/>
    <cellStyle name="Normal 3 4" xfId="2632"/>
    <cellStyle name="Normal 3 5" xfId="4244"/>
    <cellStyle name="Normal 30" xfId="2633"/>
    <cellStyle name="Normal 31" xfId="2634"/>
    <cellStyle name="Normal 32" xfId="2635"/>
    <cellStyle name="Normal 32 2" xfId="2636"/>
    <cellStyle name="Normal 33" xfId="2637"/>
    <cellStyle name="Normal 33 2" xfId="2638"/>
    <cellStyle name="Normal 34" xfId="2639"/>
    <cellStyle name="Normal 34 2" xfId="2640"/>
    <cellStyle name="Normal 35" xfId="2641"/>
    <cellStyle name="Normal 35 2" xfId="2642"/>
    <cellStyle name="Normal 36" xfId="2643"/>
    <cellStyle name="Normal 37" xfId="2644"/>
    <cellStyle name="Normal 38" xfId="2645"/>
    <cellStyle name="Normal 39" xfId="2646"/>
    <cellStyle name="Normal 4" xfId="2647"/>
    <cellStyle name="Normal 4 2" xfId="2648"/>
    <cellStyle name="Normal 4 2 2" xfId="2649"/>
    <cellStyle name="Normal 4 2 3" xfId="2650"/>
    <cellStyle name="Normal 4 2 4" xfId="2651"/>
    <cellStyle name="Normal 40" xfId="2652"/>
    <cellStyle name="Normal 41" xfId="2653"/>
    <cellStyle name="Normal 42" xfId="2654"/>
    <cellStyle name="Normal 43" xfId="2655"/>
    <cellStyle name="Normal 44" xfId="2656"/>
    <cellStyle name="Normal 45" xfId="2657"/>
    <cellStyle name="Normal 46" xfId="2658"/>
    <cellStyle name="Normal 47" xfId="2659"/>
    <cellStyle name="Normal 48" xfId="2660"/>
    <cellStyle name="Normal 49" xfId="2661"/>
    <cellStyle name="Normal 5" xfId="2662"/>
    <cellStyle name="Normal 5 2" xfId="2663"/>
    <cellStyle name="Normal 5 2 2" xfId="2664"/>
    <cellStyle name="Normal 5 2 2 2" xfId="2665"/>
    <cellStyle name="Normal 5 2 3" xfId="2666"/>
    <cellStyle name="Normal 50" xfId="2667"/>
    <cellStyle name="Normal 51" xfId="2668"/>
    <cellStyle name="Normal 52" xfId="2669"/>
    <cellStyle name="Normal 53" xfId="4245"/>
    <cellStyle name="Normal 54" xfId="4248"/>
    <cellStyle name="Normal 54 2" xfId="4249"/>
    <cellStyle name="Normal 6" xfId="2670"/>
    <cellStyle name="Normal 6 2" xfId="2671"/>
    <cellStyle name="Normal 6 2 2" xfId="2672"/>
    <cellStyle name="Normal 6 3" xfId="2673"/>
    <cellStyle name="Normal 7" xfId="2674"/>
    <cellStyle name="Normal 7 2" xfId="2675"/>
    <cellStyle name="Normal 7 2 2" xfId="2676"/>
    <cellStyle name="Normal 8" xfId="2677"/>
    <cellStyle name="Normal 8 2" xfId="2678"/>
    <cellStyle name="Normal 8 3" xfId="2679"/>
    <cellStyle name="Normal 9" xfId="2680"/>
    <cellStyle name="Normal 9 2" xfId="2681"/>
    <cellStyle name="Normal 99" xfId="4225"/>
    <cellStyle name="Normal_200 Notes 1 - P10" xfId="4186"/>
    <cellStyle name="Normal_200 Notes 1 - P11" xfId="4187"/>
    <cellStyle name="Normal_200 Notes 1 - P7" xfId="4183"/>
    <cellStyle name="Normal_200 Notes 1 - P8" xfId="4184"/>
    <cellStyle name="Normal_200 Notes-P8" xfId="4185"/>
    <cellStyle name="Normal_240-P21" xfId="4189"/>
    <cellStyle name="Normal_240-P22" xfId="4191"/>
    <cellStyle name="Normal_245SCH_1" xfId="4190"/>
    <cellStyle name="Normal_330SCH" xfId="4195"/>
    <cellStyle name="Normal_332SCH" xfId="4197"/>
    <cellStyle name="Normal_335SCH" xfId="4198"/>
    <cellStyle name="Normal_339SCH" xfId="4199"/>
    <cellStyle name="Normal_340SCH" xfId="4200"/>
    <cellStyle name="Normal_342SCH" xfId="4201"/>
    <cellStyle name="Normal_352ASCH" xfId="4203"/>
    <cellStyle name="Normal_352BSCH" xfId="4204"/>
    <cellStyle name="Normal_410Inst-P44" xfId="4208"/>
    <cellStyle name="Normal_412SCH" xfId="4209"/>
    <cellStyle name="Normal_415-P56" xfId="4210"/>
    <cellStyle name="Normal_415-P57" xfId="4211"/>
    <cellStyle name="Normal_450-P63" xfId="4212"/>
    <cellStyle name="Normal_450-P64" xfId="4213"/>
    <cellStyle name="Normal_501SCH93" xfId="4214"/>
    <cellStyle name="Normal_502SCH" xfId="4215"/>
    <cellStyle name="Normal_510SCH" xfId="4216"/>
    <cellStyle name="Normal_512Inst-P71" xfId="4217"/>
    <cellStyle name="Normal_512-P72" xfId="4218"/>
    <cellStyle name="Normal_710P78" xfId="4226"/>
    <cellStyle name="Normal_710P79" xfId="4227"/>
    <cellStyle name="Normal_710P8081" xfId="4228"/>
    <cellStyle name="Normal_710-P82" xfId="4229"/>
    <cellStyle name="Normal_710P8283" xfId="4230"/>
    <cellStyle name="Normal_710P8283 2" xfId="4231"/>
    <cellStyle name="Normal_710S-P84" xfId="4232"/>
    <cellStyle name="Normal_725SCH" xfId="4233"/>
    <cellStyle name="Normal_98r1-2" xfId="4234"/>
    <cellStyle name="Normal_99-#755" xfId="4235"/>
    <cellStyle name="Normal_99r1" xfId="4176"/>
    <cellStyle name="Normal_CSCH" xfId="4179"/>
    <cellStyle name="Normal_GTC 2005r1 Refiled" xfId="4182"/>
    <cellStyle name="Normal_N&amp;R 342" xfId="4202"/>
    <cellStyle name="Normal_N&amp;R p54" xfId="4177"/>
    <cellStyle name="Normal_N&amp;R p54 2" xfId="4236"/>
    <cellStyle name="Normal_N&amp;R-P24" xfId="4192"/>
    <cellStyle name="Normal_P02" xfId="4178"/>
    <cellStyle name="Normal_P03" xfId="4180"/>
    <cellStyle name="Normal_P04" xfId="4181"/>
    <cellStyle name="Normal_P055" xfId="4219"/>
    <cellStyle name="Normal_P071" xfId="4220"/>
    <cellStyle name="Normal_P073" xfId="4237"/>
    <cellStyle name="Normal_P077" xfId="4238"/>
    <cellStyle name="Normal_P092" xfId="4239"/>
    <cellStyle name="Normal_P093" xfId="4240"/>
    <cellStyle name="Normal_P098" xfId="4241"/>
    <cellStyle name="Normal_P099" xfId="4242"/>
    <cellStyle name="Normal_pg44LS" xfId="4221"/>
    <cellStyle name="Normal_r1" xfId="4243"/>
    <cellStyle name="Normal_R1410_GTW_Yam file" xfId="4222"/>
    <cellStyle name="Norma迤" xfId="2682"/>
    <cellStyle name="Norma迤 2" xfId="2683"/>
    <cellStyle name="Note 10" xfId="2684"/>
    <cellStyle name="Note 10 2" xfId="2685"/>
    <cellStyle name="Note 10 2 2" xfId="2686"/>
    <cellStyle name="Note 11" xfId="2687"/>
    <cellStyle name="Note 11 2" xfId="2688"/>
    <cellStyle name="Note 12" xfId="2689"/>
    <cellStyle name="Note 12 2" xfId="2690"/>
    <cellStyle name="Note 13" xfId="2691"/>
    <cellStyle name="Note 13 2" xfId="2692"/>
    <cellStyle name="Note 14" xfId="2693"/>
    <cellStyle name="Note 14 2" xfId="2694"/>
    <cellStyle name="Note 15" xfId="2695"/>
    <cellStyle name="Note 15 2" xfId="2696"/>
    <cellStyle name="Note 16" xfId="2697"/>
    <cellStyle name="Note 16 2" xfId="2698"/>
    <cellStyle name="Note 17" xfId="2699"/>
    <cellStyle name="Note 17 2" xfId="2700"/>
    <cellStyle name="Note 18" xfId="2701"/>
    <cellStyle name="Note 18 2" xfId="2702"/>
    <cellStyle name="Note 19" xfId="2703"/>
    <cellStyle name="Note 19 2" xfId="2704"/>
    <cellStyle name="Note 2" xfId="2705"/>
    <cellStyle name="Note 2 2" xfId="2706"/>
    <cellStyle name="Note 2 2 2" xfId="2707"/>
    <cellStyle name="Note 2 2 3" xfId="2708"/>
    <cellStyle name="Note 2 3" xfId="2709"/>
    <cellStyle name="Note 2 3 2" xfId="2710"/>
    <cellStyle name="Note 2 3 2 2" xfId="2711"/>
    <cellStyle name="Note 2 3 3" xfId="2712"/>
    <cellStyle name="Note 2 3 4" xfId="2713"/>
    <cellStyle name="Note 2 4" xfId="2714"/>
    <cellStyle name="Note 2 4 2" xfId="2715"/>
    <cellStyle name="Note 2 4 3" xfId="2716"/>
    <cellStyle name="Note 20" xfId="2717"/>
    <cellStyle name="Note 20 2" xfId="2718"/>
    <cellStyle name="Note 21" xfId="2719"/>
    <cellStyle name="Note 22" xfId="2720"/>
    <cellStyle name="Note 23" xfId="2721"/>
    <cellStyle name="Note 24" xfId="2722"/>
    <cellStyle name="Note 25" xfId="2723"/>
    <cellStyle name="Note 26" xfId="2724"/>
    <cellStyle name="Note 27" xfId="2725"/>
    <cellStyle name="Note 28" xfId="2726"/>
    <cellStyle name="Note 29" xfId="2727"/>
    <cellStyle name="Note 3" xfId="2728"/>
    <cellStyle name="Note 3 2" xfId="2729"/>
    <cellStyle name="Note 3 3" xfId="2730"/>
    <cellStyle name="Note 30" xfId="2731"/>
    <cellStyle name="Note 31" xfId="2732"/>
    <cellStyle name="Note 32" xfId="2733"/>
    <cellStyle name="Note 33" xfId="2734"/>
    <cellStyle name="Note 34" xfId="2735"/>
    <cellStyle name="Note 35" xfId="2736"/>
    <cellStyle name="Note 36" xfId="2737"/>
    <cellStyle name="Note 37" xfId="2738"/>
    <cellStyle name="Note 38" xfId="2739"/>
    <cellStyle name="Note 39" xfId="2740"/>
    <cellStyle name="Note 4" xfId="2741"/>
    <cellStyle name="Note 4 2" xfId="2742"/>
    <cellStyle name="Note 40" xfId="2743"/>
    <cellStyle name="Note 41" xfId="2744"/>
    <cellStyle name="Note 42" xfId="2745"/>
    <cellStyle name="Note 43" xfId="2746"/>
    <cellStyle name="Note 44" xfId="2747"/>
    <cellStyle name="Note 45" xfId="2748"/>
    <cellStyle name="Note 5" xfId="2749"/>
    <cellStyle name="Note 5 2" xfId="2750"/>
    <cellStyle name="Note 6" xfId="2751"/>
    <cellStyle name="Note 6 2" xfId="2752"/>
    <cellStyle name="Note 7" xfId="2753"/>
    <cellStyle name="Note 7 2" xfId="2754"/>
    <cellStyle name="Note 8" xfId="2755"/>
    <cellStyle name="Note 8 2" xfId="2756"/>
    <cellStyle name="Note 9" xfId="2757"/>
    <cellStyle name="Note 9 2" xfId="2758"/>
    <cellStyle name="NUMRTALIG" xfId="2759"/>
    <cellStyle name="Output 10" xfId="2760"/>
    <cellStyle name="Output 10 2" xfId="2761"/>
    <cellStyle name="Output 11" xfId="2762"/>
    <cellStyle name="Output 11 2" xfId="2763"/>
    <cellStyle name="Output 12" xfId="2764"/>
    <cellStyle name="Output 12 2" xfId="2765"/>
    <cellStyle name="Output 13" xfId="2766"/>
    <cellStyle name="Output 13 2" xfId="2767"/>
    <cellStyle name="Output 14" xfId="2768"/>
    <cellStyle name="Output 14 2" xfId="2769"/>
    <cellStyle name="Output 15" xfId="2770"/>
    <cellStyle name="Output 15 2" xfId="2771"/>
    <cellStyle name="Output 16" xfId="2772"/>
    <cellStyle name="Output 16 2" xfId="2773"/>
    <cellStyle name="Output 17" xfId="2774"/>
    <cellStyle name="Output 17 2" xfId="2775"/>
    <cellStyle name="Output 18" xfId="2776"/>
    <cellStyle name="Output 18 2" xfId="2777"/>
    <cellStyle name="Output 19" xfId="2778"/>
    <cellStyle name="Output 19 2" xfId="2779"/>
    <cellStyle name="Output 2" xfId="2780"/>
    <cellStyle name="Output 2 2" xfId="2781"/>
    <cellStyle name="Output 2 2 2" xfId="2782"/>
    <cellStyle name="Output 2 2 2 2" xfId="2783"/>
    <cellStyle name="Output 2 2 3" xfId="2784"/>
    <cellStyle name="Output 2 2 4" xfId="2785"/>
    <cellStyle name="Output 2 2 5" xfId="2786"/>
    <cellStyle name="Output 2 3" xfId="2787"/>
    <cellStyle name="Output 2 3 2" xfId="2788"/>
    <cellStyle name="Output 2 3 3" xfId="2789"/>
    <cellStyle name="Output 2 3 4" xfId="2790"/>
    <cellStyle name="Output 2 3 5" xfId="2791"/>
    <cellStyle name="Output 2 4" xfId="2792"/>
    <cellStyle name="Output 2 4 2" xfId="2793"/>
    <cellStyle name="Output 20" xfId="2794"/>
    <cellStyle name="Output 20 2" xfId="2795"/>
    <cellStyle name="Output 21" xfId="2796"/>
    <cellStyle name="Output 22" xfId="2797"/>
    <cellStyle name="Output 23" xfId="2798"/>
    <cellStyle name="Output 24" xfId="2799"/>
    <cellStyle name="Output 25" xfId="2800"/>
    <cellStyle name="Output 26" xfId="2801"/>
    <cellStyle name="Output 27" xfId="2802"/>
    <cellStyle name="Output 28" xfId="2803"/>
    <cellStyle name="Output 29" xfId="2804"/>
    <cellStyle name="Output 3" xfId="2805"/>
    <cellStyle name="Output 3 2" xfId="2806"/>
    <cellStyle name="Output 30" xfId="2807"/>
    <cellStyle name="Output 31" xfId="2808"/>
    <cellStyle name="Output 32" xfId="2809"/>
    <cellStyle name="Output 33" xfId="2810"/>
    <cellStyle name="Output 34" xfId="2811"/>
    <cellStyle name="Output 35" xfId="2812"/>
    <cellStyle name="Output 36" xfId="2813"/>
    <cellStyle name="Output 37" xfId="2814"/>
    <cellStyle name="Output 38" xfId="2815"/>
    <cellStyle name="Output 39" xfId="2816"/>
    <cellStyle name="Output 4" xfId="2817"/>
    <cellStyle name="Output 4 2" xfId="2818"/>
    <cellStyle name="Output 40" xfId="2819"/>
    <cellStyle name="Output 41" xfId="2820"/>
    <cellStyle name="Output 42" xfId="2821"/>
    <cellStyle name="Output 43" xfId="2822"/>
    <cellStyle name="Output 44" xfId="2823"/>
    <cellStyle name="Output 5" xfId="2824"/>
    <cellStyle name="Output 5 2" xfId="2825"/>
    <cellStyle name="Output 6" xfId="2826"/>
    <cellStyle name="Output 6 2" xfId="2827"/>
    <cellStyle name="Output 7" xfId="2828"/>
    <cellStyle name="Output 7 2" xfId="2829"/>
    <cellStyle name="Output 8" xfId="2830"/>
    <cellStyle name="Output 8 2" xfId="2831"/>
    <cellStyle name="Output 9" xfId="2832"/>
    <cellStyle name="Percen - Style2" xfId="2833"/>
    <cellStyle name="Percent" xfId="4206" builtinId="5"/>
    <cellStyle name="Percent 10" xfId="2834"/>
    <cellStyle name="Percent 11" xfId="2835"/>
    <cellStyle name="Percent 12" xfId="2836"/>
    <cellStyle name="Percent 13" xfId="2837"/>
    <cellStyle name="Percent 14" xfId="2838"/>
    <cellStyle name="Percent 15" xfId="2839"/>
    <cellStyle name="Percent 16" xfId="2840"/>
    <cellStyle name="Percent 17" xfId="2841"/>
    <cellStyle name="Percent 18" xfId="2842"/>
    <cellStyle name="Percent 19" xfId="2843"/>
    <cellStyle name="Percent 2" xfId="2844"/>
    <cellStyle name="Percent 2 2" xfId="2845"/>
    <cellStyle name="Percent 2 2 2" xfId="2846"/>
    <cellStyle name="Percent 2 2 3" xfId="2847"/>
    <cellStyle name="Percent 2 3" xfId="2848"/>
    <cellStyle name="Percent 2 3 2" xfId="2849"/>
    <cellStyle name="Percent 2 4" xfId="2850"/>
    <cellStyle name="Percent 2 4 2" xfId="2851"/>
    <cellStyle name="Percent 2 5" xfId="2852"/>
    <cellStyle name="Percent 2 5 2" xfId="2853"/>
    <cellStyle name="Percent 2 6" xfId="2854"/>
    <cellStyle name="Percent 2 6 2" xfId="2855"/>
    <cellStyle name="Percent 2 7" xfId="2856"/>
    <cellStyle name="Percent 2 8" xfId="2857"/>
    <cellStyle name="Percent 2 9" xfId="2858"/>
    <cellStyle name="Percent 20" xfId="2859"/>
    <cellStyle name="Percent 3" xfId="2860"/>
    <cellStyle name="Percent 3 2" xfId="2861"/>
    <cellStyle name="Percent 4" xfId="2862"/>
    <cellStyle name="Percent 4 2" xfId="2863"/>
    <cellStyle name="Percent 5" xfId="2864"/>
    <cellStyle name="Percent 5 2" xfId="2865"/>
    <cellStyle name="Percent 6" xfId="2866"/>
    <cellStyle name="Percent 6 2" xfId="2867"/>
    <cellStyle name="Percent 7" xfId="2868"/>
    <cellStyle name="Percent 7 2" xfId="2869"/>
    <cellStyle name="Percent 8" xfId="2870"/>
    <cellStyle name="Percent 8 2" xfId="2871"/>
    <cellStyle name="Percent 8 3" xfId="2872"/>
    <cellStyle name="Percent 9" xfId="2873"/>
    <cellStyle name="Percent 9 2" xfId="2874"/>
    <cellStyle name="PSChar" xfId="2875"/>
    <cellStyle name="PSDate" xfId="2876"/>
    <cellStyle name="PSDec" xfId="2877"/>
    <cellStyle name="PSDec 2" xfId="2878"/>
    <cellStyle name="PSDec 2 2" xfId="2879"/>
    <cellStyle name="PSDec 3" xfId="2880"/>
    <cellStyle name="PSDec 3 2" xfId="2881"/>
    <cellStyle name="PSDec 4" xfId="2882"/>
    <cellStyle name="PSDec 4 2" xfId="2883"/>
    <cellStyle name="PSDec 5" xfId="2884"/>
    <cellStyle name="PSDec 5 2" xfId="2885"/>
    <cellStyle name="PSDec 6" xfId="2886"/>
    <cellStyle name="PSHeading" xfId="2887"/>
    <cellStyle name="PSInt" xfId="2888"/>
    <cellStyle name="PSSpacer" xfId="2889"/>
    <cellStyle name="Revenue" xfId="2890"/>
    <cellStyle name="Revenue 2" xfId="2891"/>
    <cellStyle name="Revenue 3" xfId="2892"/>
    <cellStyle name="Revenue 4" xfId="2893"/>
    <cellStyle name="Revenue 5" xfId="2894"/>
    <cellStyle name="Revenue 6" xfId="2895"/>
    <cellStyle name="RowLevel_0" xfId="2896"/>
    <cellStyle name="SAPBEXaggData" xfId="2897"/>
    <cellStyle name="SAPBEXaggData 10" xfId="2898"/>
    <cellStyle name="SAPBEXaggData 11" xfId="2899"/>
    <cellStyle name="SAPBEXaggData 12" xfId="2900"/>
    <cellStyle name="SAPBEXaggData 13" xfId="2901"/>
    <cellStyle name="SAPBEXaggData 14" xfId="2902"/>
    <cellStyle name="SAPBEXaggData 15" xfId="2903"/>
    <cellStyle name="SAPBEXaggData 16" xfId="2904"/>
    <cellStyle name="SAPBEXaggData 17" xfId="2905"/>
    <cellStyle name="SAPBEXaggData 18" xfId="2906"/>
    <cellStyle name="SAPBEXaggData 19" xfId="2907"/>
    <cellStyle name="SAPBEXaggData 2" xfId="2908"/>
    <cellStyle name="SAPBEXaggData 2 2" xfId="2909"/>
    <cellStyle name="SAPBEXaggData 2 3" xfId="2910"/>
    <cellStyle name="SAPBEXaggData 20" xfId="2911"/>
    <cellStyle name="SAPBEXaggData 21" xfId="2912"/>
    <cellStyle name="SAPBEXaggData 22" xfId="2913"/>
    <cellStyle name="SAPBEXaggData 23" xfId="2914"/>
    <cellStyle name="SAPBEXaggData 3" xfId="2915"/>
    <cellStyle name="SAPBEXaggData 3 2" xfId="2916"/>
    <cellStyle name="SAPBEXaggData 4" xfId="2917"/>
    <cellStyle name="SAPBEXaggData 4 2" xfId="2918"/>
    <cellStyle name="SAPBEXaggData 5" xfId="2919"/>
    <cellStyle name="SAPBEXaggData 5 2" xfId="2920"/>
    <cellStyle name="SAPBEXaggData 6" xfId="2921"/>
    <cellStyle name="SAPBEXaggData 7" xfId="2922"/>
    <cellStyle name="SAPBEXaggData 8" xfId="2923"/>
    <cellStyle name="SAPBEXaggData 9" xfId="2924"/>
    <cellStyle name="SAPBEXaggDataEmph" xfId="2925"/>
    <cellStyle name="SAPBEXaggDataEmph 10" xfId="2926"/>
    <cellStyle name="SAPBEXaggDataEmph 11" xfId="2927"/>
    <cellStyle name="SAPBEXaggDataEmph 12" xfId="2928"/>
    <cellStyle name="SAPBEXaggDataEmph 13" xfId="2929"/>
    <cellStyle name="SAPBEXaggDataEmph 14" xfId="2930"/>
    <cellStyle name="SAPBEXaggDataEmph 2" xfId="2931"/>
    <cellStyle name="SAPBEXaggDataEmph 2 2" xfId="2932"/>
    <cellStyle name="SAPBEXaggDataEmph 2 3" xfId="2933"/>
    <cellStyle name="SAPBEXaggDataEmph 2 4" xfId="2934"/>
    <cellStyle name="SAPBEXaggDataEmph 3" xfId="2935"/>
    <cellStyle name="SAPBEXaggDataEmph 3 2" xfId="2936"/>
    <cellStyle name="SAPBEXaggDataEmph 3 3" xfId="2937"/>
    <cellStyle name="SAPBEXaggDataEmph 4" xfId="2938"/>
    <cellStyle name="SAPBEXaggDataEmph 4 2" xfId="2939"/>
    <cellStyle name="SAPBEXaggDataEmph 4 3" xfId="2940"/>
    <cellStyle name="SAPBEXaggDataEmph 5" xfId="2941"/>
    <cellStyle name="SAPBEXaggDataEmph 5 2" xfId="2942"/>
    <cellStyle name="SAPBEXaggDataEmph 5 3" xfId="2943"/>
    <cellStyle name="SAPBEXaggDataEmph 6" xfId="2944"/>
    <cellStyle name="SAPBEXaggDataEmph 7" xfId="2945"/>
    <cellStyle name="SAPBEXaggDataEmph 8" xfId="2946"/>
    <cellStyle name="SAPBEXaggDataEmph 9" xfId="2947"/>
    <cellStyle name="SAPBEXaggItem" xfId="2948"/>
    <cellStyle name="SAPBEXaggItem 2" xfId="2949"/>
    <cellStyle name="SAPBEXaggItem 2 2" xfId="2950"/>
    <cellStyle name="SAPBEXaggItem 3" xfId="2951"/>
    <cellStyle name="SAPBEXaggItem 3 2" xfId="2952"/>
    <cellStyle name="SAPBEXaggItem 4" xfId="2953"/>
    <cellStyle name="SAPBEXaggItem 4 2" xfId="2954"/>
    <cellStyle name="SAPBEXaggItem 5" xfId="2955"/>
    <cellStyle name="SAPBEXaggItem 5 2" xfId="2956"/>
    <cellStyle name="SAPBEXaggItem 6" xfId="2957"/>
    <cellStyle name="SAPBEXaggItemX" xfId="2958"/>
    <cellStyle name="SAPBEXchaText" xfId="2959"/>
    <cellStyle name="SAPBEXchaText 2" xfId="2960"/>
    <cellStyle name="SAPBEXchaText 2 2" xfId="2961"/>
    <cellStyle name="SAPBEXchaText 3" xfId="2962"/>
    <cellStyle name="SAPBEXchaText 3 2" xfId="2963"/>
    <cellStyle name="SAPBEXchaText 4" xfId="2964"/>
    <cellStyle name="SAPBEXchaText 4 2" xfId="2965"/>
    <cellStyle name="SAPBEXchaText 5" xfId="2966"/>
    <cellStyle name="SAPBEXchaText 5 2" xfId="2967"/>
    <cellStyle name="SAPBEXchaText 6" xfId="2968"/>
    <cellStyle name="SAPBEXexcBad7" xfId="2969"/>
    <cellStyle name="SAPBEXexcBad7 10" xfId="2970"/>
    <cellStyle name="SAPBEXexcBad7 11" xfId="2971"/>
    <cellStyle name="SAPBEXexcBad7 12" xfId="2972"/>
    <cellStyle name="SAPBEXexcBad7 13" xfId="2973"/>
    <cellStyle name="SAPBEXexcBad7 14" xfId="2974"/>
    <cellStyle name="SAPBEXexcBad7 15" xfId="2975"/>
    <cellStyle name="SAPBEXexcBad7 16" xfId="2976"/>
    <cellStyle name="SAPBEXexcBad7 17" xfId="2977"/>
    <cellStyle name="SAPBEXexcBad7 18" xfId="2978"/>
    <cellStyle name="SAPBEXexcBad7 19" xfId="2979"/>
    <cellStyle name="SAPBEXexcBad7 2" xfId="2980"/>
    <cellStyle name="SAPBEXexcBad7 2 2" xfId="2981"/>
    <cellStyle name="SAPBEXexcBad7 2 3" xfId="2982"/>
    <cellStyle name="SAPBEXexcBad7 2 4" xfId="2983"/>
    <cellStyle name="SAPBEXexcBad7 20" xfId="2984"/>
    <cellStyle name="SAPBEXexcBad7 21" xfId="2985"/>
    <cellStyle name="SAPBEXexcBad7 22" xfId="2986"/>
    <cellStyle name="SAPBEXexcBad7 23" xfId="2987"/>
    <cellStyle name="SAPBEXexcBad7 3" xfId="2988"/>
    <cellStyle name="SAPBEXexcBad7 3 2" xfId="2989"/>
    <cellStyle name="SAPBEXexcBad7 3 3" xfId="2990"/>
    <cellStyle name="SAPBEXexcBad7 4" xfId="2991"/>
    <cellStyle name="SAPBEXexcBad7 4 2" xfId="2992"/>
    <cellStyle name="SAPBEXexcBad7 4 3" xfId="2993"/>
    <cellStyle name="SAPBEXexcBad7 5" xfId="2994"/>
    <cellStyle name="SAPBEXexcBad7 5 2" xfId="2995"/>
    <cellStyle name="SAPBEXexcBad7 5 3" xfId="2996"/>
    <cellStyle name="SAPBEXexcBad7 6" xfId="2997"/>
    <cellStyle name="SAPBEXexcBad7 7" xfId="2998"/>
    <cellStyle name="SAPBEXexcBad7 8" xfId="2999"/>
    <cellStyle name="SAPBEXexcBad7 9" xfId="3000"/>
    <cellStyle name="SAPBEXexcBad8" xfId="3001"/>
    <cellStyle name="SAPBEXexcBad8 10" xfId="3002"/>
    <cellStyle name="SAPBEXexcBad8 11" xfId="3003"/>
    <cellStyle name="SAPBEXexcBad8 12" xfId="3004"/>
    <cellStyle name="SAPBEXexcBad8 13" xfId="3005"/>
    <cellStyle name="SAPBEXexcBad8 14" xfId="3006"/>
    <cellStyle name="SAPBEXexcBad8 15" xfId="3007"/>
    <cellStyle name="SAPBEXexcBad8 16" xfId="3008"/>
    <cellStyle name="SAPBEXexcBad8 17" xfId="3009"/>
    <cellStyle name="SAPBEXexcBad8 18" xfId="3010"/>
    <cellStyle name="SAPBEXexcBad8 19" xfId="3011"/>
    <cellStyle name="SAPBEXexcBad8 2" xfId="3012"/>
    <cellStyle name="SAPBEXexcBad8 2 2" xfId="3013"/>
    <cellStyle name="SAPBEXexcBad8 2 3" xfId="3014"/>
    <cellStyle name="SAPBEXexcBad8 2 4" xfId="3015"/>
    <cellStyle name="SAPBEXexcBad8 20" xfId="3016"/>
    <cellStyle name="SAPBEXexcBad8 21" xfId="3017"/>
    <cellStyle name="SAPBEXexcBad8 22" xfId="3018"/>
    <cellStyle name="SAPBEXexcBad8 23" xfId="3019"/>
    <cellStyle name="SAPBEXexcBad8 3" xfId="3020"/>
    <cellStyle name="SAPBEXexcBad8 3 2" xfId="3021"/>
    <cellStyle name="SAPBEXexcBad8 3 3" xfId="3022"/>
    <cellStyle name="SAPBEXexcBad8 4" xfId="3023"/>
    <cellStyle name="SAPBEXexcBad8 4 2" xfId="3024"/>
    <cellStyle name="SAPBEXexcBad8 4 3" xfId="3025"/>
    <cellStyle name="SAPBEXexcBad8 5" xfId="3026"/>
    <cellStyle name="SAPBEXexcBad8 5 2" xfId="3027"/>
    <cellStyle name="SAPBEXexcBad8 5 3" xfId="3028"/>
    <cellStyle name="SAPBEXexcBad8 6" xfId="3029"/>
    <cellStyle name="SAPBEXexcBad8 7" xfId="3030"/>
    <cellStyle name="SAPBEXexcBad8 8" xfId="3031"/>
    <cellStyle name="SAPBEXexcBad8 9" xfId="3032"/>
    <cellStyle name="SAPBEXexcBad9" xfId="3033"/>
    <cellStyle name="SAPBEXexcBad9 10" xfId="3034"/>
    <cellStyle name="SAPBEXexcBad9 11" xfId="3035"/>
    <cellStyle name="SAPBEXexcBad9 12" xfId="3036"/>
    <cellStyle name="SAPBEXexcBad9 13" xfId="3037"/>
    <cellStyle name="SAPBEXexcBad9 14" xfId="3038"/>
    <cellStyle name="SAPBEXexcBad9 15" xfId="3039"/>
    <cellStyle name="SAPBEXexcBad9 16" xfId="3040"/>
    <cellStyle name="SAPBEXexcBad9 17" xfId="3041"/>
    <cellStyle name="SAPBEXexcBad9 18" xfId="3042"/>
    <cellStyle name="SAPBEXexcBad9 19" xfId="3043"/>
    <cellStyle name="SAPBEXexcBad9 2" xfId="3044"/>
    <cellStyle name="SAPBEXexcBad9 2 2" xfId="3045"/>
    <cellStyle name="SAPBEXexcBad9 2 3" xfId="3046"/>
    <cellStyle name="SAPBEXexcBad9 2 4" xfId="3047"/>
    <cellStyle name="SAPBEXexcBad9 20" xfId="3048"/>
    <cellStyle name="SAPBEXexcBad9 21" xfId="3049"/>
    <cellStyle name="SAPBEXexcBad9 22" xfId="3050"/>
    <cellStyle name="SAPBEXexcBad9 23" xfId="3051"/>
    <cellStyle name="SAPBEXexcBad9 3" xfId="3052"/>
    <cellStyle name="SAPBEXexcBad9 3 2" xfId="3053"/>
    <cellStyle name="SAPBEXexcBad9 3 3" xfId="3054"/>
    <cellStyle name="SAPBEXexcBad9 4" xfId="3055"/>
    <cellStyle name="SAPBEXexcBad9 4 2" xfId="3056"/>
    <cellStyle name="SAPBEXexcBad9 4 3" xfId="3057"/>
    <cellStyle name="SAPBEXexcBad9 5" xfId="3058"/>
    <cellStyle name="SAPBEXexcBad9 5 2" xfId="3059"/>
    <cellStyle name="SAPBEXexcBad9 5 3" xfId="3060"/>
    <cellStyle name="SAPBEXexcBad9 6" xfId="3061"/>
    <cellStyle name="SAPBEXexcBad9 7" xfId="3062"/>
    <cellStyle name="SAPBEXexcBad9 8" xfId="3063"/>
    <cellStyle name="SAPBEXexcBad9 9" xfId="3064"/>
    <cellStyle name="SAPBEXexcCritical4" xfId="3065"/>
    <cellStyle name="SAPBEXexcCritical4 10" xfId="3066"/>
    <cellStyle name="SAPBEXexcCritical4 11" xfId="3067"/>
    <cellStyle name="SAPBEXexcCritical4 12" xfId="3068"/>
    <cellStyle name="SAPBEXexcCritical4 13" xfId="3069"/>
    <cellStyle name="SAPBEXexcCritical4 14" xfId="3070"/>
    <cellStyle name="SAPBEXexcCritical4 15" xfId="3071"/>
    <cellStyle name="SAPBEXexcCritical4 16" xfId="3072"/>
    <cellStyle name="SAPBEXexcCritical4 17" xfId="3073"/>
    <cellStyle name="SAPBEXexcCritical4 18" xfId="3074"/>
    <cellStyle name="SAPBEXexcCritical4 19" xfId="3075"/>
    <cellStyle name="SAPBEXexcCritical4 2" xfId="3076"/>
    <cellStyle name="SAPBEXexcCritical4 2 2" xfId="3077"/>
    <cellStyle name="SAPBEXexcCritical4 2 3" xfId="3078"/>
    <cellStyle name="SAPBEXexcCritical4 2 4" xfId="3079"/>
    <cellStyle name="SAPBEXexcCritical4 20" xfId="3080"/>
    <cellStyle name="SAPBEXexcCritical4 21" xfId="3081"/>
    <cellStyle name="SAPBEXexcCritical4 22" xfId="3082"/>
    <cellStyle name="SAPBEXexcCritical4 23" xfId="3083"/>
    <cellStyle name="SAPBEXexcCritical4 3" xfId="3084"/>
    <cellStyle name="SAPBEXexcCritical4 3 2" xfId="3085"/>
    <cellStyle name="SAPBEXexcCritical4 3 3" xfId="3086"/>
    <cellStyle name="SAPBEXexcCritical4 4" xfId="3087"/>
    <cellStyle name="SAPBEXexcCritical4 4 2" xfId="3088"/>
    <cellStyle name="SAPBEXexcCritical4 4 3" xfId="3089"/>
    <cellStyle name="SAPBEXexcCritical4 5" xfId="3090"/>
    <cellStyle name="SAPBEXexcCritical4 5 2" xfId="3091"/>
    <cellStyle name="SAPBEXexcCritical4 5 3" xfId="3092"/>
    <cellStyle name="SAPBEXexcCritical4 6" xfId="3093"/>
    <cellStyle name="SAPBEXexcCritical4 7" xfId="3094"/>
    <cellStyle name="SAPBEXexcCritical4 8" xfId="3095"/>
    <cellStyle name="SAPBEXexcCritical4 9" xfId="3096"/>
    <cellStyle name="SAPBEXexcCritical5" xfId="3097"/>
    <cellStyle name="SAPBEXexcCritical5 10" xfId="3098"/>
    <cellStyle name="SAPBEXexcCritical5 11" xfId="3099"/>
    <cellStyle name="SAPBEXexcCritical5 12" xfId="3100"/>
    <cellStyle name="SAPBEXexcCritical5 13" xfId="3101"/>
    <cellStyle name="SAPBEXexcCritical5 14" xfId="3102"/>
    <cellStyle name="SAPBEXexcCritical5 15" xfId="3103"/>
    <cellStyle name="SAPBEXexcCritical5 16" xfId="3104"/>
    <cellStyle name="SAPBEXexcCritical5 17" xfId="3105"/>
    <cellStyle name="SAPBEXexcCritical5 18" xfId="3106"/>
    <cellStyle name="SAPBEXexcCritical5 19" xfId="3107"/>
    <cellStyle name="SAPBEXexcCritical5 2" xfId="3108"/>
    <cellStyle name="SAPBEXexcCritical5 2 2" xfId="3109"/>
    <cellStyle name="SAPBEXexcCritical5 2 3" xfId="3110"/>
    <cellStyle name="SAPBEXexcCritical5 2 4" xfId="3111"/>
    <cellStyle name="SAPBEXexcCritical5 20" xfId="3112"/>
    <cellStyle name="SAPBEXexcCritical5 21" xfId="3113"/>
    <cellStyle name="SAPBEXexcCritical5 22" xfId="3114"/>
    <cellStyle name="SAPBEXexcCritical5 23" xfId="3115"/>
    <cellStyle name="SAPBEXexcCritical5 3" xfId="3116"/>
    <cellStyle name="SAPBEXexcCritical5 3 2" xfId="3117"/>
    <cellStyle name="SAPBEXexcCritical5 3 3" xfId="3118"/>
    <cellStyle name="SAPBEXexcCritical5 4" xfId="3119"/>
    <cellStyle name="SAPBEXexcCritical5 4 2" xfId="3120"/>
    <cellStyle name="SAPBEXexcCritical5 4 3" xfId="3121"/>
    <cellStyle name="SAPBEXexcCritical5 5" xfId="3122"/>
    <cellStyle name="SAPBEXexcCritical5 5 2" xfId="3123"/>
    <cellStyle name="SAPBEXexcCritical5 5 3" xfId="3124"/>
    <cellStyle name="SAPBEXexcCritical5 6" xfId="3125"/>
    <cellStyle name="SAPBEXexcCritical5 7" xfId="3126"/>
    <cellStyle name="SAPBEXexcCritical5 8" xfId="3127"/>
    <cellStyle name="SAPBEXexcCritical5 9" xfId="3128"/>
    <cellStyle name="SAPBEXexcCritical6" xfId="3129"/>
    <cellStyle name="SAPBEXexcCritical6 10" xfId="3130"/>
    <cellStyle name="SAPBEXexcCritical6 11" xfId="3131"/>
    <cellStyle name="SAPBEXexcCritical6 12" xfId="3132"/>
    <cellStyle name="SAPBEXexcCritical6 13" xfId="3133"/>
    <cellStyle name="SAPBEXexcCritical6 14" xfId="3134"/>
    <cellStyle name="SAPBEXexcCritical6 15" xfId="3135"/>
    <cellStyle name="SAPBEXexcCritical6 16" xfId="3136"/>
    <cellStyle name="SAPBEXexcCritical6 17" xfId="3137"/>
    <cellStyle name="SAPBEXexcCritical6 18" xfId="3138"/>
    <cellStyle name="SAPBEXexcCritical6 19" xfId="3139"/>
    <cellStyle name="SAPBEXexcCritical6 2" xfId="3140"/>
    <cellStyle name="SAPBEXexcCritical6 2 2" xfId="3141"/>
    <cellStyle name="SAPBEXexcCritical6 2 3" xfId="3142"/>
    <cellStyle name="SAPBEXexcCritical6 2 4" xfId="3143"/>
    <cellStyle name="SAPBEXexcCritical6 20" xfId="3144"/>
    <cellStyle name="SAPBEXexcCritical6 21" xfId="3145"/>
    <cellStyle name="SAPBEXexcCritical6 22" xfId="3146"/>
    <cellStyle name="SAPBEXexcCritical6 23" xfId="3147"/>
    <cellStyle name="SAPBEXexcCritical6 3" xfId="3148"/>
    <cellStyle name="SAPBEXexcCritical6 3 2" xfId="3149"/>
    <cellStyle name="SAPBEXexcCritical6 3 3" xfId="3150"/>
    <cellStyle name="SAPBEXexcCritical6 4" xfId="3151"/>
    <cellStyle name="SAPBEXexcCritical6 4 2" xfId="3152"/>
    <cellStyle name="SAPBEXexcCritical6 4 3" xfId="3153"/>
    <cellStyle name="SAPBEXexcCritical6 5" xfId="3154"/>
    <cellStyle name="SAPBEXexcCritical6 5 2" xfId="3155"/>
    <cellStyle name="SAPBEXexcCritical6 5 3" xfId="3156"/>
    <cellStyle name="SAPBEXexcCritical6 6" xfId="3157"/>
    <cellStyle name="SAPBEXexcCritical6 7" xfId="3158"/>
    <cellStyle name="SAPBEXexcCritical6 8" xfId="3159"/>
    <cellStyle name="SAPBEXexcCritical6 9" xfId="3160"/>
    <cellStyle name="SAPBEXexcGood1" xfId="3161"/>
    <cellStyle name="SAPBEXexcGood1 10" xfId="3162"/>
    <cellStyle name="SAPBEXexcGood1 11" xfId="3163"/>
    <cellStyle name="SAPBEXexcGood1 12" xfId="3164"/>
    <cellStyle name="SAPBEXexcGood1 13" xfId="3165"/>
    <cellStyle name="SAPBEXexcGood1 14" xfId="3166"/>
    <cellStyle name="SAPBEXexcGood1 15" xfId="3167"/>
    <cellStyle name="SAPBEXexcGood1 16" xfId="3168"/>
    <cellStyle name="SAPBEXexcGood1 17" xfId="3169"/>
    <cellStyle name="SAPBEXexcGood1 18" xfId="3170"/>
    <cellStyle name="SAPBEXexcGood1 19" xfId="3171"/>
    <cellStyle name="SAPBEXexcGood1 2" xfId="3172"/>
    <cellStyle name="SAPBEXexcGood1 2 2" xfId="3173"/>
    <cellStyle name="SAPBEXexcGood1 2 3" xfId="3174"/>
    <cellStyle name="SAPBEXexcGood1 2 4" xfId="3175"/>
    <cellStyle name="SAPBEXexcGood1 20" xfId="3176"/>
    <cellStyle name="SAPBEXexcGood1 21" xfId="3177"/>
    <cellStyle name="SAPBEXexcGood1 22" xfId="3178"/>
    <cellStyle name="SAPBEXexcGood1 23" xfId="3179"/>
    <cellStyle name="SAPBEXexcGood1 3" xfId="3180"/>
    <cellStyle name="SAPBEXexcGood1 3 2" xfId="3181"/>
    <cellStyle name="SAPBEXexcGood1 3 3" xfId="3182"/>
    <cellStyle name="SAPBEXexcGood1 4" xfId="3183"/>
    <cellStyle name="SAPBEXexcGood1 4 2" xfId="3184"/>
    <cellStyle name="SAPBEXexcGood1 4 3" xfId="3185"/>
    <cellStyle name="SAPBEXexcGood1 5" xfId="3186"/>
    <cellStyle name="SAPBEXexcGood1 5 2" xfId="3187"/>
    <cellStyle name="SAPBEXexcGood1 5 3" xfId="3188"/>
    <cellStyle name="SAPBEXexcGood1 6" xfId="3189"/>
    <cellStyle name="SAPBEXexcGood1 7" xfId="3190"/>
    <cellStyle name="SAPBEXexcGood1 8" xfId="3191"/>
    <cellStyle name="SAPBEXexcGood1 9" xfId="3192"/>
    <cellStyle name="SAPBEXexcGood2" xfId="3193"/>
    <cellStyle name="SAPBEXexcGood2 10" xfId="3194"/>
    <cellStyle name="SAPBEXexcGood2 11" xfId="3195"/>
    <cellStyle name="SAPBEXexcGood2 12" xfId="3196"/>
    <cellStyle name="SAPBEXexcGood2 13" xfId="3197"/>
    <cellStyle name="SAPBEXexcGood2 14" xfId="3198"/>
    <cellStyle name="SAPBEXexcGood2 15" xfId="3199"/>
    <cellStyle name="SAPBEXexcGood2 16" xfId="3200"/>
    <cellStyle name="SAPBEXexcGood2 17" xfId="3201"/>
    <cellStyle name="SAPBEXexcGood2 18" xfId="3202"/>
    <cellStyle name="SAPBEXexcGood2 19" xfId="3203"/>
    <cellStyle name="SAPBEXexcGood2 2" xfId="3204"/>
    <cellStyle name="SAPBEXexcGood2 2 2" xfId="3205"/>
    <cellStyle name="SAPBEXexcGood2 2 3" xfId="3206"/>
    <cellStyle name="SAPBEXexcGood2 2 4" xfId="3207"/>
    <cellStyle name="SAPBEXexcGood2 20" xfId="3208"/>
    <cellStyle name="SAPBEXexcGood2 21" xfId="3209"/>
    <cellStyle name="SAPBEXexcGood2 22" xfId="3210"/>
    <cellStyle name="SAPBEXexcGood2 23" xfId="3211"/>
    <cellStyle name="SAPBEXexcGood2 3" xfId="3212"/>
    <cellStyle name="SAPBEXexcGood2 3 2" xfId="3213"/>
    <cellStyle name="SAPBEXexcGood2 3 3" xfId="3214"/>
    <cellStyle name="SAPBEXexcGood2 4" xfId="3215"/>
    <cellStyle name="SAPBEXexcGood2 4 2" xfId="3216"/>
    <cellStyle name="SAPBEXexcGood2 4 3" xfId="3217"/>
    <cellStyle name="SAPBEXexcGood2 5" xfId="3218"/>
    <cellStyle name="SAPBEXexcGood2 5 2" xfId="3219"/>
    <cellStyle name="SAPBEXexcGood2 5 3" xfId="3220"/>
    <cellStyle name="SAPBEXexcGood2 6" xfId="3221"/>
    <cellStyle name="SAPBEXexcGood2 7" xfId="3222"/>
    <cellStyle name="SAPBEXexcGood2 8" xfId="3223"/>
    <cellStyle name="SAPBEXexcGood2 9" xfId="3224"/>
    <cellStyle name="SAPBEXexcGood3" xfId="3225"/>
    <cellStyle name="SAPBEXexcGood3 10" xfId="3226"/>
    <cellStyle name="SAPBEXexcGood3 11" xfId="3227"/>
    <cellStyle name="SAPBEXexcGood3 12" xfId="3228"/>
    <cellStyle name="SAPBEXexcGood3 13" xfId="3229"/>
    <cellStyle name="SAPBEXexcGood3 14" xfId="3230"/>
    <cellStyle name="SAPBEXexcGood3 15" xfId="3231"/>
    <cellStyle name="SAPBEXexcGood3 16" xfId="3232"/>
    <cellStyle name="SAPBEXexcGood3 17" xfId="3233"/>
    <cellStyle name="SAPBEXexcGood3 18" xfId="3234"/>
    <cellStyle name="SAPBEXexcGood3 19" xfId="3235"/>
    <cellStyle name="SAPBEXexcGood3 2" xfId="3236"/>
    <cellStyle name="SAPBEXexcGood3 2 2" xfId="3237"/>
    <cellStyle name="SAPBEXexcGood3 2 3" xfId="3238"/>
    <cellStyle name="SAPBEXexcGood3 2 4" xfId="3239"/>
    <cellStyle name="SAPBEXexcGood3 20" xfId="3240"/>
    <cellStyle name="SAPBEXexcGood3 21" xfId="3241"/>
    <cellStyle name="SAPBEXexcGood3 22" xfId="3242"/>
    <cellStyle name="SAPBEXexcGood3 23" xfId="3243"/>
    <cellStyle name="SAPBEXexcGood3 3" xfId="3244"/>
    <cellStyle name="SAPBEXexcGood3 3 2" xfId="3245"/>
    <cellStyle name="SAPBEXexcGood3 3 3" xfId="3246"/>
    <cellStyle name="SAPBEXexcGood3 4" xfId="3247"/>
    <cellStyle name="SAPBEXexcGood3 4 2" xfId="3248"/>
    <cellStyle name="SAPBEXexcGood3 4 3" xfId="3249"/>
    <cellStyle name="SAPBEXexcGood3 5" xfId="3250"/>
    <cellStyle name="SAPBEXexcGood3 5 2" xfId="3251"/>
    <cellStyle name="SAPBEXexcGood3 5 3" xfId="3252"/>
    <cellStyle name="SAPBEXexcGood3 6" xfId="3253"/>
    <cellStyle name="SAPBEXexcGood3 7" xfId="3254"/>
    <cellStyle name="SAPBEXexcGood3 8" xfId="3255"/>
    <cellStyle name="SAPBEXexcGood3 9" xfId="3256"/>
    <cellStyle name="SAPBEXfilterDrill" xfId="3257"/>
    <cellStyle name="SAPBEXfilterDrill 2" xfId="3258"/>
    <cellStyle name="SAPBEXfilterDrill 2 2" xfId="3259"/>
    <cellStyle name="SAPBEXfilterDrill 2 3" xfId="3260"/>
    <cellStyle name="SAPBEXfilterDrill 3" xfId="3261"/>
    <cellStyle name="SAPBEXfilterDrill 3 2" xfId="3262"/>
    <cellStyle name="SAPBEXfilterDrill 4" xfId="3263"/>
    <cellStyle name="SAPBEXfilterDrill 4 2" xfId="3264"/>
    <cellStyle name="SAPBEXfilterDrill 5" xfId="3265"/>
    <cellStyle name="SAPBEXfilterDrill 5 2" xfId="3266"/>
    <cellStyle name="SAPBEXfilterDrill 6" xfId="3267"/>
    <cellStyle name="SAPBEXfilterDrill 6 2" xfId="3268"/>
    <cellStyle name="SAPBEXfilterDrill 7" xfId="3269"/>
    <cellStyle name="SAPBEXfilterDrill 8" xfId="3270"/>
    <cellStyle name="SAPBEXfilterItem" xfId="3271"/>
    <cellStyle name="SAPBEXfilterItem 10" xfId="3272"/>
    <cellStyle name="SAPBEXfilterItem 11" xfId="3273"/>
    <cellStyle name="SAPBEXfilterItem 12" xfId="3274"/>
    <cellStyle name="SAPBEXfilterItem 13" xfId="3275"/>
    <cellStyle name="SAPBEXfilterItem 14" xfId="3276"/>
    <cellStyle name="SAPBEXfilterItem 15" xfId="3277"/>
    <cellStyle name="SAPBEXfilterItem 16" xfId="3278"/>
    <cellStyle name="SAPBEXfilterItem 17" xfId="3279"/>
    <cellStyle name="SAPBEXfilterItem 18" xfId="3280"/>
    <cellStyle name="SAPBEXfilterItem 19" xfId="3281"/>
    <cellStyle name="SAPBEXfilterItem 2" xfId="3282"/>
    <cellStyle name="SAPBEXfilterItem 2 2" xfId="3283"/>
    <cellStyle name="SAPBEXfilterItem 2 3" xfId="3284"/>
    <cellStyle name="SAPBEXfilterItem 20" xfId="3285"/>
    <cellStyle name="SAPBEXfilterItem 21" xfId="3286"/>
    <cellStyle name="SAPBEXfilterItem 22" xfId="3287"/>
    <cellStyle name="SAPBEXfilterItem 23" xfId="3288"/>
    <cellStyle name="SAPBEXfilterItem 3" xfId="3289"/>
    <cellStyle name="SAPBEXfilterItem 3 2" xfId="3290"/>
    <cellStyle name="SAPBEXfilterItem 4" xfId="3291"/>
    <cellStyle name="SAPBEXfilterItem 4 2" xfId="3292"/>
    <cellStyle name="SAPBEXfilterItem 5" xfId="3293"/>
    <cellStyle name="SAPBEXfilterItem 5 2" xfId="3294"/>
    <cellStyle name="SAPBEXfilterItem 6" xfId="3295"/>
    <cellStyle name="SAPBEXfilterItem 7" xfId="3296"/>
    <cellStyle name="SAPBEXfilterItem 8" xfId="3297"/>
    <cellStyle name="SAPBEXfilterItem 9" xfId="3298"/>
    <cellStyle name="SAPBEXfilterText" xfId="3299"/>
    <cellStyle name="SAPBEXfilterText 2" xfId="3300"/>
    <cellStyle name="SAPBEXfilterText 3" xfId="3301"/>
    <cellStyle name="SAPBEXfilterText 4" xfId="3302"/>
    <cellStyle name="SAPBEXfilterText 5" xfId="3303"/>
    <cellStyle name="SAPBEXformats" xfId="3304"/>
    <cellStyle name="SAPBEXformats 10" xfId="3305"/>
    <cellStyle name="SAPBEXformats 11" xfId="3306"/>
    <cellStyle name="SAPBEXformats 12" xfId="3307"/>
    <cellStyle name="SAPBEXformats 13" xfId="3308"/>
    <cellStyle name="SAPBEXformats 14" xfId="3309"/>
    <cellStyle name="SAPBEXformats 15" xfId="3310"/>
    <cellStyle name="SAPBEXformats 16" xfId="3311"/>
    <cellStyle name="SAPBEXformats 17" xfId="3312"/>
    <cellStyle name="SAPBEXformats 18" xfId="3313"/>
    <cellStyle name="SAPBEXformats 19" xfId="3314"/>
    <cellStyle name="SAPBEXformats 2" xfId="3315"/>
    <cellStyle name="SAPBEXformats 2 2" xfId="3316"/>
    <cellStyle name="SAPBEXformats 2 3" xfId="3317"/>
    <cellStyle name="SAPBEXformats 2 4" xfId="3318"/>
    <cellStyle name="SAPBEXformats 20" xfId="3319"/>
    <cellStyle name="SAPBEXformats 21" xfId="3320"/>
    <cellStyle name="SAPBEXformats 22" xfId="3321"/>
    <cellStyle name="SAPBEXformats 23" xfId="3322"/>
    <cellStyle name="SAPBEXformats 3" xfId="3323"/>
    <cellStyle name="SAPBEXformats 3 2" xfId="3324"/>
    <cellStyle name="SAPBEXformats 3 3" xfId="3325"/>
    <cellStyle name="SAPBEXformats 4" xfId="3326"/>
    <cellStyle name="SAPBEXformats 4 2" xfId="3327"/>
    <cellStyle name="SAPBEXformats 4 3" xfId="3328"/>
    <cellStyle name="SAPBEXformats 5" xfId="3329"/>
    <cellStyle name="SAPBEXformats 5 2" xfId="3330"/>
    <cellStyle name="SAPBEXformats 5 3" xfId="3331"/>
    <cellStyle name="SAPBEXformats 6" xfId="3332"/>
    <cellStyle name="SAPBEXformats 7" xfId="3333"/>
    <cellStyle name="SAPBEXformats 8" xfId="3334"/>
    <cellStyle name="SAPBEXformats 9" xfId="3335"/>
    <cellStyle name="SAPBEXheaderItem" xfId="3336"/>
    <cellStyle name="SAPBEXheaderItem 10" xfId="3337"/>
    <cellStyle name="SAPBEXheaderItem 11" xfId="3338"/>
    <cellStyle name="SAPBEXheaderItem 12" xfId="3339"/>
    <cellStyle name="SAPBEXheaderItem 13" xfId="3340"/>
    <cellStyle name="SAPBEXheaderItem 14" xfId="3341"/>
    <cellStyle name="SAPBEXheaderItem 15" xfId="3342"/>
    <cellStyle name="SAPBEXheaderItem 16" xfId="3343"/>
    <cellStyle name="SAPBEXheaderItem 17" xfId="3344"/>
    <cellStyle name="SAPBEXheaderItem 18" xfId="3345"/>
    <cellStyle name="SAPBEXheaderItem 19" xfId="3346"/>
    <cellStyle name="SAPBEXheaderItem 2" xfId="3347"/>
    <cellStyle name="SAPBEXheaderItem 2 2" xfId="3348"/>
    <cellStyle name="SAPBEXheaderItem 2 3" xfId="3349"/>
    <cellStyle name="SAPBEXheaderItem 20" xfId="3350"/>
    <cellStyle name="SAPBEXheaderItem 21" xfId="3351"/>
    <cellStyle name="SAPBEXheaderItem 22" xfId="3352"/>
    <cellStyle name="SAPBEXheaderItem 23" xfId="3353"/>
    <cellStyle name="SAPBEXheaderItem 3" xfId="3354"/>
    <cellStyle name="SAPBEXheaderItem 3 2" xfId="3355"/>
    <cellStyle name="SAPBEXheaderItem 3 3" xfId="3356"/>
    <cellStyle name="SAPBEXheaderItem 4" xfId="3357"/>
    <cellStyle name="SAPBEXheaderItem 4 2" xfId="3358"/>
    <cellStyle name="SAPBEXheaderItem 5" xfId="3359"/>
    <cellStyle name="SAPBEXheaderItem 5 2" xfId="3360"/>
    <cellStyle name="SAPBEXheaderItem 6" xfId="3361"/>
    <cellStyle name="SAPBEXheaderItem 7" xfId="3362"/>
    <cellStyle name="SAPBEXheaderItem 8" xfId="3363"/>
    <cellStyle name="SAPBEXheaderItem 9" xfId="3364"/>
    <cellStyle name="SAPBEXheaderText" xfId="3365"/>
    <cellStyle name="SAPBEXheaderText 2" xfId="3366"/>
    <cellStyle name="SAPBEXheaderText 3" xfId="3367"/>
    <cellStyle name="SAPBEXheaderText 3 2" xfId="3368"/>
    <cellStyle name="SAPBEXheaderText 4" xfId="3369"/>
    <cellStyle name="SAPBEXheaderText 5" xfId="3370"/>
    <cellStyle name="SAPBEXheaderText 6" xfId="3371"/>
    <cellStyle name="SAPBEXHLevel0" xfId="3372"/>
    <cellStyle name="SAPBEXHLevel0 10" xfId="3373"/>
    <cellStyle name="SAPBEXHLevel0 11" xfId="3374"/>
    <cellStyle name="SAPBEXHLevel0 12" xfId="3375"/>
    <cellStyle name="SAPBEXHLevel0 13" xfId="3376"/>
    <cellStyle name="SAPBEXHLevel0 14" xfId="3377"/>
    <cellStyle name="SAPBEXHLevel0 15" xfId="3378"/>
    <cellStyle name="SAPBEXHLevel0 16" xfId="3379"/>
    <cellStyle name="SAPBEXHLevel0 17" xfId="3380"/>
    <cellStyle name="SAPBEXHLevel0 18" xfId="3381"/>
    <cellStyle name="SAPBEXHLevel0 2" xfId="3382"/>
    <cellStyle name="SAPBEXHLevel0 2 2" xfId="3383"/>
    <cellStyle name="SAPBEXHLevel0 3" xfId="3384"/>
    <cellStyle name="SAPBEXHLevel0 4" xfId="3385"/>
    <cellStyle name="SAPBEXHLevel0 5" xfId="3386"/>
    <cellStyle name="SAPBEXHLevel0 6" xfId="3387"/>
    <cellStyle name="SAPBEXHLevel0 7" xfId="3388"/>
    <cellStyle name="SAPBEXHLevel0 8" xfId="3389"/>
    <cellStyle name="SAPBEXHLevel0 9" xfId="3390"/>
    <cellStyle name="SAPBEXHLevel0X" xfId="3391"/>
    <cellStyle name="SAPBEXHLevel0X 10" xfId="3392"/>
    <cellStyle name="SAPBEXHLevel0X 11" xfId="3393"/>
    <cellStyle name="SAPBEXHLevel0X 12" xfId="3394"/>
    <cellStyle name="SAPBEXHLevel0X 13" xfId="3395"/>
    <cellStyle name="SAPBEXHLevel0X 14" xfId="3396"/>
    <cellStyle name="SAPBEXHLevel0X 15" xfId="3397"/>
    <cellStyle name="SAPBEXHLevel0X 16" xfId="3398"/>
    <cellStyle name="SAPBEXHLevel0X 17" xfId="3399"/>
    <cellStyle name="SAPBEXHLevel0X 18" xfId="3400"/>
    <cellStyle name="SAPBEXHLevel0X 2" xfId="3401"/>
    <cellStyle name="SAPBEXHLevel0X 2 2" xfId="3402"/>
    <cellStyle name="SAPBEXHLevel0X 3" xfId="3403"/>
    <cellStyle name="SAPBEXHLevel0X 4" xfId="3404"/>
    <cellStyle name="SAPBEXHLevel0X 5" xfId="3405"/>
    <cellStyle name="SAPBEXHLevel0X 6" xfId="3406"/>
    <cellStyle name="SAPBEXHLevel0X 7" xfId="3407"/>
    <cellStyle name="SAPBEXHLevel0X 8" xfId="3408"/>
    <cellStyle name="SAPBEXHLevel0X 9" xfId="3409"/>
    <cellStyle name="SAPBEXHLevel1" xfId="3410"/>
    <cellStyle name="SAPBEXHLevel1 10" xfId="3411"/>
    <cellStyle name="SAPBEXHLevel1 11" xfId="3412"/>
    <cellStyle name="SAPBEXHLevel1 12" xfId="3413"/>
    <cellStyle name="SAPBEXHLevel1 13" xfId="3414"/>
    <cellStyle name="SAPBEXHLevel1 14" xfId="3415"/>
    <cellStyle name="SAPBEXHLevel1 15" xfId="3416"/>
    <cellStyle name="SAPBEXHLevel1 16" xfId="3417"/>
    <cellStyle name="SAPBEXHLevel1 17" xfId="3418"/>
    <cellStyle name="SAPBEXHLevel1 18" xfId="3419"/>
    <cellStyle name="SAPBEXHLevel1 2" xfId="3420"/>
    <cellStyle name="SAPBEXHLevel1 2 2" xfId="3421"/>
    <cellStyle name="SAPBEXHLevel1 3" xfId="3422"/>
    <cellStyle name="SAPBEXHLevel1 4" xfId="3423"/>
    <cellStyle name="SAPBEXHLevel1 5" xfId="3424"/>
    <cellStyle name="SAPBEXHLevel1 6" xfId="3425"/>
    <cellStyle name="SAPBEXHLevel1 7" xfId="3426"/>
    <cellStyle name="SAPBEXHLevel1 8" xfId="3427"/>
    <cellStyle name="SAPBEXHLevel1 9" xfId="3428"/>
    <cellStyle name="SAPBEXHLevel1X" xfId="3429"/>
    <cellStyle name="SAPBEXHLevel1X 10" xfId="3430"/>
    <cellStyle name="SAPBEXHLevel1X 11" xfId="3431"/>
    <cellStyle name="SAPBEXHLevel1X 12" xfId="3432"/>
    <cellStyle name="SAPBEXHLevel1X 13" xfId="3433"/>
    <cellStyle name="SAPBEXHLevel1X 14" xfId="3434"/>
    <cellStyle name="SAPBEXHLevel1X 15" xfId="3435"/>
    <cellStyle name="SAPBEXHLevel1X 16" xfId="3436"/>
    <cellStyle name="SAPBEXHLevel1X 17" xfId="3437"/>
    <cellStyle name="SAPBEXHLevel1X 18" xfId="3438"/>
    <cellStyle name="SAPBEXHLevel1X 2" xfId="3439"/>
    <cellStyle name="SAPBEXHLevel1X 2 2" xfId="3440"/>
    <cellStyle name="SAPBEXHLevel1X 3" xfId="3441"/>
    <cellStyle name="SAPBEXHLevel1X 4" xfId="3442"/>
    <cellStyle name="SAPBEXHLevel1X 5" xfId="3443"/>
    <cellStyle name="SAPBEXHLevel1X 6" xfId="3444"/>
    <cellStyle name="SAPBEXHLevel1X 7" xfId="3445"/>
    <cellStyle name="SAPBEXHLevel1X 8" xfId="3446"/>
    <cellStyle name="SAPBEXHLevel1X 9" xfId="3447"/>
    <cellStyle name="SAPBEXHLevel2" xfId="3448"/>
    <cellStyle name="SAPBEXHLevel2 10" xfId="3449"/>
    <cellStyle name="SAPBEXHLevel2 11" xfId="3450"/>
    <cellStyle name="SAPBEXHLevel2 12" xfId="3451"/>
    <cellStyle name="SAPBEXHLevel2 13" xfId="3452"/>
    <cellStyle name="SAPBEXHLevel2 14" xfId="3453"/>
    <cellStyle name="SAPBEXHLevel2 15" xfId="3454"/>
    <cellStyle name="SAPBEXHLevel2 16" xfId="3455"/>
    <cellStyle name="SAPBEXHLevel2 17" xfId="3456"/>
    <cellStyle name="SAPBEXHLevel2 18" xfId="3457"/>
    <cellStyle name="SAPBEXHLevel2 2" xfId="3458"/>
    <cellStyle name="SAPBEXHLevel2 2 2" xfId="3459"/>
    <cellStyle name="SAPBEXHLevel2 3" xfId="3460"/>
    <cellStyle name="SAPBEXHLevel2 4" xfId="3461"/>
    <cellStyle name="SAPBEXHLevel2 5" xfId="3462"/>
    <cellStyle name="SAPBEXHLevel2 6" xfId="3463"/>
    <cellStyle name="SAPBEXHLevel2 7" xfId="3464"/>
    <cellStyle name="SAPBEXHLevel2 8" xfId="3465"/>
    <cellStyle name="SAPBEXHLevel2 9" xfId="3466"/>
    <cellStyle name="SAPBEXHLevel2X" xfId="3467"/>
    <cellStyle name="SAPBEXHLevel2X 10" xfId="3468"/>
    <cellStyle name="SAPBEXHLevel2X 11" xfId="3469"/>
    <cellStyle name="SAPBEXHLevel2X 12" xfId="3470"/>
    <cellStyle name="SAPBEXHLevel2X 13" xfId="3471"/>
    <cellStyle name="SAPBEXHLevel2X 14" xfId="3472"/>
    <cellStyle name="SAPBEXHLevel2X 15" xfId="3473"/>
    <cellStyle name="SAPBEXHLevel2X 16" xfId="3474"/>
    <cellStyle name="SAPBEXHLevel2X 17" xfId="3475"/>
    <cellStyle name="SAPBEXHLevel2X 18" xfId="3476"/>
    <cellStyle name="SAPBEXHLevel2X 2" xfId="3477"/>
    <cellStyle name="SAPBEXHLevel2X 2 2" xfId="3478"/>
    <cellStyle name="SAPBEXHLevel2X 3" xfId="3479"/>
    <cellStyle name="SAPBEXHLevel2X 4" xfId="3480"/>
    <cellStyle name="SAPBEXHLevel2X 5" xfId="3481"/>
    <cellStyle name="SAPBEXHLevel2X 6" xfId="3482"/>
    <cellStyle name="SAPBEXHLevel2X 7" xfId="3483"/>
    <cellStyle name="SAPBEXHLevel2X 8" xfId="3484"/>
    <cellStyle name="SAPBEXHLevel2X 9" xfId="3485"/>
    <cellStyle name="SAPBEXHLevel3" xfId="3486"/>
    <cellStyle name="SAPBEXHLevel3 10" xfId="3487"/>
    <cellStyle name="SAPBEXHLevel3 11" xfId="3488"/>
    <cellStyle name="SAPBEXHLevel3 12" xfId="3489"/>
    <cellStyle name="SAPBEXHLevel3 13" xfId="3490"/>
    <cellStyle name="SAPBEXHLevel3 14" xfId="3491"/>
    <cellStyle name="SAPBEXHLevel3 15" xfId="3492"/>
    <cellStyle name="SAPBEXHLevel3 16" xfId="3493"/>
    <cellStyle name="SAPBEXHLevel3 17" xfId="3494"/>
    <cellStyle name="SAPBEXHLevel3 18" xfId="3495"/>
    <cellStyle name="SAPBEXHLevel3 19" xfId="3496"/>
    <cellStyle name="SAPBEXHLevel3 2" xfId="3497"/>
    <cellStyle name="SAPBEXHLevel3 2 2" xfId="3498"/>
    <cellStyle name="SAPBEXHLevel3 2 3" xfId="3499"/>
    <cellStyle name="SAPBEXHLevel3 3" xfId="3500"/>
    <cellStyle name="SAPBEXHLevel3 3 2" xfId="3501"/>
    <cellStyle name="SAPBEXHLevel3 4" xfId="3502"/>
    <cellStyle name="SAPBEXHLevel3 4 2" xfId="3503"/>
    <cellStyle name="SAPBEXHLevel3 5" xfId="3504"/>
    <cellStyle name="SAPBEXHLevel3 6" xfId="3505"/>
    <cellStyle name="SAPBEXHLevel3 7" xfId="3506"/>
    <cellStyle name="SAPBEXHLevel3 8" xfId="3507"/>
    <cellStyle name="SAPBEXHLevel3 9" xfId="3508"/>
    <cellStyle name="SAPBEXHLevel3X" xfId="3509"/>
    <cellStyle name="SAPBEXHLevel3X 10" xfId="3510"/>
    <cellStyle name="SAPBEXHLevel3X 11" xfId="3511"/>
    <cellStyle name="SAPBEXHLevel3X 12" xfId="3512"/>
    <cellStyle name="SAPBEXHLevel3X 13" xfId="3513"/>
    <cellStyle name="SAPBEXHLevel3X 14" xfId="3514"/>
    <cellStyle name="SAPBEXHLevel3X 15" xfId="3515"/>
    <cellStyle name="SAPBEXHLevel3X 16" xfId="3516"/>
    <cellStyle name="SAPBEXHLevel3X 17" xfId="3517"/>
    <cellStyle name="SAPBEXHLevel3X 18" xfId="3518"/>
    <cellStyle name="SAPBEXHLevel3X 19" xfId="3519"/>
    <cellStyle name="SAPBEXHLevel3X 2" xfId="3520"/>
    <cellStyle name="SAPBEXHLevel3X 2 2" xfId="3521"/>
    <cellStyle name="SAPBEXHLevel3X 2 3" xfId="3522"/>
    <cellStyle name="SAPBEXHLevel3X 3" xfId="3523"/>
    <cellStyle name="SAPBEXHLevel3X 3 2" xfId="3524"/>
    <cellStyle name="SAPBEXHLevel3X 4" xfId="3525"/>
    <cellStyle name="SAPBEXHLevel3X 4 2" xfId="3526"/>
    <cellStyle name="SAPBEXHLevel3X 5" xfId="3527"/>
    <cellStyle name="SAPBEXHLevel3X 6" xfId="3528"/>
    <cellStyle name="SAPBEXHLevel3X 7" xfId="3529"/>
    <cellStyle name="SAPBEXHLevel3X 8" xfId="3530"/>
    <cellStyle name="SAPBEXHLevel3X 9" xfId="3531"/>
    <cellStyle name="SAPBEXresData" xfId="3532"/>
    <cellStyle name="SAPBEXresData 2" xfId="3533"/>
    <cellStyle name="SAPBEXresData 2 2" xfId="3534"/>
    <cellStyle name="SAPBEXresData 2 3" xfId="3535"/>
    <cellStyle name="SAPBEXresData 2 4" xfId="3536"/>
    <cellStyle name="SAPBEXresData 3" xfId="3537"/>
    <cellStyle name="SAPBEXresData 3 2" xfId="3538"/>
    <cellStyle name="SAPBEXresData 3 3" xfId="3539"/>
    <cellStyle name="SAPBEXresData 4" xfId="3540"/>
    <cellStyle name="SAPBEXresData 4 2" xfId="3541"/>
    <cellStyle name="SAPBEXresData 4 3" xfId="3542"/>
    <cellStyle name="SAPBEXresData 5" xfId="3543"/>
    <cellStyle name="SAPBEXresData 5 2" xfId="3544"/>
    <cellStyle name="SAPBEXresData 5 3" xfId="3545"/>
    <cellStyle name="SAPBEXresData 6" xfId="3546"/>
    <cellStyle name="SAPBEXresData 6 2" xfId="3547"/>
    <cellStyle name="SAPBEXresData 7" xfId="3548"/>
    <cellStyle name="SAPBEXresData 8" xfId="3549"/>
    <cellStyle name="SAPBEXresDataEmph" xfId="3550"/>
    <cellStyle name="SAPBEXresDataEmph 10" xfId="3551"/>
    <cellStyle name="SAPBEXresDataEmph 11" xfId="3552"/>
    <cellStyle name="SAPBEXresDataEmph 12" xfId="3553"/>
    <cellStyle name="SAPBEXresDataEmph 13" xfId="3554"/>
    <cellStyle name="SAPBEXresDataEmph 14" xfId="3555"/>
    <cellStyle name="SAPBEXresDataEmph 15" xfId="3556"/>
    <cellStyle name="SAPBEXresDataEmph 2" xfId="3557"/>
    <cellStyle name="SAPBEXresDataEmph 2 2" xfId="3558"/>
    <cellStyle name="SAPBEXresDataEmph 2 3" xfId="3559"/>
    <cellStyle name="SAPBEXresDataEmph 2 4" xfId="3560"/>
    <cellStyle name="SAPBEXresDataEmph 2 5" xfId="3561"/>
    <cellStyle name="SAPBEXresDataEmph 3" xfId="3562"/>
    <cellStyle name="SAPBEXresDataEmph 3 2" xfId="3563"/>
    <cellStyle name="SAPBEXresDataEmph 3 3" xfId="3564"/>
    <cellStyle name="SAPBEXresDataEmph 3 4" xfId="3565"/>
    <cellStyle name="SAPBEXresDataEmph 4" xfId="3566"/>
    <cellStyle name="SAPBEXresDataEmph 4 2" xfId="3567"/>
    <cellStyle name="SAPBEXresDataEmph 4 3" xfId="3568"/>
    <cellStyle name="SAPBEXresDataEmph 4 4" xfId="3569"/>
    <cellStyle name="SAPBEXresDataEmph 5" xfId="3570"/>
    <cellStyle name="SAPBEXresDataEmph 5 2" xfId="3571"/>
    <cellStyle name="SAPBEXresDataEmph 5 3" xfId="3572"/>
    <cellStyle name="SAPBEXresDataEmph 5 4" xfId="3573"/>
    <cellStyle name="SAPBEXresDataEmph 6" xfId="3574"/>
    <cellStyle name="SAPBEXresDataEmph 6 2" xfId="3575"/>
    <cellStyle name="SAPBEXresDataEmph 7" xfId="3576"/>
    <cellStyle name="SAPBEXresDataEmph 7 2" xfId="3577"/>
    <cellStyle name="SAPBEXresDataEmph 8" xfId="3578"/>
    <cellStyle name="SAPBEXresDataEmph 9" xfId="3579"/>
    <cellStyle name="SAPBEXresItem" xfId="3580"/>
    <cellStyle name="SAPBEXresItem 2" xfId="3581"/>
    <cellStyle name="SAPBEXresItem 3" xfId="3582"/>
    <cellStyle name="SAPBEXresItem 4" xfId="3583"/>
    <cellStyle name="SAPBEXresItem 5" xfId="3584"/>
    <cellStyle name="SAPBEXresItem 6" xfId="3585"/>
    <cellStyle name="SAPBEXresItemX" xfId="3586"/>
    <cellStyle name="SAPBEXresItemX 2" xfId="3587"/>
    <cellStyle name="SAPBEXresItemX 3" xfId="3588"/>
    <cellStyle name="SAPBEXresItemX 4" xfId="3589"/>
    <cellStyle name="SAPBEXresItemX 5" xfId="3590"/>
    <cellStyle name="SAPBEXresItemX 6" xfId="3591"/>
    <cellStyle name="SAPBEXstdData" xfId="3592"/>
    <cellStyle name="SAPBEXstdData 10" xfId="3593"/>
    <cellStyle name="SAPBEXstdData 11" xfId="3594"/>
    <cellStyle name="SAPBEXstdData 12" xfId="3595"/>
    <cellStyle name="SAPBEXstdData 13" xfId="3596"/>
    <cellStyle name="SAPBEXstdData 14" xfId="3597"/>
    <cellStyle name="SAPBEXstdData 15" xfId="3598"/>
    <cellStyle name="SAPBEXstdData 16" xfId="3599"/>
    <cellStyle name="SAPBEXstdData 17" xfId="3600"/>
    <cellStyle name="SAPBEXstdData 18" xfId="3601"/>
    <cellStyle name="SAPBEXstdData 19" xfId="3602"/>
    <cellStyle name="SAPBEXstdData 2" xfId="3603"/>
    <cellStyle name="SAPBEXstdData 2 2" xfId="3604"/>
    <cellStyle name="SAPBEXstdData 2 3" xfId="3605"/>
    <cellStyle name="SAPBEXstdData 2 4" xfId="3606"/>
    <cellStyle name="SAPBEXstdData 2 5" xfId="3607"/>
    <cellStyle name="SAPBEXstdData 20" xfId="3608"/>
    <cellStyle name="SAPBEXstdData 21" xfId="3609"/>
    <cellStyle name="SAPBEXstdData 22" xfId="3610"/>
    <cellStyle name="SAPBEXstdData 23" xfId="3611"/>
    <cellStyle name="SAPBEXstdData 24" xfId="3612"/>
    <cellStyle name="SAPBEXstdData 3" xfId="3613"/>
    <cellStyle name="SAPBEXstdData 3 2" xfId="3614"/>
    <cellStyle name="SAPBEXstdData 3 3" xfId="3615"/>
    <cellStyle name="SAPBEXstdData 3 4" xfId="3616"/>
    <cellStyle name="SAPBEXstdData 4" xfId="3617"/>
    <cellStyle name="SAPBEXstdData 4 2" xfId="3618"/>
    <cellStyle name="SAPBEXstdData 4 3" xfId="3619"/>
    <cellStyle name="SAPBEXstdData 4 4" xfId="3620"/>
    <cellStyle name="SAPBEXstdData 5" xfId="3621"/>
    <cellStyle name="SAPBEXstdData 5 2" xfId="3622"/>
    <cellStyle name="SAPBEXstdData 5 3" xfId="3623"/>
    <cellStyle name="SAPBEXstdData 5 4" xfId="3624"/>
    <cellStyle name="SAPBEXstdData 6" xfId="3625"/>
    <cellStyle name="SAPBEXstdData 6 2" xfId="3626"/>
    <cellStyle name="SAPBEXstdData 7" xfId="3627"/>
    <cellStyle name="SAPBEXstdData 7 2" xfId="3628"/>
    <cellStyle name="SAPBEXstdData 8" xfId="3629"/>
    <cellStyle name="SAPBEXstdData 9" xfId="3630"/>
    <cellStyle name="SAPBEXstdDataEmph" xfId="3631"/>
    <cellStyle name="SAPBEXstdDataEmph 10" xfId="3632"/>
    <cellStyle name="SAPBEXstdDataEmph 11" xfId="3633"/>
    <cellStyle name="SAPBEXstdDataEmph 12" xfId="3634"/>
    <cellStyle name="SAPBEXstdDataEmph 13" xfId="3635"/>
    <cellStyle name="SAPBEXstdDataEmph 14" xfId="3636"/>
    <cellStyle name="SAPBEXstdDataEmph 15" xfId="3637"/>
    <cellStyle name="SAPBEXstdDataEmph 16" xfId="3638"/>
    <cellStyle name="SAPBEXstdDataEmph 17" xfId="3639"/>
    <cellStyle name="SAPBEXstdDataEmph 18" xfId="3640"/>
    <cellStyle name="SAPBEXstdDataEmph 19" xfId="3641"/>
    <cellStyle name="SAPBEXstdDataEmph 2" xfId="3642"/>
    <cellStyle name="SAPBEXstdDataEmph 2 2" xfId="3643"/>
    <cellStyle name="SAPBEXstdDataEmph 2 3" xfId="3644"/>
    <cellStyle name="SAPBEXstdDataEmph 2 4" xfId="3645"/>
    <cellStyle name="SAPBEXstdDataEmph 2 5" xfId="3646"/>
    <cellStyle name="SAPBEXstdDataEmph 20" xfId="3647"/>
    <cellStyle name="SAPBEXstdDataEmph 21" xfId="3648"/>
    <cellStyle name="SAPBEXstdDataEmph 22" xfId="3649"/>
    <cellStyle name="SAPBEXstdDataEmph 23" xfId="3650"/>
    <cellStyle name="SAPBEXstdDataEmph 24" xfId="3651"/>
    <cellStyle name="SAPBEXstdDataEmph 3" xfId="3652"/>
    <cellStyle name="SAPBEXstdDataEmph 3 2" xfId="3653"/>
    <cellStyle name="SAPBEXstdDataEmph 3 3" xfId="3654"/>
    <cellStyle name="SAPBEXstdDataEmph 3 4" xfId="3655"/>
    <cellStyle name="SAPBEXstdDataEmph 4" xfId="3656"/>
    <cellStyle name="SAPBEXstdDataEmph 4 2" xfId="3657"/>
    <cellStyle name="SAPBEXstdDataEmph 4 3" xfId="3658"/>
    <cellStyle name="SAPBEXstdDataEmph 4 4" xfId="3659"/>
    <cellStyle name="SAPBEXstdDataEmph 5" xfId="3660"/>
    <cellStyle name="SAPBEXstdDataEmph 5 2" xfId="3661"/>
    <cellStyle name="SAPBEXstdDataEmph 5 3" xfId="3662"/>
    <cellStyle name="SAPBEXstdDataEmph 5 4" xfId="3663"/>
    <cellStyle name="SAPBEXstdDataEmph 6" xfId="3664"/>
    <cellStyle name="SAPBEXstdDataEmph 6 2" xfId="3665"/>
    <cellStyle name="SAPBEXstdDataEmph 7" xfId="3666"/>
    <cellStyle name="SAPBEXstdDataEmph 7 2" xfId="3667"/>
    <cellStyle name="SAPBEXstdDataEmph 8" xfId="3668"/>
    <cellStyle name="SAPBEXstdDataEmph 9" xfId="3669"/>
    <cellStyle name="SAPBEXstdItem" xfId="3670"/>
    <cellStyle name="SAPBEXstdItem 10" xfId="3671"/>
    <cellStyle name="SAPBEXstdItem 11" xfId="3672"/>
    <cellStyle name="SAPBEXstdItem 12" xfId="3673"/>
    <cellStyle name="SAPBEXstdItem 13" xfId="3674"/>
    <cellStyle name="SAPBEXstdItem 14" xfId="3675"/>
    <cellStyle name="SAPBEXstdItem 15" xfId="3676"/>
    <cellStyle name="SAPBEXstdItem 16" xfId="3677"/>
    <cellStyle name="SAPBEXstdItem 17" xfId="3678"/>
    <cellStyle name="SAPBEXstdItem 18" xfId="3679"/>
    <cellStyle name="SAPBEXstdItem 19" xfId="3680"/>
    <cellStyle name="SAPBEXstdItem 2" xfId="3681"/>
    <cellStyle name="SAPBEXstdItem 2 2" xfId="3682"/>
    <cellStyle name="SAPBEXstdItem 2 3" xfId="3683"/>
    <cellStyle name="SAPBEXstdItem 20" xfId="3684"/>
    <cellStyle name="SAPBEXstdItem 21" xfId="3685"/>
    <cellStyle name="SAPBEXstdItem 22" xfId="3686"/>
    <cellStyle name="SAPBEXstdItem 23" xfId="3687"/>
    <cellStyle name="SAPBEXstdItem 3" xfId="3688"/>
    <cellStyle name="SAPBEXstdItem 3 2" xfId="3689"/>
    <cellStyle name="SAPBEXstdItem 4" xfId="3690"/>
    <cellStyle name="SAPBEXstdItem 4 2" xfId="3691"/>
    <cellStyle name="SAPBEXstdItem 5" xfId="3692"/>
    <cellStyle name="SAPBEXstdItem 5 2" xfId="3693"/>
    <cellStyle name="SAPBEXstdItem 6" xfId="3694"/>
    <cellStyle name="SAPBEXstdItem 7" xfId="3695"/>
    <cellStyle name="SAPBEXstdItem 8" xfId="3696"/>
    <cellStyle name="SAPBEXstdItem 9" xfId="3697"/>
    <cellStyle name="SAPBEXstdItemX" xfId="3698"/>
    <cellStyle name="SAPBEXstdItemX 2" xfId="3699"/>
    <cellStyle name="SAPBEXstdItemX 3" xfId="3700"/>
    <cellStyle name="SAPBEXstdItemX 4" xfId="3701"/>
    <cellStyle name="SAPBEXstdItemX 5" xfId="3702"/>
    <cellStyle name="SAPBEXstdItemX 6" xfId="3703"/>
    <cellStyle name="SAPBEXtitle" xfId="3704"/>
    <cellStyle name="SAPBEXtitle 10" xfId="3705"/>
    <cellStyle name="SAPBEXtitle 11" xfId="3706"/>
    <cellStyle name="SAPBEXtitle 12" xfId="3707"/>
    <cellStyle name="SAPBEXtitle 13" xfId="3708"/>
    <cellStyle name="SAPBEXtitle 14" xfId="3709"/>
    <cellStyle name="SAPBEXtitle 15" xfId="3710"/>
    <cellStyle name="SAPBEXtitle 16" xfId="3711"/>
    <cellStyle name="SAPBEXtitle 17" xfId="3712"/>
    <cellStyle name="SAPBEXtitle 18" xfId="3713"/>
    <cellStyle name="SAPBEXtitle 19" xfId="3714"/>
    <cellStyle name="SAPBEXtitle 2" xfId="3715"/>
    <cellStyle name="SAPBEXtitle 2 2" xfId="3716"/>
    <cellStyle name="SAPBEXtitle 2 3" xfId="3717"/>
    <cellStyle name="SAPBEXtitle 2 4" xfId="3718"/>
    <cellStyle name="SAPBEXtitle 20" xfId="3719"/>
    <cellStyle name="SAPBEXtitle 21" xfId="3720"/>
    <cellStyle name="SAPBEXtitle 22" xfId="3721"/>
    <cellStyle name="SAPBEXtitle 23" xfId="3722"/>
    <cellStyle name="SAPBEXtitle 3" xfId="3723"/>
    <cellStyle name="SAPBEXtitle 3 2" xfId="3724"/>
    <cellStyle name="SAPBEXtitle 3 3" xfId="3725"/>
    <cellStyle name="SAPBEXtitle 4" xfId="3726"/>
    <cellStyle name="SAPBEXtitle 4 2" xfId="3727"/>
    <cellStyle name="SAPBEXtitle 4 3" xfId="3728"/>
    <cellStyle name="SAPBEXtitle 5" xfId="3729"/>
    <cellStyle name="SAPBEXtitle 5 2" xfId="3730"/>
    <cellStyle name="SAPBEXtitle 5 3" xfId="3731"/>
    <cellStyle name="SAPBEXtitle 6" xfId="3732"/>
    <cellStyle name="SAPBEXtitle 7" xfId="3733"/>
    <cellStyle name="SAPBEXtitle 8" xfId="3734"/>
    <cellStyle name="SAPBEXtitle 9" xfId="3735"/>
    <cellStyle name="SAPBEXundefined" xfId="3736"/>
    <cellStyle name="SAPBEXundefined 10" xfId="3737"/>
    <cellStyle name="SAPBEXundefined 11" xfId="3738"/>
    <cellStyle name="SAPBEXundefined 12" xfId="3739"/>
    <cellStyle name="SAPBEXundefined 13" xfId="3740"/>
    <cellStyle name="SAPBEXundefined 14" xfId="3741"/>
    <cellStyle name="SAPBEXundefined 15" xfId="3742"/>
    <cellStyle name="SAPBEXundefined 16" xfId="3743"/>
    <cellStyle name="SAPBEXundefined 17" xfId="3744"/>
    <cellStyle name="SAPBEXundefined 18" xfId="3745"/>
    <cellStyle name="SAPBEXundefined 19" xfId="3746"/>
    <cellStyle name="SAPBEXundefined 2" xfId="3747"/>
    <cellStyle name="SAPBEXundefined 2 2" xfId="3748"/>
    <cellStyle name="SAPBEXundefined 2 3" xfId="3749"/>
    <cellStyle name="SAPBEXundefined 2 4" xfId="3750"/>
    <cellStyle name="SAPBEXundefined 2 5" xfId="3751"/>
    <cellStyle name="SAPBEXundefined 20" xfId="3752"/>
    <cellStyle name="SAPBEXundefined 21" xfId="3753"/>
    <cellStyle name="SAPBEXundefined 22" xfId="3754"/>
    <cellStyle name="SAPBEXundefined 23" xfId="3755"/>
    <cellStyle name="SAPBEXundefined 24" xfId="3756"/>
    <cellStyle name="SAPBEXundefined 3" xfId="3757"/>
    <cellStyle name="SAPBEXundefined 3 2" xfId="3758"/>
    <cellStyle name="SAPBEXundefined 3 3" xfId="3759"/>
    <cellStyle name="SAPBEXundefined 3 4" xfId="3760"/>
    <cellStyle name="SAPBEXundefined 4" xfId="3761"/>
    <cellStyle name="SAPBEXundefined 4 2" xfId="3762"/>
    <cellStyle name="SAPBEXundefined 4 3" xfId="3763"/>
    <cellStyle name="SAPBEXundefined 4 4" xfId="3764"/>
    <cellStyle name="SAPBEXundefined 5" xfId="3765"/>
    <cellStyle name="SAPBEXundefined 5 2" xfId="3766"/>
    <cellStyle name="SAPBEXundefined 5 3" xfId="3767"/>
    <cellStyle name="SAPBEXundefined 5 4" xfId="3768"/>
    <cellStyle name="SAPBEXundefined 6" xfId="3769"/>
    <cellStyle name="SAPBEXundefined 6 2" xfId="3770"/>
    <cellStyle name="SAPBEXundefined 7" xfId="3771"/>
    <cellStyle name="SAPBEXundefined 7 2" xfId="3772"/>
    <cellStyle name="SAPBEXundefined 8" xfId="3773"/>
    <cellStyle name="SAPBEXundefined 9" xfId="3774"/>
    <cellStyle name="SAPError" xfId="3775"/>
    <cellStyle name="SAPError 10" xfId="3776"/>
    <cellStyle name="SAPError 11" xfId="3777"/>
    <cellStyle name="SAPError 12" xfId="3778"/>
    <cellStyle name="SAPError 13" xfId="3779"/>
    <cellStyle name="SAPError 14" xfId="3780"/>
    <cellStyle name="SAPError 15" xfId="3781"/>
    <cellStyle name="SAPError 16" xfId="3782"/>
    <cellStyle name="SAPError 17" xfId="3783"/>
    <cellStyle name="SAPError 18" xfId="3784"/>
    <cellStyle name="SAPError 19" xfId="3785"/>
    <cellStyle name="SAPError 2" xfId="3786"/>
    <cellStyle name="SAPError 2 2" xfId="3787"/>
    <cellStyle name="SAPError 20" xfId="3788"/>
    <cellStyle name="SAPError 21" xfId="3789"/>
    <cellStyle name="SAPError 22" xfId="3790"/>
    <cellStyle name="SAPError 3" xfId="3791"/>
    <cellStyle name="SAPError 3 2" xfId="3792"/>
    <cellStyle name="SAPError 3 2 2" xfId="3793"/>
    <cellStyle name="SAPError 3 3" xfId="3794"/>
    <cellStyle name="SAPError 4" xfId="3795"/>
    <cellStyle name="SAPError 4 2" xfId="3796"/>
    <cellStyle name="SAPError 5" xfId="3797"/>
    <cellStyle name="SAPError 5 2" xfId="3798"/>
    <cellStyle name="SAPError 6" xfId="3799"/>
    <cellStyle name="SAPError 7" xfId="3800"/>
    <cellStyle name="SAPError 8" xfId="3801"/>
    <cellStyle name="SAPError 9" xfId="3802"/>
    <cellStyle name="SAPKey" xfId="3803"/>
    <cellStyle name="SAPKey 10" xfId="3804"/>
    <cellStyle name="SAPKey 11" xfId="3805"/>
    <cellStyle name="SAPKey 12" xfId="3806"/>
    <cellStyle name="SAPKey 13" xfId="3807"/>
    <cellStyle name="SAPKey 14" xfId="3808"/>
    <cellStyle name="SAPKey 15" xfId="3809"/>
    <cellStyle name="SAPKey 16" xfId="3810"/>
    <cellStyle name="SAPKey 17" xfId="3811"/>
    <cellStyle name="SAPKey 18" xfId="3812"/>
    <cellStyle name="SAPKey 19" xfId="3813"/>
    <cellStyle name="SAPKey 2" xfId="3814"/>
    <cellStyle name="SAPKey 2 2" xfId="3815"/>
    <cellStyle name="SAPKey 20" xfId="3816"/>
    <cellStyle name="SAPKey 21" xfId="3817"/>
    <cellStyle name="SAPKey 22" xfId="3818"/>
    <cellStyle name="SAPKey 3" xfId="3819"/>
    <cellStyle name="SAPKey 3 2" xfId="3820"/>
    <cellStyle name="SAPKey 3 2 2" xfId="3821"/>
    <cellStyle name="SAPKey 3 3" xfId="3822"/>
    <cellStyle name="SAPKey 4" xfId="3823"/>
    <cellStyle name="SAPKey 4 2" xfId="3824"/>
    <cellStyle name="SAPKey 5" xfId="3825"/>
    <cellStyle name="SAPKey 5 2" xfId="3826"/>
    <cellStyle name="SAPKey 6" xfId="3827"/>
    <cellStyle name="SAPKey 7" xfId="3828"/>
    <cellStyle name="SAPKey 8" xfId="3829"/>
    <cellStyle name="SAPKey 9" xfId="3830"/>
    <cellStyle name="SAPLocked" xfId="3831"/>
    <cellStyle name="SAPLocked 10" xfId="3832"/>
    <cellStyle name="SAPLocked 11" xfId="3833"/>
    <cellStyle name="SAPLocked 12" xfId="3834"/>
    <cellStyle name="SAPLocked 13" xfId="3835"/>
    <cellStyle name="SAPLocked 14" xfId="3836"/>
    <cellStyle name="SAPLocked 15" xfId="3837"/>
    <cellStyle name="SAPLocked 16" xfId="3838"/>
    <cellStyle name="SAPLocked 17" xfId="3839"/>
    <cellStyle name="SAPLocked 18" xfId="3840"/>
    <cellStyle name="SAPLocked 19" xfId="3841"/>
    <cellStyle name="SAPLocked 2" xfId="3842"/>
    <cellStyle name="SAPLocked 2 2" xfId="3843"/>
    <cellStyle name="SAPLocked 2 3" xfId="3844"/>
    <cellStyle name="SAPLocked 20" xfId="3845"/>
    <cellStyle name="SAPLocked 21" xfId="3846"/>
    <cellStyle name="SAPLocked 22" xfId="3847"/>
    <cellStyle name="SAPLocked 3" xfId="3848"/>
    <cellStyle name="SAPLocked 3 2" xfId="3849"/>
    <cellStyle name="SAPLocked 3 2 2" xfId="3850"/>
    <cellStyle name="SAPLocked 4" xfId="3851"/>
    <cellStyle name="SAPLocked 4 2" xfId="3852"/>
    <cellStyle name="SAPLocked 4 3" xfId="3853"/>
    <cellStyle name="SAPLocked 5" xfId="3854"/>
    <cellStyle name="SAPLocked 5 2" xfId="3855"/>
    <cellStyle name="SAPLocked 6" xfId="3856"/>
    <cellStyle name="SAPLocked 6 2" xfId="3857"/>
    <cellStyle name="SAPLocked 7" xfId="3858"/>
    <cellStyle name="SAPLocked 8" xfId="3859"/>
    <cellStyle name="SAPLocked 9" xfId="3860"/>
    <cellStyle name="SAPOutput" xfId="3861"/>
    <cellStyle name="SAPOutput 10" xfId="3862"/>
    <cellStyle name="SAPOutput 11" xfId="3863"/>
    <cellStyle name="SAPOutput 12" xfId="3864"/>
    <cellStyle name="SAPOutput 13" xfId="3865"/>
    <cellStyle name="SAPOutput 14" xfId="3866"/>
    <cellStyle name="SAPOutput 15" xfId="3867"/>
    <cellStyle name="SAPOutput 16" xfId="3868"/>
    <cellStyle name="SAPOutput 17" xfId="3869"/>
    <cellStyle name="SAPOutput 18" xfId="3870"/>
    <cellStyle name="SAPOutput 2" xfId="3871"/>
    <cellStyle name="SAPOutput 2 2" xfId="3872"/>
    <cellStyle name="SAPOutput 3" xfId="3873"/>
    <cellStyle name="SAPOutput 4" xfId="3874"/>
    <cellStyle name="SAPOutput 5" xfId="3875"/>
    <cellStyle name="SAPOutput 6" xfId="3876"/>
    <cellStyle name="SAPOutput 7" xfId="3877"/>
    <cellStyle name="SAPOutput 8" xfId="3878"/>
    <cellStyle name="SAPOutput 9" xfId="3879"/>
    <cellStyle name="SAPSpace" xfId="3880"/>
    <cellStyle name="SAPSpace 10" xfId="3881"/>
    <cellStyle name="SAPSpace 11" xfId="3882"/>
    <cellStyle name="SAPSpace 12" xfId="3883"/>
    <cellStyle name="SAPSpace 13" xfId="3884"/>
    <cellStyle name="SAPSpace 14" xfId="3885"/>
    <cellStyle name="SAPSpace 15" xfId="3886"/>
    <cellStyle name="SAPSpace 16" xfId="3887"/>
    <cellStyle name="SAPSpace 17" xfId="3888"/>
    <cellStyle name="SAPSpace 18" xfId="3889"/>
    <cellStyle name="SAPSpace 19" xfId="3890"/>
    <cellStyle name="SAPSpace 2" xfId="3891"/>
    <cellStyle name="SAPSpace 2 2" xfId="3892"/>
    <cellStyle name="SAPSpace 20" xfId="3893"/>
    <cellStyle name="SAPSpace 21" xfId="3894"/>
    <cellStyle name="SAPSpace 22" xfId="3895"/>
    <cellStyle name="SAPSpace 3" xfId="3896"/>
    <cellStyle name="SAPSpace 3 2" xfId="3897"/>
    <cellStyle name="SAPSpace 3 2 2" xfId="3898"/>
    <cellStyle name="SAPSpace 3 3" xfId="3899"/>
    <cellStyle name="SAPSpace 4" xfId="3900"/>
    <cellStyle name="SAPSpace 4 2" xfId="3901"/>
    <cellStyle name="SAPSpace 5" xfId="3902"/>
    <cellStyle name="SAPSpace 5 2" xfId="3903"/>
    <cellStyle name="SAPSpace 6" xfId="3904"/>
    <cellStyle name="SAPSpace 7" xfId="3905"/>
    <cellStyle name="SAPSpace 8" xfId="3906"/>
    <cellStyle name="SAPSpace 9" xfId="3907"/>
    <cellStyle name="SAPText" xfId="3908"/>
    <cellStyle name="SAPText 10" xfId="3909"/>
    <cellStyle name="SAPText 11" xfId="3910"/>
    <cellStyle name="SAPText 12" xfId="3911"/>
    <cellStyle name="SAPText 13" xfId="3912"/>
    <cellStyle name="SAPText 14" xfId="3913"/>
    <cellStyle name="SAPText 15" xfId="3914"/>
    <cellStyle name="SAPText 16" xfId="3915"/>
    <cellStyle name="SAPText 17" xfId="3916"/>
    <cellStyle name="SAPText 18" xfId="3917"/>
    <cellStyle name="SAPText 2" xfId="3918"/>
    <cellStyle name="SAPText 2 2" xfId="3919"/>
    <cellStyle name="SAPText 3" xfId="3920"/>
    <cellStyle name="SAPText 4" xfId="3921"/>
    <cellStyle name="SAPText 5" xfId="3922"/>
    <cellStyle name="SAPText 6" xfId="3923"/>
    <cellStyle name="SAPText 7" xfId="3924"/>
    <cellStyle name="SAPText 8" xfId="3925"/>
    <cellStyle name="SAPText 9" xfId="3926"/>
    <cellStyle name="SAPUnLocked" xfId="3927"/>
    <cellStyle name="SAPUnLocked 10" xfId="3928"/>
    <cellStyle name="SAPUnLocked 11" xfId="3929"/>
    <cellStyle name="SAPUnLocked 12" xfId="3930"/>
    <cellStyle name="SAPUnLocked 13" xfId="3931"/>
    <cellStyle name="SAPUnLocked 14" xfId="3932"/>
    <cellStyle name="SAPUnLocked 15" xfId="3933"/>
    <cellStyle name="SAPUnLocked 16" xfId="3934"/>
    <cellStyle name="SAPUnLocked 17" xfId="3935"/>
    <cellStyle name="SAPUnLocked 18" xfId="3936"/>
    <cellStyle name="SAPUnLocked 19" xfId="3937"/>
    <cellStyle name="SAPUnLocked 2" xfId="3938"/>
    <cellStyle name="SAPUnLocked 2 2" xfId="3939"/>
    <cellStyle name="SAPUnLocked 2 3" xfId="3940"/>
    <cellStyle name="SAPUnLocked 3" xfId="3941"/>
    <cellStyle name="SAPUnLocked 3 2" xfId="3942"/>
    <cellStyle name="SAPUnLocked 3 2 2" xfId="3943"/>
    <cellStyle name="SAPUnLocked 4" xfId="3944"/>
    <cellStyle name="SAPUnLocked 4 2" xfId="3945"/>
    <cellStyle name="SAPUnLocked 5" xfId="3946"/>
    <cellStyle name="SAPUnLocked 5 2" xfId="3947"/>
    <cellStyle name="SAPUnLocked 6" xfId="3948"/>
    <cellStyle name="SAPUnLocked 6 2" xfId="3949"/>
    <cellStyle name="SAPUnLocked 7" xfId="3950"/>
    <cellStyle name="SAPUnLocked 8" xfId="3951"/>
    <cellStyle name="SAPUnLocked 9" xfId="3952"/>
    <cellStyle name="SEM-BPS-data" xfId="3953"/>
    <cellStyle name="SEM-BPS-head" xfId="3954"/>
    <cellStyle name="SEM-BPS-headdata" xfId="3955"/>
    <cellStyle name="SEM-BPS-headkey" xfId="3956"/>
    <cellStyle name="SEM-BPS-input-on" xfId="3957"/>
    <cellStyle name="SEM-BPS-key" xfId="3958"/>
    <cellStyle name="SEM-BPS-sub1" xfId="3959"/>
    <cellStyle name="SEM-BPS-sub2" xfId="3960"/>
    <cellStyle name="SEM-BPS-total" xfId="3961"/>
    <cellStyle name="sm" xfId="3962"/>
    <cellStyle name="SPEC01" xfId="3963"/>
    <cellStyle name="SPEC01 2" xfId="3964"/>
    <cellStyle name="SPEC01 2 2" xfId="3965"/>
    <cellStyle name="SPEC01 3" xfId="3966"/>
    <cellStyle name="SPEC01 3 2" xfId="3967"/>
    <cellStyle name="SPEC01 4" xfId="3968"/>
    <cellStyle name="SPEC01 4 2" xfId="3969"/>
    <cellStyle name="SPEC01 5" xfId="3970"/>
    <cellStyle name="SPEC01 5 2" xfId="3971"/>
    <cellStyle name="Style 1" xfId="3972"/>
    <cellStyle name="Style 1 10" xfId="3973"/>
    <cellStyle name="Style 1 11" xfId="3974"/>
    <cellStyle name="Style 1 12" xfId="3975"/>
    <cellStyle name="Style 1 2" xfId="3976"/>
    <cellStyle name="Style 1 3" xfId="3977"/>
    <cellStyle name="Style 1 4" xfId="3978"/>
    <cellStyle name="Style 1 5" xfId="3979"/>
    <cellStyle name="Style 1 6" xfId="3980"/>
    <cellStyle name="Style 1 7" xfId="3981"/>
    <cellStyle name="Style 1 8" xfId="3982"/>
    <cellStyle name="Style 1 9" xfId="3983"/>
    <cellStyle name="Title 10" xfId="3984"/>
    <cellStyle name="Title 10 2" xfId="3985"/>
    <cellStyle name="Title 11" xfId="3986"/>
    <cellStyle name="Title 12" xfId="3987"/>
    <cellStyle name="Title 13" xfId="3988"/>
    <cellStyle name="Title 14" xfId="3989"/>
    <cellStyle name="Title 15" xfId="3990"/>
    <cellStyle name="Title 16" xfId="3991"/>
    <cellStyle name="Title 17" xfId="3992"/>
    <cellStyle name="Title 18" xfId="3993"/>
    <cellStyle name="Title 19" xfId="3994"/>
    <cellStyle name="Title 2" xfId="3995"/>
    <cellStyle name="Title 2 2" xfId="3996"/>
    <cellStyle name="Title 2 2 2" xfId="3997"/>
    <cellStyle name="Title 2 3" xfId="3998"/>
    <cellStyle name="Title 2 3 2" xfId="3999"/>
    <cellStyle name="Title 2 3 3" xfId="4000"/>
    <cellStyle name="Title 2 4" xfId="4001"/>
    <cellStyle name="Title 20" xfId="4002"/>
    <cellStyle name="Title 21" xfId="4003"/>
    <cellStyle name="Title 22" xfId="4004"/>
    <cellStyle name="Title 23" xfId="4005"/>
    <cellStyle name="Title 24" xfId="4006"/>
    <cellStyle name="Title 25" xfId="4007"/>
    <cellStyle name="Title 26" xfId="4008"/>
    <cellStyle name="Title 27" xfId="4009"/>
    <cellStyle name="Title 28" xfId="4010"/>
    <cellStyle name="Title 29" xfId="4011"/>
    <cellStyle name="Title 3" xfId="4012"/>
    <cellStyle name="Title 3 2" xfId="4013"/>
    <cellStyle name="Title 30" xfId="4014"/>
    <cellStyle name="Title 31" xfId="4015"/>
    <cellStyle name="Title 32" xfId="4016"/>
    <cellStyle name="Title 33" xfId="4017"/>
    <cellStyle name="Title 34" xfId="4018"/>
    <cellStyle name="Title 35" xfId="4019"/>
    <cellStyle name="Title 36" xfId="4020"/>
    <cellStyle name="Title 37" xfId="4021"/>
    <cellStyle name="Title 38" xfId="4022"/>
    <cellStyle name="Title 39" xfId="4023"/>
    <cellStyle name="Title 4" xfId="4024"/>
    <cellStyle name="Title 40" xfId="4025"/>
    <cellStyle name="Title 41" xfId="4026"/>
    <cellStyle name="Title 42" xfId="4027"/>
    <cellStyle name="Title 43" xfId="4028"/>
    <cellStyle name="Title 5" xfId="4029"/>
    <cellStyle name="Title 6" xfId="4030"/>
    <cellStyle name="Title 7" xfId="4031"/>
    <cellStyle name="Title 8" xfId="4032"/>
    <cellStyle name="Title 9" xfId="4033"/>
    <cellStyle name="Total 10" xfId="4034"/>
    <cellStyle name="Total 10 2" xfId="4035"/>
    <cellStyle name="Total 11" xfId="4036"/>
    <cellStyle name="Total 12" xfId="4037"/>
    <cellStyle name="Total 13" xfId="4038"/>
    <cellStyle name="Total 14" xfId="4039"/>
    <cellStyle name="Total 15" xfId="4040"/>
    <cellStyle name="Total 16" xfId="4041"/>
    <cellStyle name="Total 17" xfId="4042"/>
    <cellStyle name="Total 18" xfId="4043"/>
    <cellStyle name="Total 19" xfId="4044"/>
    <cellStyle name="Total 2" xfId="4045"/>
    <cellStyle name="Total 2 2" xfId="4046"/>
    <cellStyle name="Total 2 2 2" xfId="4047"/>
    <cellStyle name="Total 2 2 2 2" xfId="4048"/>
    <cellStyle name="Total 2 2 3" xfId="4049"/>
    <cellStyle name="Total 2 2 4" xfId="4050"/>
    <cellStyle name="Total 2 2 5" xfId="4051"/>
    <cellStyle name="Total 2 3" xfId="4052"/>
    <cellStyle name="Total 2 3 2" xfId="4053"/>
    <cellStyle name="Total 2 3 3" xfId="4054"/>
    <cellStyle name="Total 2 3 4" xfId="4055"/>
    <cellStyle name="Total 2 3 5" xfId="4056"/>
    <cellStyle name="Total 2 4" xfId="4057"/>
    <cellStyle name="Total 2 5" xfId="4058"/>
    <cellStyle name="Total 20" xfId="4059"/>
    <cellStyle name="Total 21" xfId="4060"/>
    <cellStyle name="Total 22" xfId="4061"/>
    <cellStyle name="Total 23" xfId="4062"/>
    <cellStyle name="Total 24" xfId="4063"/>
    <cellStyle name="Total 25" xfId="4064"/>
    <cellStyle name="Total 26" xfId="4065"/>
    <cellStyle name="Total 27" xfId="4066"/>
    <cellStyle name="Total 28" xfId="4067"/>
    <cellStyle name="Total 28 2" xfId="4068"/>
    <cellStyle name="Total 29" xfId="4069"/>
    <cellStyle name="Total 3" xfId="4070"/>
    <cellStyle name="Total 3 2" xfId="4071"/>
    <cellStyle name="Total 30" xfId="4072"/>
    <cellStyle name="Total 31" xfId="4073"/>
    <cellStyle name="Total 32" xfId="4074"/>
    <cellStyle name="Total 33" xfId="4075"/>
    <cellStyle name="Total 34" xfId="4076"/>
    <cellStyle name="Total 35" xfId="4077"/>
    <cellStyle name="Total 36" xfId="4078"/>
    <cellStyle name="Total 37" xfId="4079"/>
    <cellStyle name="Total 38" xfId="4080"/>
    <cellStyle name="Total 39" xfId="4081"/>
    <cellStyle name="Total 4" xfId="4082"/>
    <cellStyle name="Total 40" xfId="4083"/>
    <cellStyle name="Total 41" xfId="4084"/>
    <cellStyle name="Total 42" xfId="4085"/>
    <cellStyle name="Total 43" xfId="4086"/>
    <cellStyle name="Total 44" xfId="4087"/>
    <cellStyle name="Total 5" xfId="4088"/>
    <cellStyle name="Total 6" xfId="4089"/>
    <cellStyle name="Total 7" xfId="4090"/>
    <cellStyle name="Total 8" xfId="4091"/>
    <cellStyle name="Total 9" xfId="4092"/>
    <cellStyle name="Währung[0]" xfId="4093"/>
    <cellStyle name="Währung[0] 10" xfId="4094"/>
    <cellStyle name="Währung[0] 11" xfId="4095"/>
    <cellStyle name="Währung[0] 12" xfId="4096"/>
    <cellStyle name="Währung[0] 13" xfId="4097"/>
    <cellStyle name="Währung[0] 14" xfId="4098"/>
    <cellStyle name="Währung[0] 15" xfId="4099"/>
    <cellStyle name="Währung[0] 16" xfId="4100"/>
    <cellStyle name="Währung[0] 17" xfId="4101"/>
    <cellStyle name="Währung[0] 18" xfId="4102"/>
    <cellStyle name="Währung[0] 2" xfId="4103"/>
    <cellStyle name="Währung[0] 2 2" xfId="4104"/>
    <cellStyle name="Währung[0] 3" xfId="4105"/>
    <cellStyle name="Währung[0] 4" xfId="4106"/>
    <cellStyle name="Währung[0] 5" xfId="4107"/>
    <cellStyle name="Währung[0] 6" xfId="4108"/>
    <cellStyle name="Währung[0] 7" xfId="4109"/>
    <cellStyle name="Währung[0] 8" xfId="4110"/>
    <cellStyle name="Währung[0] 9" xfId="4111"/>
    <cellStyle name="Warning Text 10" xfId="4112"/>
    <cellStyle name="Warning Text 11" xfId="4113"/>
    <cellStyle name="Warning Text 12" xfId="4114"/>
    <cellStyle name="Warning Text 13" xfId="4115"/>
    <cellStyle name="Warning Text 14" xfId="4116"/>
    <cellStyle name="Warning Text 15" xfId="4117"/>
    <cellStyle name="Warning Text 16" xfId="4118"/>
    <cellStyle name="Warning Text 17" xfId="4119"/>
    <cellStyle name="Warning Text 18" xfId="4120"/>
    <cellStyle name="Warning Text 19" xfId="4121"/>
    <cellStyle name="Warning Text 2" xfId="4122"/>
    <cellStyle name="Warning Text 2 2" xfId="4123"/>
    <cellStyle name="Warning Text 2 2 2" xfId="4124"/>
    <cellStyle name="Warning Text 2 2 2 2" xfId="4125"/>
    <cellStyle name="Warning Text 2 2 2 2 2" xfId="4126"/>
    <cellStyle name="Warning Text 2 2 2 2 3" xfId="4127"/>
    <cellStyle name="Warning Text 2 2 2 3" xfId="4128"/>
    <cellStyle name="Warning Text 2 2 2 4" xfId="4129"/>
    <cellStyle name="Warning Text 2 2 3" xfId="4130"/>
    <cellStyle name="Warning Text 2 2 3 2" xfId="4131"/>
    <cellStyle name="Warning Text 2 2 3 3" xfId="4132"/>
    <cellStyle name="Warning Text 2 2 4" xfId="4133"/>
    <cellStyle name="Warning Text 2 2 5" xfId="4134"/>
    <cellStyle name="Warning Text 2 2 6" xfId="4135"/>
    <cellStyle name="Warning Text 2 3" xfId="4136"/>
    <cellStyle name="Warning Text 2 3 2" xfId="4137"/>
    <cellStyle name="Warning Text 2 3 2 2" xfId="4138"/>
    <cellStyle name="Warning Text 2 3 2 3" xfId="4139"/>
    <cellStyle name="Warning Text 2 3 3" xfId="4140"/>
    <cellStyle name="Warning Text 2 3 4" xfId="4141"/>
    <cellStyle name="Warning Text 2 4" xfId="4142"/>
    <cellStyle name="Warning Text 2 4 2" xfId="4143"/>
    <cellStyle name="Warning Text 2 4 3" xfId="4144"/>
    <cellStyle name="Warning Text 20" xfId="4145"/>
    <cellStyle name="Warning Text 21" xfId="4146"/>
    <cellStyle name="Warning Text 22" xfId="4147"/>
    <cellStyle name="Warning Text 23" xfId="4148"/>
    <cellStyle name="Warning Text 24" xfId="4149"/>
    <cellStyle name="Warning Text 25" xfId="4150"/>
    <cellStyle name="Warning Text 26" xfId="4151"/>
    <cellStyle name="Warning Text 27" xfId="4152"/>
    <cellStyle name="Warning Text 28" xfId="4153"/>
    <cellStyle name="Warning Text 29" xfId="4154"/>
    <cellStyle name="Warning Text 3" xfId="4155"/>
    <cellStyle name="Warning Text 30" xfId="4156"/>
    <cellStyle name="Warning Text 31" xfId="4157"/>
    <cellStyle name="Warning Text 32" xfId="4158"/>
    <cellStyle name="Warning Text 33" xfId="4159"/>
    <cellStyle name="Warning Text 34" xfId="4160"/>
    <cellStyle name="Warning Text 35" xfId="4161"/>
    <cellStyle name="Warning Text 36" xfId="4162"/>
    <cellStyle name="Warning Text 37" xfId="4163"/>
    <cellStyle name="Warning Text 38" xfId="4164"/>
    <cellStyle name="Warning Text 39" xfId="4165"/>
    <cellStyle name="Warning Text 4" xfId="4166"/>
    <cellStyle name="Warning Text 40" xfId="4167"/>
    <cellStyle name="Warning Text 41" xfId="4168"/>
    <cellStyle name="Warning Text 42" xfId="4169"/>
    <cellStyle name="Warning Text 43" xfId="4170"/>
    <cellStyle name="Warning Text 5" xfId="4171"/>
    <cellStyle name="Warning Text 6" xfId="4172"/>
    <cellStyle name="Warning Text 7" xfId="4173"/>
    <cellStyle name="Warning Text 8" xfId="4174"/>
    <cellStyle name="Warning Text 9" xfId="4175"/>
  </cellStyles>
  <dxfs count="0"/>
  <tableStyles count="0" defaultTableStyle="TableStyleMedium9" defaultPivotStyle="PivotStyleLight16"/>
  <colors>
    <mruColors>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externalLink" Target="externalLinks/externalLink5.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externalLink" Target="externalLinks/externalLink3.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externalLink" Target="externalLinks/externalLink6.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externalLink" Target="externalLinks/externalLink1.xml"/><Relationship Id="rId93"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externalLink" Target="externalLinks/externalLink4.xml"/><Relationship Id="rId9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externalLink" Target="externalLinks/externalLink2.xml"/><Relationship Id="rId9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2</xdr:col>
      <xdr:colOff>457200</xdr:colOff>
      <xdr:row>22</xdr:row>
      <xdr:rowOff>28575</xdr:rowOff>
    </xdr:from>
    <xdr:to>
      <xdr:col>5</xdr:col>
      <xdr:colOff>333375</xdr:colOff>
      <xdr:row>33</xdr:row>
      <xdr:rowOff>152400</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66925" y="4867275"/>
          <a:ext cx="1905000" cy="19050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57150</xdr:colOff>
      <xdr:row>37</xdr:row>
      <xdr:rowOff>0</xdr:rowOff>
    </xdr:from>
    <xdr:to>
      <xdr:col>0</xdr:col>
      <xdr:colOff>247650</xdr:colOff>
      <xdr:row>48</xdr:row>
      <xdr:rowOff>47625</xdr:rowOff>
    </xdr:to>
    <xdr:sp macro="" textlink="">
      <xdr:nvSpPr>
        <xdr:cNvPr id="2" name="Text 2"/>
        <xdr:cNvSpPr txBox="1">
          <a:spLocks noChangeArrowheads="1"/>
        </xdr:cNvSpPr>
      </xdr:nvSpPr>
      <xdr:spPr bwMode="auto">
        <a:xfrm>
          <a:off x="57150" y="5572125"/>
          <a:ext cx="190500" cy="1619250"/>
        </a:xfrm>
        <a:prstGeom prst="rect">
          <a:avLst/>
        </a:prstGeom>
        <a:solidFill>
          <a:srgbClr val="FFFFFF"/>
        </a:solidFill>
        <a:ln w="1">
          <a:noFill/>
          <a:miter lim="800000"/>
          <a:headEnd/>
          <a:tailEnd/>
        </a:ln>
      </xdr:spPr>
      <xdr:txBody>
        <a:bodyPr vertOverflow="clip" vert="vert" wrap="square" lIns="27432" tIns="22860" rIns="0" bIns="0" anchor="b" upright="1"/>
        <a:lstStyle/>
        <a:p>
          <a:pPr algn="l" rtl="0">
            <a:defRPr sz="1000"/>
          </a:pPr>
          <a:r>
            <a:rPr lang="en-US" sz="900" b="0" i="0" strike="noStrike">
              <a:solidFill>
                <a:srgbClr val="000000"/>
              </a:solidFill>
              <a:latin typeface="Times"/>
            </a:rPr>
            <a:t>   </a:t>
          </a:r>
          <a:r>
            <a:rPr lang="en-US" sz="900" b="0" i="0" strike="noStrike">
              <a:solidFill>
                <a:srgbClr val="000000"/>
              </a:solidFill>
              <a:latin typeface="Times New Roman"/>
              <a:cs typeface="Times New Roman"/>
            </a:rPr>
            <a:t>Railroad Annual Report R-1 </a:t>
          </a:r>
        </a:p>
      </xdr:txBody>
    </xdr:sp>
    <xdr:clientData/>
  </xdr:twoCellAnchor>
  <xdr:oneCellAnchor>
    <xdr:from>
      <xdr:col>7</xdr:col>
      <xdr:colOff>183860</xdr:colOff>
      <xdr:row>18</xdr:row>
      <xdr:rowOff>129127</xdr:rowOff>
    </xdr:from>
    <xdr:ext cx="184731" cy="937629"/>
    <xdr:sp macro="" textlink="">
      <xdr:nvSpPr>
        <xdr:cNvPr id="3" name="Rectangle 2"/>
        <xdr:cNvSpPr/>
      </xdr:nvSpPr>
      <xdr:spPr>
        <a:xfrm>
          <a:off x="4698710" y="2758027"/>
          <a:ext cx="184731" cy="937629"/>
        </a:xfrm>
        <a:prstGeom prst="rect">
          <a:avLst/>
        </a:prstGeom>
        <a:noFill/>
      </xdr:spPr>
      <xdr:txBody>
        <a:bodyPr wrap="none" lIns="91440" tIns="45720" rIns="91440" bIns="45720">
          <a:spAutoFit/>
          <a:scene3d>
            <a:camera prst="orthographicFront">
              <a:rot lat="0" lon="0" rev="0"/>
            </a:camera>
            <a:lightRig rig="contrasting" dir="t">
              <a:rot lat="0" lon="0" rev="4500000"/>
            </a:lightRig>
          </a:scene3d>
          <a:sp3d contourW="6350" prstMaterial="metal">
            <a:bevelT w="127000" h="31750" prst="relaxedInset"/>
            <a:contourClr>
              <a:schemeClr val="accent1">
                <a:shade val="75000"/>
              </a:schemeClr>
            </a:contourClr>
          </a:sp3d>
        </a:bodyPr>
        <a:lstStyle/>
        <a:p>
          <a:pPr algn="ctr"/>
          <a:endParaRPr lang="en-US" sz="5400" b="1" cap="all" spc="0">
            <a:ln w="0"/>
            <a:gradFill flip="none">
              <a:gsLst>
                <a:gs pos="0">
                  <a:schemeClr val="accent1">
                    <a:tint val="75000"/>
                    <a:shade val="75000"/>
                    <a:satMod val="170000"/>
                  </a:schemeClr>
                </a:gs>
                <a:gs pos="49000">
                  <a:schemeClr val="accent1">
                    <a:tint val="88000"/>
                    <a:shade val="65000"/>
                    <a:satMod val="172000"/>
                  </a:schemeClr>
                </a:gs>
                <a:gs pos="50000">
                  <a:schemeClr val="accent1">
                    <a:shade val="65000"/>
                    <a:satMod val="130000"/>
                  </a:schemeClr>
                </a:gs>
                <a:gs pos="92000">
                  <a:schemeClr val="accent1">
                    <a:shade val="50000"/>
                    <a:satMod val="120000"/>
                  </a:schemeClr>
                </a:gs>
                <a:gs pos="100000">
                  <a:schemeClr val="accent1">
                    <a:shade val="48000"/>
                    <a:satMod val="120000"/>
                  </a:schemeClr>
                </a:gs>
              </a:gsLst>
              <a:lin ang="5400000"/>
            </a:gradFill>
            <a:effectLst>
              <a:reflection blurRad="12700" stA="50000" endPos="50000" dist="5000" dir="5400000" sy="-100000" rotWithShape="0"/>
            </a:effectLst>
          </a:endParaRPr>
        </a:p>
      </xdr:txBody>
    </xdr:sp>
    <xdr:clientData/>
  </xdr:oneCellAnchor>
  <xdr:oneCellAnchor>
    <xdr:from>
      <xdr:col>0</xdr:col>
      <xdr:colOff>47625</xdr:colOff>
      <xdr:row>47</xdr:row>
      <xdr:rowOff>133350</xdr:rowOff>
    </xdr:from>
    <xdr:ext cx="209073" cy="1685925"/>
    <xdr:sp macro="" textlink="">
      <xdr:nvSpPr>
        <xdr:cNvPr id="5" name="Text 2"/>
        <xdr:cNvSpPr txBox="1">
          <a:spLocks noChangeArrowheads="1"/>
        </xdr:cNvSpPr>
      </xdr:nvSpPr>
      <xdr:spPr bwMode="auto">
        <a:xfrm>
          <a:off x="47625" y="7134225"/>
          <a:ext cx="209073" cy="1685925"/>
        </a:xfrm>
        <a:prstGeom prst="rect">
          <a:avLst/>
        </a:prstGeom>
        <a:noFill/>
        <a:ln w="0">
          <a:noFill/>
          <a:miter lim="800000"/>
          <a:headEnd/>
          <a:tailEnd/>
        </a:ln>
      </xdr:spPr>
      <xdr:txBody>
        <a:bodyPr vertOverflow="clip" vert="vert" wrap="square" lIns="27432" tIns="22860" rIns="0" bIns="0" anchor="b" upright="1"/>
        <a:lstStyle/>
        <a:p>
          <a:pPr algn="l" rtl="0">
            <a:defRPr sz="1000"/>
          </a:pPr>
          <a:r>
            <a:rPr lang="en-US" sz="900" b="0" i="0" strike="noStrike">
              <a:solidFill>
                <a:srgbClr val="000000"/>
              </a:solidFill>
              <a:latin typeface="Times New Roman"/>
              <a:cs typeface="Times New Roman"/>
            </a:rPr>
            <a:t> Railroad Annual Report R-1 </a:t>
          </a:r>
        </a:p>
      </xdr:txBody>
    </xdr:sp>
    <xdr:clientData/>
  </xdr:oneCellAnchor>
</xdr:wsDr>
</file>

<file path=xl/drawings/drawing11.xml><?xml version="1.0" encoding="utf-8"?>
<xdr:wsDr xmlns:xdr="http://schemas.openxmlformats.org/drawingml/2006/spreadsheetDrawing" xmlns:a="http://schemas.openxmlformats.org/drawingml/2006/main">
  <xdr:twoCellAnchor>
    <xdr:from>
      <xdr:col>14</xdr:col>
      <xdr:colOff>577215</xdr:colOff>
      <xdr:row>10</xdr:row>
      <xdr:rowOff>19050</xdr:rowOff>
    </xdr:from>
    <xdr:to>
      <xdr:col>14</xdr:col>
      <xdr:colOff>605790</xdr:colOff>
      <xdr:row>10</xdr:row>
      <xdr:rowOff>57150</xdr:rowOff>
    </xdr:to>
    <xdr:sp macro="" textlink="">
      <xdr:nvSpPr>
        <xdr:cNvPr id="2" name="Text 1"/>
        <xdr:cNvSpPr txBox="1">
          <a:spLocks noChangeArrowheads="1"/>
        </xdr:cNvSpPr>
      </xdr:nvSpPr>
      <xdr:spPr bwMode="auto">
        <a:xfrm>
          <a:off x="10578465" y="1638300"/>
          <a:ext cx="28575" cy="38100"/>
        </a:xfrm>
        <a:prstGeom prst="rect">
          <a:avLst/>
        </a:prstGeom>
        <a:noFill/>
        <a:ln w="1">
          <a:noFill/>
          <a:miter lim="800000"/>
          <a:headEnd/>
          <a:tailEnd/>
        </a:ln>
      </xdr:spPr>
      <xdr:txBody>
        <a:bodyPr vertOverflow="clip" vert="vert" wrap="square" lIns="27432" tIns="22860" rIns="27432" bIns="22860" anchor="b" upright="1"/>
        <a:lstStyle/>
        <a:p>
          <a:pPr algn="just" rtl="0">
            <a:defRPr sz="1000"/>
          </a:pPr>
          <a:r>
            <a:rPr lang="en-US" sz="900" b="0" i="0" strike="noStrike">
              <a:solidFill>
                <a:srgbClr val="000000"/>
              </a:solidFill>
              <a:latin typeface="Times New Roman"/>
              <a:cs typeface="Times New Roman"/>
            </a:rPr>
            <a:t>Road Iniials:          GTC         Year  2008</a:t>
          </a:r>
        </a:p>
        <a:p>
          <a:pPr algn="just" rtl="0">
            <a:defRPr sz="1000"/>
          </a:pPr>
          <a:endParaRPr lang="en-US" sz="900" b="0" i="0" strike="noStrike">
            <a:solidFill>
              <a:srgbClr val="000000"/>
            </a:solidFill>
            <a:latin typeface="Times New Roman"/>
            <a:cs typeface="Times New Roman"/>
          </a:endParaRPr>
        </a:p>
        <a:p>
          <a:pPr algn="just" rtl="0">
            <a:defRPr sz="1000"/>
          </a:pPr>
          <a:endParaRPr lang="en-US" sz="900" b="0" i="0" strike="noStrike">
            <a:solidFill>
              <a:srgbClr val="000000"/>
            </a:solidFill>
            <a:latin typeface="Times New Roman"/>
            <a:cs typeface="Times New Roman"/>
          </a:endParaRPr>
        </a:p>
        <a:p>
          <a:pPr algn="just" rtl="0">
            <a:defRPr sz="1000"/>
          </a:pPr>
          <a:endParaRPr lang="en-US" sz="900" b="0" i="0" strike="noStrike">
            <a:solidFill>
              <a:srgbClr val="000000"/>
            </a:solidFill>
            <a:latin typeface="Times New Roman"/>
            <a:cs typeface="Times New Roman"/>
          </a:endParaRPr>
        </a:p>
        <a:p>
          <a:pPr algn="just" rtl="0">
            <a:defRPr sz="1000"/>
          </a:pPr>
          <a:endParaRPr lang="en-US" sz="900" b="0" i="0" strike="noStrike">
            <a:solidFill>
              <a:srgbClr val="000000"/>
            </a:solidFill>
            <a:latin typeface="Times New Roman"/>
            <a:cs typeface="Times New Roman"/>
          </a:endParaRPr>
        </a:p>
        <a:p>
          <a:pPr algn="just" rtl="0">
            <a:defRPr sz="1000"/>
          </a:pPr>
          <a:endParaRPr lang="en-US" sz="900" b="0" i="0" strike="noStrike">
            <a:solidFill>
              <a:srgbClr val="000000"/>
            </a:solidFill>
            <a:latin typeface="Times New Roman"/>
            <a:cs typeface="Times New Roman"/>
          </a:endParaRPr>
        </a:p>
      </xdr:txBody>
    </xdr:sp>
    <xdr:clientData/>
  </xdr:twoCellAnchor>
  <xdr:twoCellAnchor>
    <xdr:from>
      <xdr:col>0</xdr:col>
      <xdr:colOff>93345</xdr:colOff>
      <xdr:row>1</xdr:row>
      <xdr:rowOff>28575</xdr:rowOff>
    </xdr:from>
    <xdr:to>
      <xdr:col>0</xdr:col>
      <xdr:colOff>274320</xdr:colOff>
      <xdr:row>13</xdr:row>
      <xdr:rowOff>0</xdr:rowOff>
    </xdr:to>
    <xdr:sp macro="" textlink="">
      <xdr:nvSpPr>
        <xdr:cNvPr id="4" name="Text 3"/>
        <xdr:cNvSpPr txBox="1">
          <a:spLocks noChangeArrowheads="1"/>
        </xdr:cNvSpPr>
      </xdr:nvSpPr>
      <xdr:spPr bwMode="auto">
        <a:xfrm>
          <a:off x="93345" y="190500"/>
          <a:ext cx="180975" cy="1914525"/>
        </a:xfrm>
        <a:prstGeom prst="rect">
          <a:avLst/>
        </a:prstGeom>
        <a:noFill/>
        <a:ln w="1">
          <a:noFill/>
          <a:miter lim="800000"/>
          <a:headEnd/>
          <a:tailEnd/>
        </a:ln>
      </xdr:spPr>
      <xdr:txBody>
        <a:bodyPr vertOverflow="clip" vert="vert" wrap="square" lIns="27432" tIns="22860" rIns="0" bIns="0" anchor="b" upright="1"/>
        <a:lstStyle/>
        <a:p>
          <a:pPr algn="l" rtl="0">
            <a:defRPr sz="1000"/>
          </a:pPr>
          <a:r>
            <a:rPr lang="en-US" sz="900" b="0" i="0" strike="noStrike">
              <a:solidFill>
                <a:srgbClr val="000000"/>
              </a:solidFill>
              <a:latin typeface="Times New Roman"/>
              <a:cs typeface="Times New Roman"/>
            </a:rPr>
            <a:t>Railroad Annual Report R-1</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104775</xdr:colOff>
      <xdr:row>49</xdr:row>
      <xdr:rowOff>142875</xdr:rowOff>
    </xdr:from>
    <xdr:to>
      <xdr:col>5</xdr:col>
      <xdr:colOff>95250</xdr:colOff>
      <xdr:row>49</xdr:row>
      <xdr:rowOff>142875</xdr:rowOff>
    </xdr:to>
    <xdr:sp macro="" textlink="">
      <xdr:nvSpPr>
        <xdr:cNvPr id="2" name="Text 3"/>
        <xdr:cNvSpPr txBox="1">
          <a:spLocks noChangeArrowheads="1"/>
        </xdr:cNvSpPr>
      </xdr:nvSpPr>
      <xdr:spPr bwMode="auto">
        <a:xfrm>
          <a:off x="819150" y="10506075"/>
          <a:ext cx="356235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Times New Roman"/>
              <a:cs typeface="Times New Roman"/>
            </a:rPr>
            <a:t>1.  Total number of loaded miles and empty miles by roadrailer reported above.</a:t>
          </a:r>
        </a:p>
        <a:p>
          <a:pPr algn="l" rtl="0">
            <a:defRPr sz="1000"/>
          </a:pPr>
          <a:r>
            <a:rPr lang="en-US" sz="1000" b="0" i="0" strike="noStrike">
              <a:solidFill>
                <a:srgbClr val="000000"/>
              </a:solidFill>
              <a:latin typeface="Times New Roman"/>
              <a:cs typeface="Times New Roman"/>
            </a:rPr>
            <a:t>Note:  Total car miles should include no payment and work equipment car miles lines 83 &amp; 84.</a:t>
          </a:r>
        </a:p>
      </xdr:txBody>
    </xdr:sp>
    <xdr:clientData/>
  </xdr:twoCellAnchor>
  <xdr:twoCellAnchor>
    <xdr:from>
      <xdr:col>0</xdr:col>
      <xdr:colOff>104775</xdr:colOff>
      <xdr:row>136</xdr:row>
      <xdr:rowOff>66675</xdr:rowOff>
    </xdr:from>
    <xdr:to>
      <xdr:col>5</xdr:col>
      <xdr:colOff>95250</xdr:colOff>
      <xdr:row>142</xdr:row>
      <xdr:rowOff>0</xdr:rowOff>
    </xdr:to>
    <xdr:sp macro="" textlink="">
      <xdr:nvSpPr>
        <xdr:cNvPr id="3" name="Text 3"/>
        <xdr:cNvSpPr txBox="1">
          <a:spLocks noChangeArrowheads="1"/>
        </xdr:cNvSpPr>
      </xdr:nvSpPr>
      <xdr:spPr bwMode="auto">
        <a:xfrm>
          <a:off x="266700" y="5229225"/>
          <a:ext cx="5610225" cy="828675"/>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Times New Roman"/>
              <a:cs typeface="Times New Roman"/>
            </a:rPr>
            <a:t>1.  Total number of loaded miles and empty miles by roadrailer reported above.</a:t>
          </a:r>
        </a:p>
        <a:p>
          <a:pPr algn="l" rtl="0">
            <a:defRPr sz="1000"/>
          </a:pPr>
          <a:endParaRPr lang="en-US" sz="1000" b="0" i="0" strike="noStrike">
            <a:solidFill>
              <a:srgbClr val="000000"/>
            </a:solidFill>
            <a:latin typeface="Times New Roman"/>
            <a:cs typeface="Times New Roman"/>
          </a:endParaRPr>
        </a:p>
        <a:p>
          <a:pPr algn="l" rtl="0">
            <a:defRPr sz="1000"/>
          </a:pPr>
          <a:r>
            <a:rPr lang="en-US" sz="1000" b="0" i="0" strike="noStrike">
              <a:solidFill>
                <a:srgbClr val="000000"/>
              </a:solidFill>
              <a:latin typeface="Times New Roman"/>
              <a:cs typeface="Times New Roman"/>
            </a:rPr>
            <a:t>Note: Line 88, total car miles, is equal to the sum of lines 30, 46, 64, 82, 83, and 84. Accordingly, the car miles reported on lines 83 and 84 are to be allocated to lines 85, 86, and 87, and included in the total shown on line 88.  </a:t>
          </a:r>
        </a:p>
      </xdr:txBody>
    </xdr:sp>
    <xdr:clientData/>
  </xdr:twoCellAnchor>
</xdr:wsDr>
</file>

<file path=xl/drawings/drawing13.xml><?xml version="1.0" encoding="utf-8"?>
<xdr:wsDr xmlns:xdr="http://schemas.openxmlformats.org/drawingml/2006/spreadsheetDrawing" xmlns:a="http://schemas.openxmlformats.org/drawingml/2006/main">
  <xdr:oneCellAnchor>
    <xdr:from>
      <xdr:col>0</xdr:col>
      <xdr:colOff>457200</xdr:colOff>
      <xdr:row>282</xdr:row>
      <xdr:rowOff>144780</xdr:rowOff>
    </xdr:from>
    <xdr:ext cx="106805" cy="251160"/>
    <xdr:sp macro="" textlink="">
      <xdr:nvSpPr>
        <xdr:cNvPr id="2" name="Text Box 1"/>
        <xdr:cNvSpPr txBox="1">
          <a:spLocks noChangeArrowheads="1"/>
        </xdr:cNvSpPr>
      </xdr:nvSpPr>
      <xdr:spPr bwMode="auto">
        <a:xfrm>
          <a:off x="304800" y="1373505"/>
          <a:ext cx="106805" cy="251160"/>
        </a:xfrm>
        <a:prstGeom prst="rect">
          <a:avLst/>
        </a:prstGeom>
        <a:noFill/>
        <a:ln w="9525">
          <a:noFill/>
          <a:miter lim="800000"/>
          <a:headEnd/>
          <a:tailEnd/>
        </a:ln>
      </xdr:spPr>
    </xdr:sp>
    <xdr:clientData/>
  </xdr:oneCellAnchor>
  <xdr:oneCellAnchor>
    <xdr:from>
      <xdr:col>0</xdr:col>
      <xdr:colOff>457200</xdr:colOff>
      <xdr:row>282</xdr:row>
      <xdr:rowOff>144780</xdr:rowOff>
    </xdr:from>
    <xdr:ext cx="106805" cy="251160"/>
    <xdr:sp macro="" textlink="">
      <xdr:nvSpPr>
        <xdr:cNvPr id="3" name="Text Box 9"/>
        <xdr:cNvSpPr txBox="1">
          <a:spLocks noChangeArrowheads="1"/>
        </xdr:cNvSpPr>
      </xdr:nvSpPr>
      <xdr:spPr bwMode="auto">
        <a:xfrm>
          <a:off x="304800" y="1373505"/>
          <a:ext cx="106805" cy="251160"/>
        </a:xfrm>
        <a:prstGeom prst="rect">
          <a:avLst/>
        </a:prstGeom>
        <a:noFill/>
        <a:ln w="9525">
          <a:noFill/>
          <a:miter lim="800000"/>
          <a:headEnd/>
          <a:tailEnd/>
        </a:ln>
      </xdr:spPr>
    </xdr:sp>
    <xdr:clientData/>
  </xdr:oneCellAnchor>
  <xdr:oneCellAnchor>
    <xdr:from>
      <xdr:col>7</xdr:col>
      <xdr:colOff>0</xdr:colOff>
      <xdr:row>282</xdr:row>
      <xdr:rowOff>144780</xdr:rowOff>
    </xdr:from>
    <xdr:ext cx="106680" cy="251160"/>
    <xdr:sp macro="" textlink="">
      <xdr:nvSpPr>
        <xdr:cNvPr id="4" name="Text Box 10"/>
        <xdr:cNvSpPr txBox="1">
          <a:spLocks noChangeArrowheads="1"/>
        </xdr:cNvSpPr>
      </xdr:nvSpPr>
      <xdr:spPr bwMode="auto">
        <a:xfrm>
          <a:off x="8591550" y="1373505"/>
          <a:ext cx="106680" cy="251160"/>
        </a:xfrm>
        <a:prstGeom prst="rect">
          <a:avLst/>
        </a:prstGeom>
        <a:noFill/>
        <a:ln w="9525">
          <a:noFill/>
          <a:miter lim="800000"/>
          <a:headEnd/>
          <a:tailEnd/>
        </a:ln>
      </xdr:spPr>
    </xdr:sp>
    <xdr:clientData/>
  </xdr:oneCellAnchor>
  <xdr:oneCellAnchor>
    <xdr:from>
      <xdr:col>0</xdr:col>
      <xdr:colOff>457200</xdr:colOff>
      <xdr:row>282</xdr:row>
      <xdr:rowOff>182880</xdr:rowOff>
    </xdr:from>
    <xdr:ext cx="106805" cy="235622"/>
    <xdr:sp macro="" textlink="">
      <xdr:nvSpPr>
        <xdr:cNvPr id="5" name="Text Box 11"/>
        <xdr:cNvSpPr txBox="1">
          <a:spLocks noChangeArrowheads="1"/>
        </xdr:cNvSpPr>
      </xdr:nvSpPr>
      <xdr:spPr bwMode="auto">
        <a:xfrm>
          <a:off x="304800" y="1411605"/>
          <a:ext cx="106805" cy="235622"/>
        </a:xfrm>
        <a:prstGeom prst="rect">
          <a:avLst/>
        </a:prstGeom>
        <a:noFill/>
        <a:ln w="9525">
          <a:noFill/>
          <a:miter lim="800000"/>
          <a:headEnd/>
          <a:tailEnd/>
        </a:ln>
      </xdr:spPr>
    </xdr:sp>
    <xdr:clientData/>
  </xdr:oneCellAnchor>
  <xdr:oneCellAnchor>
    <xdr:from>
      <xdr:col>10</xdr:col>
      <xdr:colOff>457200</xdr:colOff>
      <xdr:row>282</xdr:row>
      <xdr:rowOff>144780</xdr:rowOff>
    </xdr:from>
    <xdr:ext cx="106680" cy="251160"/>
    <xdr:sp macro="" textlink="">
      <xdr:nvSpPr>
        <xdr:cNvPr id="6" name="Text Box 13"/>
        <xdr:cNvSpPr txBox="1">
          <a:spLocks noChangeArrowheads="1"/>
        </xdr:cNvSpPr>
      </xdr:nvSpPr>
      <xdr:spPr bwMode="auto">
        <a:xfrm>
          <a:off x="12049125" y="1373505"/>
          <a:ext cx="106680" cy="251160"/>
        </a:xfrm>
        <a:prstGeom prst="rect">
          <a:avLst/>
        </a:prstGeom>
        <a:noFill/>
        <a:ln w="9525">
          <a:noFill/>
          <a:miter lim="800000"/>
          <a:headEnd/>
          <a:tailEnd/>
        </a:ln>
      </xdr:spPr>
    </xdr:sp>
    <xdr:clientData/>
  </xdr:oneCellAnchor>
  <xdr:oneCellAnchor>
    <xdr:from>
      <xdr:col>10</xdr:col>
      <xdr:colOff>457200</xdr:colOff>
      <xdr:row>282</xdr:row>
      <xdr:rowOff>144780</xdr:rowOff>
    </xdr:from>
    <xdr:ext cx="106680" cy="251160"/>
    <xdr:sp macro="" textlink="">
      <xdr:nvSpPr>
        <xdr:cNvPr id="7" name="Text Box 14"/>
        <xdr:cNvSpPr txBox="1">
          <a:spLocks noChangeArrowheads="1"/>
        </xdr:cNvSpPr>
      </xdr:nvSpPr>
      <xdr:spPr bwMode="auto">
        <a:xfrm>
          <a:off x="12049125" y="1373505"/>
          <a:ext cx="106680" cy="251160"/>
        </a:xfrm>
        <a:prstGeom prst="rect">
          <a:avLst/>
        </a:prstGeom>
        <a:noFill/>
        <a:ln w="9525">
          <a:noFill/>
          <a:miter lim="800000"/>
          <a:headEnd/>
          <a:tailEnd/>
        </a:ln>
      </xdr:spPr>
    </xdr:sp>
    <xdr:clientData/>
  </xdr:oneCellAnchor>
  <xdr:oneCellAnchor>
    <xdr:from>
      <xdr:col>10</xdr:col>
      <xdr:colOff>457200</xdr:colOff>
      <xdr:row>282</xdr:row>
      <xdr:rowOff>182880</xdr:rowOff>
    </xdr:from>
    <xdr:ext cx="106680" cy="235622"/>
    <xdr:sp macro="" textlink="">
      <xdr:nvSpPr>
        <xdr:cNvPr id="8" name="Text Box 15"/>
        <xdr:cNvSpPr txBox="1">
          <a:spLocks noChangeArrowheads="1"/>
        </xdr:cNvSpPr>
      </xdr:nvSpPr>
      <xdr:spPr bwMode="auto">
        <a:xfrm>
          <a:off x="12049125" y="1411605"/>
          <a:ext cx="106680" cy="235622"/>
        </a:xfrm>
        <a:prstGeom prst="rect">
          <a:avLst/>
        </a:prstGeom>
        <a:noFill/>
        <a:ln w="9525">
          <a:noFill/>
          <a:miter lim="800000"/>
          <a:headEnd/>
          <a:tailEnd/>
        </a:ln>
      </xdr:spPr>
    </xdr:sp>
    <xdr:clientData/>
  </xdr:oneCellAnchor>
</xdr:wsDr>
</file>

<file path=xl/drawings/drawing14.xml><?xml version="1.0" encoding="utf-8"?>
<xdr:wsDr xmlns:xdr="http://schemas.openxmlformats.org/drawingml/2006/spreadsheetDrawing" xmlns:a="http://schemas.openxmlformats.org/drawingml/2006/main">
  <xdr:oneCellAnchor>
    <xdr:from>
      <xdr:col>3</xdr:col>
      <xdr:colOff>250535</xdr:colOff>
      <xdr:row>25</xdr:row>
      <xdr:rowOff>2673</xdr:rowOff>
    </xdr:from>
    <xdr:ext cx="184730" cy="937629"/>
    <xdr:sp macro="" textlink="">
      <xdr:nvSpPr>
        <xdr:cNvPr id="2" name="Rectangle 1"/>
        <xdr:cNvSpPr/>
      </xdr:nvSpPr>
      <xdr:spPr>
        <a:xfrm>
          <a:off x="11242385" y="3593598"/>
          <a:ext cx="184730" cy="937629"/>
        </a:xfrm>
        <a:prstGeom prst="rect">
          <a:avLst/>
        </a:prstGeom>
        <a:noFill/>
      </xdr:spPr>
      <xdr:txBody>
        <a:bodyPr wrap="none" lIns="91440" tIns="45720" rIns="91440" bIns="45720">
          <a:spAutoFit/>
        </a:bodyPr>
        <a:lstStyle/>
        <a:p>
          <a:pPr algn="ctr"/>
          <a:endParaRPr lang="en-US" sz="5400" b="0" cap="none" spc="0">
            <a:ln w="0"/>
            <a:solidFill>
              <a:schemeClr val="tx1"/>
            </a:solidFill>
            <a:effectLst>
              <a:outerShdw blurRad="38100" dist="19050" dir="2700000" algn="tl" rotWithShape="0">
                <a:schemeClr val="dk1">
                  <a:alpha val="40000"/>
                </a:schemeClr>
              </a:outerShdw>
            </a:effectLst>
          </a:endParaRPr>
        </a:p>
      </xdr:txBody>
    </xdr:sp>
    <xdr:clientData/>
  </xdr:oneCellAnchor>
</xdr:wsDr>
</file>

<file path=xl/drawings/drawing15.xml><?xml version="1.0" encoding="utf-8"?>
<xdr:wsDr xmlns:xdr="http://schemas.openxmlformats.org/drawingml/2006/spreadsheetDrawing" xmlns:a="http://schemas.openxmlformats.org/drawingml/2006/main">
  <xdr:twoCellAnchor editAs="oneCell">
    <xdr:from>
      <xdr:col>16</xdr:col>
      <xdr:colOff>127000</xdr:colOff>
      <xdr:row>58</xdr:row>
      <xdr:rowOff>0</xdr:rowOff>
    </xdr:from>
    <xdr:to>
      <xdr:col>17</xdr:col>
      <xdr:colOff>223520</xdr:colOff>
      <xdr:row>61</xdr:row>
      <xdr:rowOff>41275</xdr:rowOff>
    </xdr:to>
    <xdr:sp macro="" textlink="">
      <xdr:nvSpPr>
        <xdr:cNvPr id="3" name="Text 2"/>
        <xdr:cNvSpPr txBox="1">
          <a:spLocks noChangeArrowheads="1"/>
        </xdr:cNvSpPr>
      </xdr:nvSpPr>
      <xdr:spPr bwMode="auto">
        <a:xfrm>
          <a:off x="10337800" y="8286750"/>
          <a:ext cx="639445" cy="469901"/>
        </a:xfrm>
        <a:prstGeom prst="rect">
          <a:avLst/>
        </a:prstGeom>
        <a:noFill/>
        <a:ln w="0">
          <a:noFill/>
          <a:miter lim="800000"/>
          <a:headEnd/>
          <a:tailEnd/>
        </a:ln>
      </xdr:spPr>
      <xdr:txBody>
        <a:bodyPr vertOverflow="clip" vert="vert" wrap="square" lIns="27432" tIns="22860" rIns="0" bIns="0" anchor="b" upright="1"/>
        <a:lstStyle/>
        <a:p>
          <a:pPr algn="l" rtl="0">
            <a:defRPr sz="1000"/>
          </a:pPr>
          <a:endParaRPr lang="en-US" sz="900" b="0" i="0" strike="noStrike">
            <a:solidFill>
              <a:srgbClr val="000000"/>
            </a:solidFill>
            <a:latin typeface="Times New Roman"/>
            <a:cs typeface="Times New Roman"/>
          </a:endParaRPr>
        </a:p>
      </xdr:txBody>
    </xdr:sp>
    <xdr:clientData/>
  </xdr:twoCellAnchor>
  <xdr:oneCellAnchor>
    <xdr:from>
      <xdr:col>0</xdr:col>
      <xdr:colOff>76200</xdr:colOff>
      <xdr:row>75</xdr:row>
      <xdr:rowOff>39685</xdr:rowOff>
    </xdr:from>
    <xdr:ext cx="207645" cy="301626"/>
    <xdr:sp macro="" textlink="">
      <xdr:nvSpPr>
        <xdr:cNvPr id="4" name="Text 2"/>
        <xdr:cNvSpPr txBox="1">
          <a:spLocks noChangeArrowheads="1"/>
        </xdr:cNvSpPr>
      </xdr:nvSpPr>
      <xdr:spPr bwMode="auto">
        <a:xfrm>
          <a:off x="76200" y="4135435"/>
          <a:ext cx="207645" cy="301626"/>
        </a:xfrm>
        <a:prstGeom prst="rect">
          <a:avLst/>
        </a:prstGeom>
        <a:noFill/>
        <a:ln w="0">
          <a:noFill/>
          <a:miter lim="800000"/>
          <a:headEnd/>
          <a:tailEnd/>
        </a:ln>
      </xdr:spPr>
      <xdr:txBody>
        <a:bodyPr vertOverflow="clip" vert="vert" wrap="square" lIns="27432" tIns="22860" rIns="0" bIns="0" anchor="b" upright="1"/>
        <a:lstStyle/>
        <a:p>
          <a:pPr algn="l" rtl="0">
            <a:defRPr sz="1000"/>
          </a:pPr>
          <a:endParaRPr lang="en-US" sz="900" b="0" i="0" strike="noStrike">
            <a:solidFill>
              <a:srgbClr val="000000"/>
            </a:solidFill>
            <a:latin typeface="Times New Roman"/>
            <a:cs typeface="Times New Roman"/>
          </a:endParaRPr>
        </a:p>
      </xdr:txBody>
    </xdr:sp>
    <xdr:clientData/>
  </xdr:one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9525</xdr:colOff>
      <xdr:row>67</xdr:row>
      <xdr:rowOff>27743</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8334375" cy="1005756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2082800</xdr:colOff>
      <xdr:row>27</xdr:row>
      <xdr:rowOff>139700</xdr:rowOff>
    </xdr:from>
    <xdr:to>
      <xdr:col>3</xdr:col>
      <xdr:colOff>19050</xdr:colOff>
      <xdr:row>27</xdr:row>
      <xdr:rowOff>139700</xdr:rowOff>
    </xdr:to>
    <xdr:sp macro="" textlink="">
      <xdr:nvSpPr>
        <xdr:cNvPr id="96202" name="Line 1"/>
        <xdr:cNvSpPr>
          <a:spLocks noChangeShapeType="1"/>
        </xdr:cNvSpPr>
      </xdr:nvSpPr>
      <xdr:spPr bwMode="auto">
        <a:xfrm flipV="1">
          <a:off x="2514600" y="3517900"/>
          <a:ext cx="3784600" cy="0"/>
        </a:xfrm>
        <a:prstGeom prst="line">
          <a:avLst/>
        </a:prstGeom>
        <a:noFill/>
        <a:ln w="9525">
          <a:solidFill>
            <a:srgbClr val="000000"/>
          </a:solidFill>
          <a:round/>
          <a:headEnd/>
          <a:tailEnd/>
        </a:ln>
      </xdr:spPr>
    </xdr:sp>
    <xdr:clientData/>
  </xdr:twoCellAnchor>
  <xdr:twoCellAnchor>
    <xdr:from>
      <xdr:col>2</xdr:col>
      <xdr:colOff>952500</xdr:colOff>
      <xdr:row>30</xdr:row>
      <xdr:rowOff>144780</xdr:rowOff>
    </xdr:from>
    <xdr:to>
      <xdr:col>3</xdr:col>
      <xdr:colOff>7620</xdr:colOff>
      <xdr:row>30</xdr:row>
      <xdr:rowOff>144780</xdr:rowOff>
    </xdr:to>
    <xdr:sp macro="" textlink="">
      <xdr:nvSpPr>
        <xdr:cNvPr id="96203" name="Line 2"/>
        <xdr:cNvSpPr>
          <a:spLocks noChangeShapeType="1"/>
        </xdr:cNvSpPr>
      </xdr:nvSpPr>
      <xdr:spPr bwMode="auto">
        <a:xfrm>
          <a:off x="1234440" y="4206240"/>
          <a:ext cx="4792980" cy="0"/>
        </a:xfrm>
        <a:prstGeom prst="line">
          <a:avLst/>
        </a:prstGeom>
        <a:noFill/>
        <a:ln w="9525">
          <a:solidFill>
            <a:srgbClr val="000000"/>
          </a:solidFill>
          <a:round/>
          <a:headEnd/>
          <a:tailEnd/>
        </a:ln>
      </xdr:spPr>
    </xdr:sp>
    <xdr:clientData/>
  </xdr:twoCellAnchor>
  <xdr:twoCellAnchor>
    <xdr:from>
      <xdr:col>1</xdr:col>
      <xdr:colOff>28755</xdr:colOff>
      <xdr:row>59</xdr:row>
      <xdr:rowOff>30479</xdr:rowOff>
    </xdr:from>
    <xdr:to>
      <xdr:col>1</xdr:col>
      <xdr:colOff>138981</xdr:colOff>
      <xdr:row>59</xdr:row>
      <xdr:rowOff>134188</xdr:rowOff>
    </xdr:to>
    <xdr:sp macro="" textlink="">
      <xdr:nvSpPr>
        <xdr:cNvPr id="96204" name="Text 6"/>
        <xdr:cNvSpPr txBox="1">
          <a:spLocks noChangeArrowheads="1"/>
        </xdr:cNvSpPr>
      </xdr:nvSpPr>
      <xdr:spPr bwMode="auto">
        <a:xfrm>
          <a:off x="167736" y="6979536"/>
          <a:ext cx="110226" cy="103709"/>
        </a:xfrm>
        <a:prstGeom prst="rect">
          <a:avLst/>
        </a:prstGeom>
        <a:solidFill>
          <a:srgbClr val="FFFFFF"/>
        </a:solidFill>
        <a:ln w="9525">
          <a:solidFill>
            <a:srgbClr val="000000"/>
          </a:solidFill>
          <a:miter lim="800000"/>
          <a:headEnd/>
          <a:tailEnd/>
        </a:ln>
      </xdr:spPr>
    </xdr:sp>
    <xdr:clientData/>
  </xdr:twoCellAnchor>
  <xdr:twoCellAnchor>
    <xdr:from>
      <xdr:col>1</xdr:col>
      <xdr:colOff>19169</xdr:colOff>
      <xdr:row>61</xdr:row>
      <xdr:rowOff>38100</xdr:rowOff>
    </xdr:from>
    <xdr:to>
      <xdr:col>1</xdr:col>
      <xdr:colOff>153359</xdr:colOff>
      <xdr:row>62</xdr:row>
      <xdr:rowOff>23962</xdr:rowOff>
    </xdr:to>
    <xdr:sp macro="" textlink="">
      <xdr:nvSpPr>
        <xdr:cNvPr id="1028" name="Text 9"/>
        <xdr:cNvSpPr txBox="1">
          <a:spLocks noChangeArrowheads="1"/>
        </xdr:cNvSpPr>
      </xdr:nvSpPr>
      <xdr:spPr bwMode="auto">
        <a:xfrm flipH="1">
          <a:off x="158150" y="7265119"/>
          <a:ext cx="134190" cy="124843"/>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sz="700" b="0" i="0" strike="noStrike">
              <a:solidFill>
                <a:srgbClr val="000000"/>
              </a:solidFill>
              <a:latin typeface="Times New Roman"/>
              <a:cs typeface="Times New Roman"/>
            </a:rPr>
            <a:t> X</a:t>
          </a:r>
        </a:p>
      </xdr:txBody>
    </xdr:sp>
    <xdr:clientData/>
  </xdr:twoCellAnchor>
  <xdr:twoCellAnchor>
    <xdr:from>
      <xdr:col>1</xdr:col>
      <xdr:colOff>23244</xdr:colOff>
      <xdr:row>57</xdr:row>
      <xdr:rowOff>30479</xdr:rowOff>
    </xdr:from>
    <xdr:to>
      <xdr:col>1</xdr:col>
      <xdr:colOff>129396</xdr:colOff>
      <xdr:row>57</xdr:row>
      <xdr:rowOff>138980</xdr:rowOff>
    </xdr:to>
    <xdr:sp macro="" textlink="">
      <xdr:nvSpPr>
        <xdr:cNvPr id="96206" name="Text 11"/>
        <xdr:cNvSpPr txBox="1">
          <a:spLocks noChangeArrowheads="1"/>
        </xdr:cNvSpPr>
      </xdr:nvSpPr>
      <xdr:spPr bwMode="auto">
        <a:xfrm>
          <a:off x="162225" y="6701573"/>
          <a:ext cx="106152" cy="108501"/>
        </a:xfrm>
        <a:prstGeom prst="rect">
          <a:avLst/>
        </a:prstGeom>
        <a:solidFill>
          <a:srgbClr val="FFFFFF"/>
        </a:solidFill>
        <a:ln w="9525">
          <a:solidFill>
            <a:srgbClr val="000000"/>
          </a:solidFill>
          <a:miter lim="800000"/>
          <a:headEnd/>
          <a:tailEnd/>
        </a:ln>
      </xdr:spPr>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0</xdr:colOff>
      <xdr:row>35</xdr:row>
      <xdr:rowOff>85725</xdr:rowOff>
    </xdr:from>
    <xdr:to>
      <xdr:col>1</xdr:col>
      <xdr:colOff>47625</xdr:colOff>
      <xdr:row>49</xdr:row>
      <xdr:rowOff>49553</xdr:rowOff>
    </xdr:to>
    <xdr:sp macro="" textlink="">
      <xdr:nvSpPr>
        <xdr:cNvPr id="26933" name="Text 1"/>
        <xdr:cNvSpPr txBox="1">
          <a:spLocks noChangeArrowheads="1"/>
        </xdr:cNvSpPr>
      </xdr:nvSpPr>
      <xdr:spPr bwMode="auto">
        <a:xfrm>
          <a:off x="47625" y="4905375"/>
          <a:ext cx="247650" cy="1971675"/>
        </a:xfrm>
        <a:prstGeom prst="rect">
          <a:avLst/>
        </a:prstGeom>
        <a:noFill/>
        <a:ln w="0">
          <a:noFill/>
          <a:miter lim="800000"/>
          <a:headEnd/>
          <a:tailEnd/>
        </a:ln>
      </xdr:spPr>
      <xdr:txBody>
        <a:bodyPr vertOverflow="clip" vert="vert" wrap="square" lIns="27432" tIns="22860" rIns="0" bIns="22860" anchor="b" upright="1"/>
        <a:lstStyle/>
        <a:p>
          <a:pPr algn="ctr" rtl="0">
            <a:defRPr sz="1000"/>
          </a:pPr>
          <a:endParaRPr lang="en-US" sz="900" b="0" i="0" strike="noStrike">
            <a:solidFill>
              <a:srgbClr val="000000"/>
            </a:solidFill>
            <a:latin typeface="Times New Roman"/>
            <a:cs typeface="Times New Roman"/>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10</xdr:col>
      <xdr:colOff>1066801</xdr:colOff>
      <xdr:row>0</xdr:row>
      <xdr:rowOff>15875</xdr:rowOff>
    </xdr:from>
    <xdr:to>
      <xdr:col>11</xdr:col>
      <xdr:colOff>190500</xdr:colOff>
      <xdr:row>1</xdr:row>
      <xdr:rowOff>58615</xdr:rowOff>
    </xdr:to>
    <xdr:sp macro="" textlink="">
      <xdr:nvSpPr>
        <xdr:cNvPr id="2" name="Text 3"/>
        <xdr:cNvSpPr txBox="1">
          <a:spLocks noChangeArrowheads="1"/>
        </xdr:cNvSpPr>
      </xdr:nvSpPr>
      <xdr:spPr bwMode="auto">
        <a:xfrm>
          <a:off x="9053147" y="15875"/>
          <a:ext cx="222738" cy="240567"/>
        </a:xfrm>
        <a:prstGeom prst="rect">
          <a:avLst/>
        </a:prstGeom>
        <a:noFill/>
        <a:ln w="0">
          <a:noFill/>
          <a:miter lim="800000"/>
          <a:headEnd/>
          <a:tailEnd/>
        </a:ln>
      </xdr:spPr>
      <xdr:txBody>
        <a:bodyPr vertOverflow="clip" vert="vert" wrap="square" lIns="27432" tIns="22860" rIns="27432" bIns="22860" anchor="ctr" upright="1"/>
        <a:lstStyle/>
        <a:p>
          <a:pPr algn="ctr" rtl="0">
            <a:defRPr sz="1000"/>
          </a:pPr>
          <a:r>
            <a:rPr lang="en-US" sz="1000" b="0" i="0" strike="noStrike">
              <a:solidFill>
                <a:srgbClr val="000000"/>
              </a:solidFill>
              <a:latin typeface="Times New Roman"/>
              <a:cs typeface="Times New Roman"/>
            </a:rPr>
            <a:t>40</a:t>
          </a:r>
        </a:p>
      </xdr:txBody>
    </xdr:sp>
    <xdr:clientData/>
  </xdr:twoCellAnchor>
  <xdr:twoCellAnchor>
    <xdr:from>
      <xdr:col>0</xdr:col>
      <xdr:colOff>38100</xdr:colOff>
      <xdr:row>36</xdr:row>
      <xdr:rowOff>66675</xdr:rowOff>
    </xdr:from>
    <xdr:to>
      <xdr:col>0</xdr:col>
      <xdr:colOff>209549</xdr:colOff>
      <xdr:row>49</xdr:row>
      <xdr:rowOff>114300</xdr:rowOff>
    </xdr:to>
    <xdr:sp macro="" textlink="">
      <xdr:nvSpPr>
        <xdr:cNvPr id="3" name="Text 5"/>
        <xdr:cNvSpPr txBox="1">
          <a:spLocks noChangeArrowheads="1"/>
        </xdr:cNvSpPr>
      </xdr:nvSpPr>
      <xdr:spPr bwMode="auto">
        <a:xfrm>
          <a:off x="38100" y="5534025"/>
          <a:ext cx="171449" cy="1800225"/>
        </a:xfrm>
        <a:prstGeom prst="rect">
          <a:avLst/>
        </a:prstGeom>
        <a:noFill/>
        <a:ln w="0">
          <a:noFill/>
          <a:miter lim="800000"/>
          <a:headEnd/>
          <a:tailEnd/>
        </a:ln>
      </xdr:spPr>
      <xdr:txBody>
        <a:bodyPr vertOverflow="clip" vert="vert" wrap="square" lIns="27432" tIns="22860" rIns="0" bIns="22860" anchor="b" upright="1"/>
        <a:lstStyle/>
        <a:p>
          <a:pPr algn="ctr" rtl="0">
            <a:defRPr sz="1000"/>
          </a:pPr>
          <a:r>
            <a:rPr lang="en-US" sz="1000" b="0" i="0" strike="noStrike">
              <a:solidFill>
                <a:srgbClr val="000000"/>
              </a:solidFill>
              <a:latin typeface="Times New Roman"/>
              <a:cs typeface="Times New Roman"/>
            </a:rPr>
            <a:t>   Railroad Annual Report R-1 </a:t>
          </a:r>
        </a:p>
      </xdr:txBody>
    </xdr:sp>
    <xdr:clientData/>
  </xdr:twoCellAnchor>
</xdr:wsDr>
</file>

<file path=xl/drawings/drawing5.xml><?xml version="1.0" encoding="utf-8"?>
<xdr:wsDr xmlns:xdr="http://schemas.openxmlformats.org/drawingml/2006/spreadsheetDrawing" xmlns:a="http://schemas.openxmlformats.org/drawingml/2006/main">
  <xdr:oneCellAnchor>
    <xdr:from>
      <xdr:col>0</xdr:col>
      <xdr:colOff>457200</xdr:colOff>
      <xdr:row>282</xdr:row>
      <xdr:rowOff>144780</xdr:rowOff>
    </xdr:from>
    <xdr:ext cx="112932" cy="254487"/>
    <xdr:sp macro="" textlink="">
      <xdr:nvSpPr>
        <xdr:cNvPr id="2" name="Text Box 1"/>
        <xdr:cNvSpPr txBox="1">
          <a:spLocks noChangeArrowheads="1"/>
        </xdr:cNvSpPr>
      </xdr:nvSpPr>
      <xdr:spPr bwMode="auto">
        <a:xfrm>
          <a:off x="304800" y="1602105"/>
          <a:ext cx="112932" cy="254487"/>
        </a:xfrm>
        <a:prstGeom prst="rect">
          <a:avLst/>
        </a:prstGeom>
        <a:noFill/>
        <a:ln w="9525">
          <a:noFill/>
          <a:miter lim="800000"/>
          <a:headEnd/>
          <a:tailEnd/>
        </a:ln>
      </xdr:spPr>
    </xdr:sp>
    <xdr:clientData/>
  </xdr:oneCellAnchor>
  <xdr:oneCellAnchor>
    <xdr:from>
      <xdr:col>0</xdr:col>
      <xdr:colOff>457200</xdr:colOff>
      <xdr:row>282</xdr:row>
      <xdr:rowOff>144780</xdr:rowOff>
    </xdr:from>
    <xdr:ext cx="112932" cy="254487"/>
    <xdr:sp macro="" textlink="">
      <xdr:nvSpPr>
        <xdr:cNvPr id="3" name="Text Box 9"/>
        <xdr:cNvSpPr txBox="1">
          <a:spLocks noChangeArrowheads="1"/>
        </xdr:cNvSpPr>
      </xdr:nvSpPr>
      <xdr:spPr bwMode="auto">
        <a:xfrm>
          <a:off x="304800" y="1602105"/>
          <a:ext cx="112932" cy="254487"/>
        </a:xfrm>
        <a:prstGeom prst="rect">
          <a:avLst/>
        </a:prstGeom>
        <a:noFill/>
        <a:ln w="9525">
          <a:noFill/>
          <a:miter lim="800000"/>
          <a:headEnd/>
          <a:tailEnd/>
        </a:ln>
      </xdr:spPr>
    </xdr:sp>
    <xdr:clientData/>
  </xdr:oneCellAnchor>
  <xdr:oneCellAnchor>
    <xdr:from>
      <xdr:col>7</xdr:col>
      <xdr:colOff>0</xdr:colOff>
      <xdr:row>282</xdr:row>
      <xdr:rowOff>144780</xdr:rowOff>
    </xdr:from>
    <xdr:ext cx="106680" cy="254487"/>
    <xdr:sp macro="" textlink="">
      <xdr:nvSpPr>
        <xdr:cNvPr id="4" name="Text Box 10"/>
        <xdr:cNvSpPr txBox="1">
          <a:spLocks noChangeArrowheads="1"/>
        </xdr:cNvSpPr>
      </xdr:nvSpPr>
      <xdr:spPr bwMode="auto">
        <a:xfrm>
          <a:off x="8591550" y="1602105"/>
          <a:ext cx="106680" cy="254487"/>
        </a:xfrm>
        <a:prstGeom prst="rect">
          <a:avLst/>
        </a:prstGeom>
        <a:noFill/>
        <a:ln w="9525">
          <a:noFill/>
          <a:miter lim="800000"/>
          <a:headEnd/>
          <a:tailEnd/>
        </a:ln>
      </xdr:spPr>
    </xdr:sp>
    <xdr:clientData/>
  </xdr:oneCellAnchor>
  <xdr:oneCellAnchor>
    <xdr:from>
      <xdr:col>0</xdr:col>
      <xdr:colOff>457200</xdr:colOff>
      <xdr:row>282</xdr:row>
      <xdr:rowOff>182880</xdr:rowOff>
    </xdr:from>
    <xdr:ext cx="112932" cy="242274"/>
    <xdr:sp macro="" textlink="">
      <xdr:nvSpPr>
        <xdr:cNvPr id="5" name="Text Box 11"/>
        <xdr:cNvSpPr txBox="1">
          <a:spLocks noChangeArrowheads="1"/>
        </xdr:cNvSpPr>
      </xdr:nvSpPr>
      <xdr:spPr bwMode="auto">
        <a:xfrm>
          <a:off x="304800" y="1640205"/>
          <a:ext cx="112932" cy="242274"/>
        </a:xfrm>
        <a:prstGeom prst="rect">
          <a:avLst/>
        </a:prstGeom>
        <a:noFill/>
        <a:ln w="9525">
          <a:noFill/>
          <a:miter lim="800000"/>
          <a:headEnd/>
          <a:tailEnd/>
        </a:ln>
      </xdr:spPr>
    </xdr:sp>
    <xdr:clientData/>
  </xdr:oneCellAnchor>
  <xdr:oneCellAnchor>
    <xdr:from>
      <xdr:col>10</xdr:col>
      <xdr:colOff>457200</xdr:colOff>
      <xdr:row>282</xdr:row>
      <xdr:rowOff>144780</xdr:rowOff>
    </xdr:from>
    <xdr:ext cx="106680" cy="254487"/>
    <xdr:sp macro="" textlink="">
      <xdr:nvSpPr>
        <xdr:cNvPr id="6" name="Text Box 13"/>
        <xdr:cNvSpPr txBox="1">
          <a:spLocks noChangeArrowheads="1"/>
        </xdr:cNvSpPr>
      </xdr:nvSpPr>
      <xdr:spPr bwMode="auto">
        <a:xfrm>
          <a:off x="12049125" y="1602105"/>
          <a:ext cx="106680" cy="254487"/>
        </a:xfrm>
        <a:prstGeom prst="rect">
          <a:avLst/>
        </a:prstGeom>
        <a:noFill/>
        <a:ln w="9525">
          <a:noFill/>
          <a:miter lim="800000"/>
          <a:headEnd/>
          <a:tailEnd/>
        </a:ln>
      </xdr:spPr>
    </xdr:sp>
    <xdr:clientData/>
  </xdr:oneCellAnchor>
  <xdr:oneCellAnchor>
    <xdr:from>
      <xdr:col>10</xdr:col>
      <xdr:colOff>457200</xdr:colOff>
      <xdr:row>282</xdr:row>
      <xdr:rowOff>144780</xdr:rowOff>
    </xdr:from>
    <xdr:ext cx="106680" cy="254487"/>
    <xdr:sp macro="" textlink="">
      <xdr:nvSpPr>
        <xdr:cNvPr id="7" name="Text Box 14"/>
        <xdr:cNvSpPr txBox="1">
          <a:spLocks noChangeArrowheads="1"/>
        </xdr:cNvSpPr>
      </xdr:nvSpPr>
      <xdr:spPr bwMode="auto">
        <a:xfrm>
          <a:off x="12049125" y="1602105"/>
          <a:ext cx="106680" cy="254487"/>
        </a:xfrm>
        <a:prstGeom prst="rect">
          <a:avLst/>
        </a:prstGeom>
        <a:noFill/>
        <a:ln w="9525">
          <a:noFill/>
          <a:miter lim="800000"/>
          <a:headEnd/>
          <a:tailEnd/>
        </a:ln>
      </xdr:spPr>
    </xdr:sp>
    <xdr:clientData/>
  </xdr:oneCellAnchor>
  <xdr:oneCellAnchor>
    <xdr:from>
      <xdr:col>10</xdr:col>
      <xdr:colOff>457200</xdr:colOff>
      <xdr:row>282</xdr:row>
      <xdr:rowOff>182880</xdr:rowOff>
    </xdr:from>
    <xdr:ext cx="106680" cy="242274"/>
    <xdr:sp macro="" textlink="">
      <xdr:nvSpPr>
        <xdr:cNvPr id="8" name="Text Box 15"/>
        <xdr:cNvSpPr txBox="1">
          <a:spLocks noChangeArrowheads="1"/>
        </xdr:cNvSpPr>
      </xdr:nvSpPr>
      <xdr:spPr bwMode="auto">
        <a:xfrm>
          <a:off x="12049125" y="1640205"/>
          <a:ext cx="106680" cy="242274"/>
        </a:xfrm>
        <a:prstGeom prst="rect">
          <a:avLst/>
        </a:prstGeom>
        <a:noFill/>
        <a:ln w="9525">
          <a:noFill/>
          <a:miter lim="800000"/>
          <a:headEnd/>
          <a:tailEnd/>
        </a:ln>
      </xdr:spPr>
    </xdr:sp>
    <xdr:clientData/>
  </xdr:oneCellAnchor>
</xdr:wsDr>
</file>

<file path=xl/drawings/drawing6.xml><?xml version="1.0" encoding="utf-8"?>
<xdr:wsDr xmlns:xdr="http://schemas.openxmlformats.org/drawingml/2006/spreadsheetDrawing" xmlns:a="http://schemas.openxmlformats.org/drawingml/2006/main">
  <xdr:twoCellAnchor>
    <xdr:from>
      <xdr:col>0</xdr:col>
      <xdr:colOff>61125</xdr:colOff>
      <xdr:row>0</xdr:row>
      <xdr:rowOff>0</xdr:rowOff>
    </xdr:from>
    <xdr:to>
      <xdr:col>1</xdr:col>
      <xdr:colOff>2128</xdr:colOff>
      <xdr:row>15</xdr:row>
      <xdr:rowOff>28575</xdr:rowOff>
    </xdr:to>
    <xdr:sp macro="" textlink="">
      <xdr:nvSpPr>
        <xdr:cNvPr id="2" name="Text 1"/>
        <xdr:cNvSpPr txBox="1">
          <a:spLocks noChangeArrowheads="1"/>
        </xdr:cNvSpPr>
      </xdr:nvSpPr>
      <xdr:spPr bwMode="auto">
        <a:xfrm>
          <a:off x="61125" y="0"/>
          <a:ext cx="186168" cy="1704975"/>
        </a:xfrm>
        <a:prstGeom prst="rect">
          <a:avLst/>
        </a:prstGeom>
        <a:noFill/>
        <a:ln w="0">
          <a:noFill/>
          <a:miter lim="800000"/>
          <a:headEnd/>
          <a:tailEnd/>
        </a:ln>
      </xdr:spPr>
      <xdr:txBody>
        <a:bodyPr vertOverflow="clip" vert="vert" wrap="square" lIns="27432" tIns="22860" rIns="0" bIns="0" anchor="b" upright="1"/>
        <a:lstStyle/>
        <a:p>
          <a:pPr algn="l" rtl="0">
            <a:defRPr sz="1000"/>
          </a:pPr>
          <a:r>
            <a:rPr lang="en-US" sz="900" b="0" i="0" strike="noStrike">
              <a:solidFill>
                <a:srgbClr val="000000"/>
              </a:solidFill>
              <a:latin typeface="Times New Roman"/>
              <a:cs typeface="Times New Roman"/>
            </a:rPr>
            <a:t>Railroad Annual Report R-1</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57150</xdr:colOff>
      <xdr:row>43</xdr:row>
      <xdr:rowOff>47625</xdr:rowOff>
    </xdr:from>
    <xdr:to>
      <xdr:col>1</xdr:col>
      <xdr:colOff>9525</xdr:colOff>
      <xdr:row>53</xdr:row>
      <xdr:rowOff>66675</xdr:rowOff>
    </xdr:to>
    <xdr:sp macro="" textlink="">
      <xdr:nvSpPr>
        <xdr:cNvPr id="2" name="Text 1"/>
        <xdr:cNvSpPr txBox="1">
          <a:spLocks noChangeArrowheads="1"/>
        </xdr:cNvSpPr>
      </xdr:nvSpPr>
      <xdr:spPr bwMode="auto">
        <a:xfrm>
          <a:off x="57150" y="5476875"/>
          <a:ext cx="190500" cy="1447800"/>
        </a:xfrm>
        <a:prstGeom prst="rect">
          <a:avLst/>
        </a:prstGeom>
        <a:noFill/>
        <a:ln w="0">
          <a:noFill/>
          <a:miter lim="800000"/>
          <a:headEnd/>
          <a:tailEnd/>
        </a:ln>
      </xdr:spPr>
      <xdr:txBody>
        <a:bodyPr vertOverflow="clip" vert="vert" wrap="square" lIns="27432" tIns="22860" rIns="0" bIns="0" anchor="b" upright="1"/>
        <a:lstStyle/>
        <a:p>
          <a:pPr algn="l" rtl="0">
            <a:defRPr sz="1000"/>
          </a:pPr>
          <a:r>
            <a:rPr lang="en-US" sz="900" b="0" i="0" strike="noStrike">
              <a:solidFill>
                <a:srgbClr val="000000"/>
              </a:solidFill>
              <a:latin typeface="Times New Roman"/>
              <a:cs typeface="Times New Roman"/>
            </a:rPr>
            <a:t>Railroad Annual Report R-1</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57</xdr:row>
      <xdr:rowOff>104775</xdr:rowOff>
    </xdr:from>
    <xdr:to>
      <xdr:col>0</xdr:col>
      <xdr:colOff>180975</xdr:colOff>
      <xdr:row>69</xdr:row>
      <xdr:rowOff>133350</xdr:rowOff>
    </xdr:to>
    <xdr:sp macro="" textlink="">
      <xdr:nvSpPr>
        <xdr:cNvPr id="3" name="Text 4"/>
        <xdr:cNvSpPr txBox="1">
          <a:spLocks noChangeArrowheads="1"/>
        </xdr:cNvSpPr>
      </xdr:nvSpPr>
      <xdr:spPr bwMode="auto">
        <a:xfrm>
          <a:off x="0" y="7829550"/>
          <a:ext cx="180975" cy="1743075"/>
        </a:xfrm>
        <a:prstGeom prst="rect">
          <a:avLst/>
        </a:prstGeom>
        <a:noFill/>
        <a:ln w="0">
          <a:noFill/>
          <a:miter lim="800000"/>
          <a:headEnd/>
          <a:tailEnd/>
        </a:ln>
      </xdr:spPr>
      <xdr:txBody>
        <a:bodyPr vertOverflow="clip" vert="vert" wrap="square" lIns="27432" tIns="22860" rIns="0" bIns="0" anchor="t" upright="1"/>
        <a:lstStyle/>
        <a:p>
          <a:pPr algn="r" rtl="0">
            <a:defRPr sz="1000"/>
          </a:pPr>
          <a:r>
            <a:rPr lang="en-US" sz="900" b="0" i="0" strike="noStrike">
              <a:solidFill>
                <a:srgbClr val="000000"/>
              </a:solidFill>
              <a:latin typeface="Times New Roman"/>
              <a:cs typeface="Times New Roman"/>
            </a:rPr>
            <a:t> Railroad Annual Report R-1</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52824</xdr:colOff>
      <xdr:row>35</xdr:row>
      <xdr:rowOff>105856</xdr:rowOff>
    </xdr:from>
    <xdr:to>
      <xdr:col>0</xdr:col>
      <xdr:colOff>227135</xdr:colOff>
      <xdr:row>46</xdr:row>
      <xdr:rowOff>65943</xdr:rowOff>
    </xdr:to>
    <xdr:sp macro="" textlink="">
      <xdr:nvSpPr>
        <xdr:cNvPr id="3" name="Text Box 3"/>
        <xdr:cNvSpPr txBox="1">
          <a:spLocks noChangeArrowheads="1"/>
        </xdr:cNvSpPr>
      </xdr:nvSpPr>
      <xdr:spPr bwMode="auto">
        <a:xfrm>
          <a:off x="52824" y="5381241"/>
          <a:ext cx="174311" cy="1659933"/>
        </a:xfrm>
        <a:prstGeom prst="rect">
          <a:avLst/>
        </a:prstGeom>
        <a:solidFill>
          <a:srgbClr val="FFFFFF"/>
        </a:solidFill>
        <a:ln w="9525">
          <a:solidFill>
            <a:srgbClr val="FFFFFF"/>
          </a:solidFill>
          <a:miter lim="800000"/>
          <a:headEnd/>
          <a:tailEnd/>
        </a:ln>
      </xdr:spPr>
      <xdr:txBody>
        <a:bodyPr vertOverflow="clip" vert="vert" wrap="square" lIns="27432" tIns="22860" rIns="0" bIns="0" anchor="b" upright="1"/>
        <a:lstStyle/>
        <a:p>
          <a:pPr algn="l" rtl="0">
            <a:defRPr sz="1000"/>
          </a:pPr>
          <a:r>
            <a:rPr lang="en-US" sz="900" b="0" i="0" strike="noStrike">
              <a:solidFill>
                <a:srgbClr val="000000"/>
              </a:solidFill>
              <a:latin typeface="Times New Roman"/>
              <a:cs typeface="Times New Roman"/>
            </a:rPr>
            <a:t> Railroad Annual Report R-1</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Documents%20and%20Settings\DEFAULT\Local%20Settings\Temporary%20Internet%20Files\Content.IE5\KL3H66WW\GTC%20R1%20Sch%20400%20to%20Sch%2051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FINSTNT\Regulatory%20Reporting\US%20Regulation\2012\GTC%20R1\R1%20Draft\GTC%20R1%20Sch%20400%20to%20Sch%2051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Documents%20and%20Settings\DEFAULT\Local%20Settings\Temporary%20Internet%20Files\Content.IE5\SAXUL0G3\GTC%202005r1%20Refiled.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TEMP\MATT\97R1-1a.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EXCEL\GTCDATA\R1DATA\1998\97R1-2.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Finstnt\US%20Companies\2000\GTW\2000_R1\1999%20files\Hector\97R1-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0Inst-P44"/>
      <sheetName val="410-P45"/>
      <sheetName val="410-P46"/>
      <sheetName val="410-P47"/>
      <sheetName val="410-P48"/>
      <sheetName val="410-P49"/>
      <sheetName val="410-P50"/>
      <sheetName val="410-P51"/>
      <sheetName val="412-P52"/>
      <sheetName val="414-P53"/>
      <sheetName val="N&amp;R-P54"/>
      <sheetName val="415Inst-P55"/>
      <sheetName val="415-P56"/>
      <sheetName val="415-P57"/>
      <sheetName val="416-P58"/>
      <sheetName val="N&amp;R-P59"/>
      <sheetName val="417-P60"/>
      <sheetName val="418-P61"/>
      <sheetName val="N&amp;R-P62"/>
      <sheetName val="450-P63"/>
      <sheetName val="450-P64"/>
      <sheetName val="460-P65"/>
      <sheetName val="501-P66"/>
      <sheetName val="502-P67"/>
      <sheetName val="N&amp;R-P68"/>
      <sheetName val="510-P69"/>
      <sheetName val="N&amp;R-P70"/>
      <sheetName val="512Inst-P71"/>
      <sheetName val="512-P7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0Inst-P44"/>
      <sheetName val="410-P45"/>
      <sheetName val="410-P46"/>
      <sheetName val="410-P47"/>
      <sheetName val="410-P48"/>
      <sheetName val="410-P49"/>
      <sheetName val="410-P50"/>
      <sheetName val="410-P51"/>
      <sheetName val="412-P52"/>
      <sheetName val="414-P53"/>
      <sheetName val="N&amp;R-P54"/>
      <sheetName val="415Inst-P55"/>
      <sheetName val="415-P56"/>
      <sheetName val="415-P57"/>
      <sheetName val="416-P58"/>
      <sheetName val="N&amp;R-P59"/>
      <sheetName val="417-P60"/>
      <sheetName val="418-P61"/>
      <sheetName val="N&amp;R-P62"/>
      <sheetName val="450-P63"/>
      <sheetName val="450-P64"/>
      <sheetName val="460-P65"/>
      <sheetName val="501-P66"/>
      <sheetName val="502-P67"/>
      <sheetName val="N&amp;R-P68"/>
      <sheetName val="510-P69"/>
      <sheetName val="N&amp;R-P70"/>
      <sheetName val="512Inst-P71"/>
      <sheetName val="512-P7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 Assets-P5"/>
      <sheetName val="200 Liabilities-P6"/>
      <sheetName val="330 Inst-P31"/>
      <sheetName val="330-P32"/>
      <sheetName val="330-P33"/>
      <sheetName val="332-P34"/>
      <sheetName val="335-P35"/>
      <sheetName val="339-P36"/>
      <sheetName val="340-P37 "/>
      <sheetName val="342-P38"/>
      <sheetName val="342N&amp;R-P39"/>
      <sheetName val="350-P40"/>
      <sheetName val="351-P41"/>
      <sheetName val="352A-P42"/>
      <sheetName val="352B-P43"/>
      <sheetName val="410Inst-P44"/>
      <sheetName val="410-P45"/>
      <sheetName val="410-P46"/>
      <sheetName val="410-P47"/>
      <sheetName val="410-P48"/>
      <sheetName val="410-P49"/>
      <sheetName val="410-P50"/>
      <sheetName val="410-P51"/>
      <sheetName val="412-P52"/>
      <sheetName val="414-P53"/>
      <sheetName val="N&amp;R-P54"/>
      <sheetName val="415Inst-P55"/>
      <sheetName val="415-P56"/>
      <sheetName val="415-P57"/>
      <sheetName val="416-P58"/>
      <sheetName val="N&amp;R-P59"/>
      <sheetName val="417-P60"/>
      <sheetName val="418-P61"/>
      <sheetName val="N&amp;R-P62"/>
      <sheetName val="450-P63"/>
      <sheetName val="450-P64"/>
      <sheetName val="460-P65"/>
      <sheetName val="501-P66"/>
      <sheetName val="502-P67"/>
      <sheetName val="N&amp;R-P68"/>
      <sheetName val="510-P69"/>
      <sheetName val="N&amp;R-P70"/>
      <sheetName val="512Inst-P71"/>
      <sheetName val="512-P7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ath-P98"/>
      <sheetName val="Annual Report"/>
      <sheetName val="Blank (1)"/>
      <sheetName val="T of C"/>
      <sheetName val="Special Notice"/>
      <sheetName val="Sched. Omitted-P1"/>
      <sheetName val="P02"/>
      <sheetName val="P03"/>
      <sheetName val="P04"/>
    </sheetNames>
    <sheetDataSet>
      <sheetData sheetId="0">
        <row r="1">
          <cell r="C1" t="str">
            <v xml:space="preserve">                Road Initials:    GTW           Year  1997</v>
          </cell>
        </row>
        <row r="2">
          <cell r="B2" t="str">
            <v>VERIFICATION</v>
          </cell>
        </row>
        <row r="4">
          <cell r="B4" t="str">
            <v xml:space="preserve">     The foregoing report shall be verified by the oath of the officer having control of the accounting of the respondent. This report shall also be</v>
          </cell>
        </row>
        <row r="5">
          <cell r="B5" t="str">
            <v>verified by the oath of the president or other chief officer of the respondent, unless the respondent states that such officer has no control over</v>
          </cell>
        </row>
        <row r="6">
          <cell r="B6" t="str">
            <v>the respondent's accounting and reporting.</v>
          </cell>
        </row>
        <row r="8">
          <cell r="B8" t="str">
            <v>OATH</v>
          </cell>
        </row>
        <row r="9">
          <cell r="B9" t="str">
            <v>(To be made by the officer having control of the accounting of the respondent)</v>
          </cell>
        </row>
        <row r="11">
          <cell r="B11" t="str">
            <v xml:space="preserve">State of                               QUEBEC           </v>
          </cell>
        </row>
        <row r="12">
          <cell r="B12" t="str">
            <v>County of                           MONTREAL</v>
          </cell>
        </row>
        <row r="13">
          <cell r="B13" t="str">
            <v xml:space="preserve">                          SERGE PHARAND                                                makes oath and says that he is       CONTROLLER  </v>
          </cell>
        </row>
        <row r="14">
          <cell r="B14" t="str">
            <v xml:space="preserve">                         (Insert here name of the affiant)                                                                                         (Insert here the official title of the affiant)</v>
          </cell>
        </row>
        <row r="15">
          <cell r="B15" t="str">
            <v>Of                             GRAND TRUNK WESTERN RAILROAD INCORPORATED</v>
          </cell>
        </row>
        <row r="16">
          <cell r="B16" t="str">
            <v>(Insert here the exact legal title or name of the respondent)</v>
          </cell>
        </row>
        <row r="18">
          <cell r="B18" t="str">
            <v>that it is his duty to have supervision over the books of accounts of the respondent and to control the manner in which such books are kept; that</v>
          </cell>
        </row>
        <row r="19">
          <cell r="B19" t="str">
            <v>he knows that such books have been kept in good faith during the period covered by this report; that he knows that the entries contained</v>
          </cell>
        </row>
        <row r="20">
          <cell r="B20" t="str">
            <v>in this report relate to accounting matters have been prepared in accordance with the provisions of the Uniform System of Accounts for Railroad</v>
          </cell>
        </row>
        <row r="21">
          <cell r="B21" t="str">
            <v>Companies and other accounting and reporting directives of the Surface Transportation Board; that he believes that all other statements of</v>
          </cell>
        </row>
        <row r="22">
          <cell r="B22" t="str">
            <v>fact contained in this report are true, and that this report is a correct and complete statement, accurately taken from the books and records, of the</v>
          </cell>
        </row>
        <row r="23">
          <cell r="B23" t="str">
            <v>business and affairs of the above-named respondent during the period of time from and including</v>
          </cell>
        </row>
        <row r="24">
          <cell r="B24" t="str">
            <v xml:space="preserve">          JANUARY 1, 1997         to and including       DECEMBER 31, 1997.</v>
          </cell>
        </row>
        <row r="27">
          <cell r="C27" t="str">
            <v xml:space="preserve">            (Signature of affiant)</v>
          </cell>
        </row>
        <row r="29">
          <cell r="B29" t="str">
            <v>Subscribed and sworn to before me, a          COMMISSIONER OF OATHS             in and for the State and County</v>
          </cell>
        </row>
        <row r="30">
          <cell r="B30" t="str">
            <v>above named, this    24 th              day of                MARCH,                               1998 .</v>
          </cell>
        </row>
        <row r="32">
          <cell r="B32" t="str">
            <v xml:space="preserve">My commission expires                                      </v>
          </cell>
        </row>
        <row r="34">
          <cell r="B34" t="str">
            <v xml:space="preserve">                      Use an</v>
          </cell>
        </row>
        <row r="35">
          <cell r="B35" t="str">
            <v xml:space="preserve">                        L.S.                                                                                                                                                                                         </v>
          </cell>
        </row>
        <row r="36">
          <cell r="B36" t="str">
            <v xml:space="preserve">               impression seal                                                                                                    (Signature of officer authorized to administer oaths)</v>
          </cell>
        </row>
        <row r="38">
          <cell r="B38" t="str">
            <v>SUPPLEMENTAL  OATH</v>
          </cell>
        </row>
        <row r="39">
          <cell r="B39" t="str">
            <v>(By the president or other chief officer of the respondent)</v>
          </cell>
        </row>
        <row r="41">
          <cell r="B41" t="str">
            <v xml:space="preserve">State of                               QUEBEC           </v>
          </cell>
        </row>
        <row r="42">
          <cell r="B42" t="str">
            <v>County of                           MONTREAL</v>
          </cell>
        </row>
        <row r="43">
          <cell r="B43" t="str">
            <v xml:space="preserve">                      MICHAEL J. SABIA                                                       makes oath and says that he is            CHIEF FINANCIAL OFFICER</v>
          </cell>
        </row>
        <row r="44">
          <cell r="B44" t="str">
            <v xml:space="preserve">                (Insert here name of the affiant)                                                                                                      (Insert here the official title of the affiant)</v>
          </cell>
        </row>
        <row r="45">
          <cell r="B45" t="str">
            <v>Of                         GRAND TRUNK WESTERN RAILROAD INCORPORATED</v>
          </cell>
        </row>
        <row r="46">
          <cell r="B46" t="str">
            <v>(Insert here the exact legal title or name of the respondent)</v>
          </cell>
        </row>
        <row r="48">
          <cell r="B48" t="str">
            <v>that he has carefully examined the foregoing report; that he believes that all statements of fact contained in the said report are true; and</v>
          </cell>
        </row>
        <row r="49">
          <cell r="B49" t="str">
            <v>that the said report is a correct and complete statement of the business and affairs of the above-named respondent and the operations of its</v>
          </cell>
        </row>
        <row r="50">
          <cell r="B50" t="str">
            <v>property during the period of time from and including</v>
          </cell>
        </row>
        <row r="51">
          <cell r="B51" t="str">
            <v xml:space="preserve">          JANUARY 1, 1997         to and including       DECEMBER 31, 1997.</v>
          </cell>
        </row>
        <row r="53">
          <cell r="B53" t="str">
            <v xml:space="preserve">                                                                                                                                                                                                                   </v>
          </cell>
        </row>
        <row r="54">
          <cell r="B54" t="str">
            <v xml:space="preserve">                                                                                                                                                                                        (Signature of affiant)</v>
          </cell>
        </row>
        <row r="56">
          <cell r="B56" t="str">
            <v>Subscribed and sworn to before me, a                    COMMISSIONER OF OATHS                           in and for the State and county</v>
          </cell>
        </row>
        <row r="57">
          <cell r="B57" t="str">
            <v>above named, this    24 th              day of                MARCH,                                     1998 .</v>
          </cell>
        </row>
        <row r="59">
          <cell r="B59" t="str">
            <v xml:space="preserve">My commission expires                                    </v>
          </cell>
        </row>
        <row r="61">
          <cell r="B61" t="str">
            <v xml:space="preserve">                               Use an</v>
          </cell>
        </row>
        <row r="62">
          <cell r="B62" t="str">
            <v xml:space="preserve">                                  L.S.                                                                                                                                                                            </v>
          </cell>
        </row>
        <row r="63">
          <cell r="B63" t="str">
            <v xml:space="preserve">                         impression seal                                                                                                           (Signature of officer authorized to administer oaths)</v>
          </cell>
        </row>
        <row r="65">
          <cell r="C65" t="str">
            <v xml:space="preserve">                                         Railroad Annual Report R-1   </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00Inst-P73"/>
      <sheetName val="N&amp;R-P76"/>
      <sheetName val="710Inst-P77"/>
    </sheetNames>
    <sheetDataSet>
      <sheetData sheetId="0"/>
      <sheetData sheetId="1"/>
      <sheetData sheetId="2">
        <row r="1">
          <cell r="C1" t="str">
            <v>INSTRUCTIONS CONCERNING RETURNS TO BE MADE IN SCHEDULE 710</v>
          </cell>
        </row>
        <row r="3">
          <cell r="C3" t="str">
            <v xml:space="preserve">     Instructions for reporting locomotive and passenger-train car data.</v>
          </cell>
        </row>
        <row r="6">
          <cell r="C6" t="str">
            <v xml:space="preserve">  1. Give particulars of each of the various classes of equipment which respondent</v>
          </cell>
          <cell r="I6" t="str">
            <v>boosters, slugs, etc. For reporting purposes, indicate radio-controlled self-powered</v>
          </cell>
        </row>
        <row r="7">
          <cell r="C7" t="str">
            <v>owned or leased during the year.</v>
          </cell>
          <cell r="I7" t="str">
            <v>diesel units on lines 1 through 8, as appropriate. Radio-controlled units that are not</v>
          </cell>
        </row>
        <row r="8">
          <cell r="I8" t="str">
            <v>self-powered, i.e., those without a diesel, should be reported on line 13 under</v>
          </cell>
        </row>
        <row r="9">
          <cell r="C9" t="str">
            <v xml:space="preserve">    2. In column (c) give the number of units purchased new or built in company shops. In</v>
          </cell>
          <cell r="I9" t="str">
            <v>"auxiliary units".</v>
          </cell>
        </row>
        <row r="10">
          <cell r="C10" t="str">
            <v>column (d) give the number of new units leased from others. The term "new" means a</v>
          </cell>
        </row>
        <row r="11">
          <cell r="C11" t="str">
            <v>unit placed in service for the first time on any railroad.</v>
          </cell>
          <cell r="I11" t="str">
            <v xml:space="preserve">    7. Column (k) should show aggregate capacity for all units reported in column (j), as</v>
          </cell>
        </row>
        <row r="12">
          <cell r="I12" t="str">
            <v>follows: For locomotive units, report the manufacturers' rated horsepower (the maximum</v>
          </cell>
        </row>
        <row r="13">
          <cell r="C13" t="str">
            <v xml:space="preserve">   3. Units leased to others for  a period of one year or more are reportable in column</v>
          </cell>
          <cell r="I13" t="str">
            <v>continuous power output from the diesel engine or engines delivered to the main</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0Inst-P77"/>
    </sheetNames>
    <sheetDataSet>
      <sheetData sheetId="0">
        <row r="1">
          <cell r="C1" t="str">
            <v>INSTRUCTIONS CONCERNING RETURNS TO BE MADE IN SCHEDULE 710</v>
          </cell>
        </row>
        <row r="3">
          <cell r="C3" t="str">
            <v xml:space="preserve">     Instructions for reporting locomotive and passenger-train car data.</v>
          </cell>
        </row>
        <row r="6">
          <cell r="C6" t="str">
            <v xml:space="preserve">  1. Give particulars of each of the various classes of equipment which respondent</v>
          </cell>
          <cell r="I6" t="str">
            <v>boosters, slugs, etc. For reporting purposes, indicate radio-controlled self-powered</v>
          </cell>
        </row>
        <row r="7">
          <cell r="C7" t="str">
            <v>owned or leased during the year.</v>
          </cell>
          <cell r="I7" t="str">
            <v>diesel units on lines 1 through 8, as appropriate. Radio-controlled units that are not</v>
          </cell>
        </row>
        <row r="8">
          <cell r="I8" t="str">
            <v>self-powered, i.e., those without a diesel, should be reported on line 13 under</v>
          </cell>
        </row>
        <row r="9">
          <cell r="C9" t="str">
            <v xml:space="preserve">    2. In column (c) give the number of units purchased new or built in company shops. In</v>
          </cell>
          <cell r="I9" t="str">
            <v>"auxiliary units".</v>
          </cell>
        </row>
        <row r="10">
          <cell r="C10" t="str">
            <v>column (d) give the number of new units leased from others. The term "new" means a</v>
          </cell>
        </row>
        <row r="11">
          <cell r="C11" t="str">
            <v>unit placed in service for the first time on any railroad.</v>
          </cell>
          <cell r="I11" t="str">
            <v xml:space="preserve">    7. Column (k) should show aggregate capacity for all units reported in column (j), as</v>
          </cell>
        </row>
        <row r="12">
          <cell r="I12" t="str">
            <v>follows: For locomotive units, report the manufacturers' rated horsepower (the maximum</v>
          </cell>
        </row>
        <row r="13">
          <cell r="C13" t="str">
            <v xml:space="preserve">   3. Units leased to others for  a period of one year or more are reportable in column</v>
          </cell>
          <cell r="I13" t="str">
            <v>continuous power output from the diesel engine or engines delivered to the main</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2:H40"/>
  <sheetViews>
    <sheetView showGridLines="0" tabSelected="1" zoomScaleNormal="100" workbookViewId="0"/>
  </sheetViews>
  <sheetFormatPr defaultRowHeight="12.75"/>
  <cols>
    <col min="1" max="1" width="10" customWidth="1"/>
    <col min="2" max="2" width="14.140625" customWidth="1"/>
    <col min="4" max="4" width="12.140625" customWidth="1"/>
    <col min="6" max="6" width="13.85546875" customWidth="1"/>
    <col min="8" max="8" width="13.42578125" customWidth="1"/>
  </cols>
  <sheetData>
    <row r="2" spans="1:8" s="1" customFormat="1" ht="15.75">
      <c r="F2" s="4223"/>
      <c r="G2" s="4223"/>
      <c r="H2" s="4224" t="s">
        <v>1151</v>
      </c>
    </row>
    <row r="3" spans="1:8" s="1" customFormat="1" ht="15.75">
      <c r="F3" s="4223"/>
      <c r="G3" s="4223"/>
      <c r="H3" s="4225" t="s">
        <v>1152</v>
      </c>
    </row>
    <row r="4" spans="1:8" s="1" customFormat="1" ht="15.75">
      <c r="F4" s="4223"/>
      <c r="G4" s="4223"/>
      <c r="H4" s="4225" t="s">
        <v>3469</v>
      </c>
    </row>
    <row r="5" spans="1:8" s="1" customFormat="1"/>
    <row r="6" spans="1:8" s="1" customFormat="1"/>
    <row r="7" spans="1:8" s="1" customFormat="1" ht="49.5">
      <c r="B7" s="3"/>
      <c r="C7" s="3"/>
      <c r="D7" s="4" t="s">
        <v>426</v>
      </c>
      <c r="E7" s="3"/>
      <c r="F7" s="3"/>
    </row>
    <row r="8" spans="1:8" s="1" customFormat="1" ht="49.5">
      <c r="B8" s="3"/>
      <c r="C8" s="3"/>
      <c r="D8" s="4" t="s">
        <v>427</v>
      </c>
      <c r="E8" s="3"/>
      <c r="F8" s="3"/>
    </row>
    <row r="9" spans="1:8" s="1" customFormat="1"/>
    <row r="10" spans="1:8" s="1" customFormat="1">
      <c r="A10" s="5"/>
      <c r="B10" s="6"/>
      <c r="C10" s="6"/>
      <c r="D10" s="6"/>
      <c r="E10" s="5"/>
      <c r="F10" s="6"/>
      <c r="G10" s="6"/>
      <c r="H10" s="7"/>
    </row>
    <row r="11" spans="1:8" s="1" customFormat="1">
      <c r="A11" s="8"/>
      <c r="B11" s="9"/>
      <c r="C11" s="9"/>
      <c r="D11" s="9"/>
      <c r="E11" s="8"/>
      <c r="F11" s="9"/>
      <c r="G11" s="9"/>
      <c r="H11" s="10"/>
    </row>
    <row r="12" spans="1:8" s="1" customFormat="1" ht="18.75">
      <c r="A12" s="8"/>
      <c r="B12" s="9"/>
      <c r="C12" s="9"/>
      <c r="D12" s="9"/>
      <c r="E12" s="11" t="s">
        <v>511</v>
      </c>
      <c r="F12" s="9"/>
      <c r="G12" s="9"/>
      <c r="H12" s="10"/>
    </row>
    <row r="13" spans="1:8" s="2" customFormat="1" ht="15.75">
      <c r="A13" s="12"/>
      <c r="B13" s="13"/>
      <c r="C13" s="13"/>
      <c r="D13" s="13"/>
      <c r="E13" s="12" t="s">
        <v>428</v>
      </c>
      <c r="F13" s="13"/>
      <c r="G13" s="13"/>
      <c r="H13" s="14"/>
    </row>
    <row r="14" spans="1:8" s="2" customFormat="1" ht="15.75">
      <c r="A14" s="12"/>
      <c r="B14" s="13"/>
      <c r="C14" s="13"/>
      <c r="D14" s="13"/>
      <c r="E14" s="12" t="s">
        <v>429</v>
      </c>
      <c r="F14" s="13"/>
      <c r="G14" s="13"/>
      <c r="H14" s="14"/>
    </row>
    <row r="15" spans="1:8" s="2" customFormat="1" ht="15.75">
      <c r="A15" s="12"/>
      <c r="B15" s="13"/>
      <c r="C15" s="13"/>
      <c r="D15" s="13"/>
      <c r="E15" s="12" t="s">
        <v>430</v>
      </c>
      <c r="F15" s="13"/>
      <c r="G15" s="13"/>
      <c r="H15" s="14"/>
    </row>
    <row r="16" spans="1:8" s="2" customFormat="1" ht="15.75">
      <c r="A16" s="12"/>
      <c r="B16" s="13"/>
      <c r="C16" s="13"/>
      <c r="D16" s="13"/>
      <c r="E16" s="12" t="s">
        <v>431</v>
      </c>
      <c r="F16" s="13"/>
      <c r="G16" s="13"/>
      <c r="H16" s="14"/>
    </row>
    <row r="17" spans="1:8" s="1" customFormat="1">
      <c r="A17" s="8"/>
      <c r="B17" s="9"/>
      <c r="C17" s="9"/>
      <c r="D17" s="9"/>
      <c r="E17" s="8"/>
      <c r="F17" s="9"/>
      <c r="G17" s="9"/>
      <c r="H17" s="10"/>
    </row>
    <row r="18" spans="1:8" s="1" customFormat="1">
      <c r="A18" s="15"/>
      <c r="B18" s="16"/>
      <c r="C18" s="16"/>
      <c r="D18" s="16"/>
      <c r="E18" s="15"/>
      <c r="F18" s="16"/>
      <c r="G18" s="16"/>
      <c r="H18" s="17"/>
    </row>
    <row r="19" spans="1:8" s="1" customFormat="1">
      <c r="A19" s="5549" t="s">
        <v>1394</v>
      </c>
      <c r="B19" s="5550"/>
      <c r="C19" s="5550"/>
      <c r="D19" s="5551"/>
      <c r="E19" s="5549" t="s">
        <v>432</v>
      </c>
      <c r="F19" s="5550"/>
      <c r="G19" s="5550"/>
      <c r="H19" s="5551"/>
    </row>
    <row r="20" spans="1:8" s="1" customFormat="1">
      <c r="A20" s="15"/>
      <c r="B20" s="16"/>
      <c r="C20" s="16"/>
      <c r="D20" s="16"/>
      <c r="E20" s="5552" t="s">
        <v>433</v>
      </c>
      <c r="F20" s="5553"/>
      <c r="G20" s="5553"/>
      <c r="H20" s="5554"/>
    </row>
    <row r="21" spans="1:8" s="1" customFormat="1"/>
    <row r="22" spans="1:8" s="1" customFormat="1"/>
    <row r="23" spans="1:8" s="1" customFormat="1"/>
    <row r="24" spans="1:8" s="1" customFormat="1"/>
    <row r="25" spans="1:8" s="1" customFormat="1"/>
    <row r="26" spans="1:8" s="1" customFormat="1"/>
    <row r="27" spans="1:8" s="1" customFormat="1"/>
    <row r="28" spans="1:8" s="1" customFormat="1"/>
    <row r="29" spans="1:8" s="1" customFormat="1"/>
    <row r="30" spans="1:8" s="1" customFormat="1"/>
    <row r="31" spans="1:8" s="1" customFormat="1"/>
    <row r="32" spans="1:8" s="1" customFormat="1"/>
    <row r="33" spans="1:8" s="1" customFormat="1"/>
    <row r="34" spans="1:8" s="1" customFormat="1" ht="25.5">
      <c r="A34" s="18"/>
      <c r="B34" s="18"/>
      <c r="C34" s="18"/>
      <c r="E34" s="18"/>
      <c r="F34" s="18"/>
      <c r="G34" s="18"/>
      <c r="H34" s="18"/>
    </row>
    <row r="35" spans="1:8" s="1" customFormat="1" ht="25.5">
      <c r="A35" s="18"/>
      <c r="B35" s="18"/>
      <c r="C35" s="18"/>
      <c r="E35" s="18"/>
      <c r="F35" s="18"/>
      <c r="G35" s="18"/>
      <c r="H35" s="18"/>
    </row>
    <row r="36" spans="1:8" s="1" customFormat="1" ht="30">
      <c r="A36" s="18"/>
      <c r="B36" s="18"/>
      <c r="C36" s="18"/>
      <c r="D36" s="19" t="s">
        <v>434</v>
      </c>
      <c r="E36" s="20"/>
      <c r="F36" s="18"/>
      <c r="G36" s="18"/>
      <c r="H36" s="18"/>
    </row>
    <row r="37" spans="1:8" ht="30">
      <c r="D37" s="19" t="s">
        <v>435</v>
      </c>
      <c r="E37" s="21"/>
    </row>
    <row r="38" spans="1:8" ht="12" customHeight="1">
      <c r="D38" s="22"/>
    </row>
    <row r="39" spans="1:8">
      <c r="D39" s="1"/>
    </row>
    <row r="40" spans="1:8" ht="25.5">
      <c r="D40" s="22" t="s">
        <v>3498</v>
      </c>
    </row>
  </sheetData>
  <mergeCells count="3">
    <mergeCell ref="A19:D19"/>
    <mergeCell ref="E19:H19"/>
    <mergeCell ref="E20:H20"/>
  </mergeCells>
  <pageMargins left="0.79" right="0.37" top="0.6" bottom="1" header="0.5" footer="0.5"/>
  <pageSetup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O114"/>
  <sheetViews>
    <sheetView showGridLines="0" zoomScaleNormal="100" zoomScaleSheetLayoutView="100" workbookViewId="0">
      <pane xSplit="4" ySplit="7" topLeftCell="E8" activePane="bottomRight" state="frozen"/>
      <selection activeCell="H38" sqref="H38"/>
      <selection pane="topRight" activeCell="H38" sqref="H38"/>
      <selection pane="bottomLeft" activeCell="H38" sqref="H38"/>
      <selection pane="bottomRight" activeCell="H38" sqref="H38"/>
    </sheetView>
  </sheetViews>
  <sheetFormatPr defaultColWidth="10.140625" defaultRowHeight="15.75"/>
  <cols>
    <col min="1" max="1" width="5" style="202" customWidth="1"/>
    <col min="2" max="2" width="7.5703125" style="202" customWidth="1"/>
    <col min="3" max="3" width="17.5703125" style="261" customWidth="1"/>
    <col min="4" max="4" width="56.85546875" style="202" customWidth="1"/>
    <col min="5" max="6" width="20.140625" style="202" customWidth="1"/>
    <col min="7" max="7" width="5.140625" style="262" customWidth="1"/>
    <col min="8" max="8" width="15.140625" style="202" customWidth="1"/>
    <col min="9" max="9" width="12" style="202" customWidth="1"/>
    <col min="10" max="10" width="10.140625" style="202"/>
    <col min="11" max="12" width="17.28515625" style="202" bestFit="1" customWidth="1"/>
    <col min="13" max="256" width="10.140625" style="202"/>
    <col min="257" max="257" width="5.140625" style="202" customWidth="1"/>
    <col min="258" max="258" width="7.5703125" style="202" customWidth="1"/>
    <col min="259" max="259" width="17.85546875" style="202" customWidth="1"/>
    <col min="260" max="260" width="1.85546875" style="202" customWidth="1"/>
    <col min="261" max="261" width="67" style="202" customWidth="1"/>
    <col min="262" max="263" width="17.85546875" style="202" customWidth="1"/>
    <col min="264" max="264" width="15.140625" style="202" customWidth="1"/>
    <col min="265" max="265" width="12" style="202" customWidth="1"/>
    <col min="266" max="512" width="10.140625" style="202"/>
    <col min="513" max="513" width="5.140625" style="202" customWidth="1"/>
    <col min="514" max="514" width="7.5703125" style="202" customWidth="1"/>
    <col min="515" max="515" width="17.85546875" style="202" customWidth="1"/>
    <col min="516" max="516" width="1.85546875" style="202" customWidth="1"/>
    <col min="517" max="517" width="67" style="202" customWidth="1"/>
    <col min="518" max="519" width="17.85546875" style="202" customWidth="1"/>
    <col min="520" max="520" width="15.140625" style="202" customWidth="1"/>
    <col min="521" max="521" width="12" style="202" customWidth="1"/>
    <col min="522" max="768" width="10.140625" style="202"/>
    <col min="769" max="769" width="5.140625" style="202" customWidth="1"/>
    <col min="770" max="770" width="7.5703125" style="202" customWidth="1"/>
    <col min="771" max="771" width="17.85546875" style="202" customWidth="1"/>
    <col min="772" max="772" width="1.85546875" style="202" customWidth="1"/>
    <col min="773" max="773" width="67" style="202" customWidth="1"/>
    <col min="774" max="775" width="17.85546875" style="202" customWidth="1"/>
    <col min="776" max="776" width="15.140625" style="202" customWidth="1"/>
    <col min="777" max="777" width="12" style="202" customWidth="1"/>
    <col min="778" max="1024" width="10.140625" style="202"/>
    <col min="1025" max="1025" width="5.140625" style="202" customWidth="1"/>
    <col min="1026" max="1026" width="7.5703125" style="202" customWidth="1"/>
    <col min="1027" max="1027" width="17.85546875" style="202" customWidth="1"/>
    <col min="1028" max="1028" width="1.85546875" style="202" customWidth="1"/>
    <col min="1029" max="1029" width="67" style="202" customWidth="1"/>
    <col min="1030" max="1031" width="17.85546875" style="202" customWidth="1"/>
    <col min="1032" max="1032" width="15.140625" style="202" customWidth="1"/>
    <col min="1033" max="1033" width="12" style="202" customWidth="1"/>
    <col min="1034" max="1280" width="10.140625" style="202"/>
    <col min="1281" max="1281" width="5.140625" style="202" customWidth="1"/>
    <col min="1282" max="1282" width="7.5703125" style="202" customWidth="1"/>
    <col min="1283" max="1283" width="17.85546875" style="202" customWidth="1"/>
    <col min="1284" max="1284" width="1.85546875" style="202" customWidth="1"/>
    <col min="1285" max="1285" width="67" style="202" customWidth="1"/>
    <col min="1286" max="1287" width="17.85546875" style="202" customWidth="1"/>
    <col min="1288" max="1288" width="15.140625" style="202" customWidth="1"/>
    <col min="1289" max="1289" width="12" style="202" customWidth="1"/>
    <col min="1290" max="1536" width="10.140625" style="202"/>
    <col min="1537" max="1537" width="5.140625" style="202" customWidth="1"/>
    <col min="1538" max="1538" width="7.5703125" style="202" customWidth="1"/>
    <col min="1539" max="1539" width="17.85546875" style="202" customWidth="1"/>
    <col min="1540" max="1540" width="1.85546875" style="202" customWidth="1"/>
    <col min="1541" max="1541" width="67" style="202" customWidth="1"/>
    <col min="1542" max="1543" width="17.85546875" style="202" customWidth="1"/>
    <col min="1544" max="1544" width="15.140625" style="202" customWidth="1"/>
    <col min="1545" max="1545" width="12" style="202" customWidth="1"/>
    <col min="1546" max="1792" width="10.140625" style="202"/>
    <col min="1793" max="1793" width="5.140625" style="202" customWidth="1"/>
    <col min="1794" max="1794" width="7.5703125" style="202" customWidth="1"/>
    <col min="1795" max="1795" width="17.85546875" style="202" customWidth="1"/>
    <col min="1796" max="1796" width="1.85546875" style="202" customWidth="1"/>
    <col min="1797" max="1797" width="67" style="202" customWidth="1"/>
    <col min="1798" max="1799" width="17.85546875" style="202" customWidth="1"/>
    <col min="1800" max="1800" width="15.140625" style="202" customWidth="1"/>
    <col min="1801" max="1801" width="12" style="202" customWidth="1"/>
    <col min="1802" max="2048" width="10.140625" style="202"/>
    <col min="2049" max="2049" width="5.140625" style="202" customWidth="1"/>
    <col min="2050" max="2050" width="7.5703125" style="202" customWidth="1"/>
    <col min="2051" max="2051" width="17.85546875" style="202" customWidth="1"/>
    <col min="2052" max="2052" width="1.85546875" style="202" customWidth="1"/>
    <col min="2053" max="2053" width="67" style="202" customWidth="1"/>
    <col min="2054" max="2055" width="17.85546875" style="202" customWidth="1"/>
    <col min="2056" max="2056" width="15.140625" style="202" customWidth="1"/>
    <col min="2057" max="2057" width="12" style="202" customWidth="1"/>
    <col min="2058" max="2304" width="10.140625" style="202"/>
    <col min="2305" max="2305" width="5.140625" style="202" customWidth="1"/>
    <col min="2306" max="2306" width="7.5703125" style="202" customWidth="1"/>
    <col min="2307" max="2307" width="17.85546875" style="202" customWidth="1"/>
    <col min="2308" max="2308" width="1.85546875" style="202" customWidth="1"/>
    <col min="2309" max="2309" width="67" style="202" customWidth="1"/>
    <col min="2310" max="2311" width="17.85546875" style="202" customWidth="1"/>
    <col min="2312" max="2312" width="15.140625" style="202" customWidth="1"/>
    <col min="2313" max="2313" width="12" style="202" customWidth="1"/>
    <col min="2314" max="2560" width="10.140625" style="202"/>
    <col min="2561" max="2561" width="5.140625" style="202" customWidth="1"/>
    <col min="2562" max="2562" width="7.5703125" style="202" customWidth="1"/>
    <col min="2563" max="2563" width="17.85546875" style="202" customWidth="1"/>
    <col min="2564" max="2564" width="1.85546875" style="202" customWidth="1"/>
    <col min="2565" max="2565" width="67" style="202" customWidth="1"/>
    <col min="2566" max="2567" width="17.85546875" style="202" customWidth="1"/>
    <col min="2568" max="2568" width="15.140625" style="202" customWidth="1"/>
    <col min="2569" max="2569" width="12" style="202" customWidth="1"/>
    <col min="2570" max="2816" width="10.140625" style="202"/>
    <col min="2817" max="2817" width="5.140625" style="202" customWidth="1"/>
    <col min="2818" max="2818" width="7.5703125" style="202" customWidth="1"/>
    <col min="2819" max="2819" width="17.85546875" style="202" customWidth="1"/>
    <col min="2820" max="2820" width="1.85546875" style="202" customWidth="1"/>
    <col min="2821" max="2821" width="67" style="202" customWidth="1"/>
    <col min="2822" max="2823" width="17.85546875" style="202" customWidth="1"/>
    <col min="2824" max="2824" width="15.140625" style="202" customWidth="1"/>
    <col min="2825" max="2825" width="12" style="202" customWidth="1"/>
    <col min="2826" max="3072" width="10.140625" style="202"/>
    <col min="3073" max="3073" width="5.140625" style="202" customWidth="1"/>
    <col min="3074" max="3074" width="7.5703125" style="202" customWidth="1"/>
    <col min="3075" max="3075" width="17.85546875" style="202" customWidth="1"/>
    <col min="3076" max="3076" width="1.85546875" style="202" customWidth="1"/>
    <col min="3077" max="3077" width="67" style="202" customWidth="1"/>
    <col min="3078" max="3079" width="17.85546875" style="202" customWidth="1"/>
    <col min="3080" max="3080" width="15.140625" style="202" customWidth="1"/>
    <col min="3081" max="3081" width="12" style="202" customWidth="1"/>
    <col min="3082" max="3328" width="10.140625" style="202"/>
    <col min="3329" max="3329" width="5.140625" style="202" customWidth="1"/>
    <col min="3330" max="3330" width="7.5703125" style="202" customWidth="1"/>
    <col min="3331" max="3331" width="17.85546875" style="202" customWidth="1"/>
    <col min="3332" max="3332" width="1.85546875" style="202" customWidth="1"/>
    <col min="3333" max="3333" width="67" style="202" customWidth="1"/>
    <col min="3334" max="3335" width="17.85546875" style="202" customWidth="1"/>
    <col min="3336" max="3336" width="15.140625" style="202" customWidth="1"/>
    <col min="3337" max="3337" width="12" style="202" customWidth="1"/>
    <col min="3338" max="3584" width="10.140625" style="202"/>
    <col min="3585" max="3585" width="5.140625" style="202" customWidth="1"/>
    <col min="3586" max="3586" width="7.5703125" style="202" customWidth="1"/>
    <col min="3587" max="3587" width="17.85546875" style="202" customWidth="1"/>
    <col min="3588" max="3588" width="1.85546875" style="202" customWidth="1"/>
    <col min="3589" max="3589" width="67" style="202" customWidth="1"/>
    <col min="3590" max="3591" width="17.85546875" style="202" customWidth="1"/>
    <col min="3592" max="3592" width="15.140625" style="202" customWidth="1"/>
    <col min="3593" max="3593" width="12" style="202" customWidth="1"/>
    <col min="3594" max="3840" width="10.140625" style="202"/>
    <col min="3841" max="3841" width="5.140625" style="202" customWidth="1"/>
    <col min="3842" max="3842" width="7.5703125" style="202" customWidth="1"/>
    <col min="3843" max="3843" width="17.85546875" style="202" customWidth="1"/>
    <col min="3844" max="3844" width="1.85546875" style="202" customWidth="1"/>
    <col min="3845" max="3845" width="67" style="202" customWidth="1"/>
    <col min="3846" max="3847" width="17.85546875" style="202" customWidth="1"/>
    <col min="3848" max="3848" width="15.140625" style="202" customWidth="1"/>
    <col min="3849" max="3849" width="12" style="202" customWidth="1"/>
    <col min="3850" max="4096" width="10.140625" style="202"/>
    <col min="4097" max="4097" width="5.140625" style="202" customWidth="1"/>
    <col min="4098" max="4098" width="7.5703125" style="202" customWidth="1"/>
    <col min="4099" max="4099" width="17.85546875" style="202" customWidth="1"/>
    <col min="4100" max="4100" width="1.85546875" style="202" customWidth="1"/>
    <col min="4101" max="4101" width="67" style="202" customWidth="1"/>
    <col min="4102" max="4103" width="17.85546875" style="202" customWidth="1"/>
    <col min="4104" max="4104" width="15.140625" style="202" customWidth="1"/>
    <col min="4105" max="4105" width="12" style="202" customWidth="1"/>
    <col min="4106" max="4352" width="10.140625" style="202"/>
    <col min="4353" max="4353" width="5.140625" style="202" customWidth="1"/>
    <col min="4354" max="4354" width="7.5703125" style="202" customWidth="1"/>
    <col min="4355" max="4355" width="17.85546875" style="202" customWidth="1"/>
    <col min="4356" max="4356" width="1.85546875" style="202" customWidth="1"/>
    <col min="4357" max="4357" width="67" style="202" customWidth="1"/>
    <col min="4358" max="4359" width="17.85546875" style="202" customWidth="1"/>
    <col min="4360" max="4360" width="15.140625" style="202" customWidth="1"/>
    <col min="4361" max="4361" width="12" style="202" customWidth="1"/>
    <col min="4362" max="4608" width="10.140625" style="202"/>
    <col min="4609" max="4609" width="5.140625" style="202" customWidth="1"/>
    <col min="4610" max="4610" width="7.5703125" style="202" customWidth="1"/>
    <col min="4611" max="4611" width="17.85546875" style="202" customWidth="1"/>
    <col min="4612" max="4612" width="1.85546875" style="202" customWidth="1"/>
    <col min="4613" max="4613" width="67" style="202" customWidth="1"/>
    <col min="4614" max="4615" width="17.85546875" style="202" customWidth="1"/>
    <col min="4616" max="4616" width="15.140625" style="202" customWidth="1"/>
    <col min="4617" max="4617" width="12" style="202" customWidth="1"/>
    <col min="4618" max="4864" width="10.140625" style="202"/>
    <col min="4865" max="4865" width="5.140625" style="202" customWidth="1"/>
    <col min="4866" max="4866" width="7.5703125" style="202" customWidth="1"/>
    <col min="4867" max="4867" width="17.85546875" style="202" customWidth="1"/>
    <col min="4868" max="4868" width="1.85546875" style="202" customWidth="1"/>
    <col min="4869" max="4869" width="67" style="202" customWidth="1"/>
    <col min="4870" max="4871" width="17.85546875" style="202" customWidth="1"/>
    <col min="4872" max="4872" width="15.140625" style="202" customWidth="1"/>
    <col min="4873" max="4873" width="12" style="202" customWidth="1"/>
    <col min="4874" max="5120" width="10.140625" style="202"/>
    <col min="5121" max="5121" width="5.140625" style="202" customWidth="1"/>
    <col min="5122" max="5122" width="7.5703125" style="202" customWidth="1"/>
    <col min="5123" max="5123" width="17.85546875" style="202" customWidth="1"/>
    <col min="5124" max="5124" width="1.85546875" style="202" customWidth="1"/>
    <col min="5125" max="5125" width="67" style="202" customWidth="1"/>
    <col min="5126" max="5127" width="17.85546875" style="202" customWidth="1"/>
    <col min="5128" max="5128" width="15.140625" style="202" customWidth="1"/>
    <col min="5129" max="5129" width="12" style="202" customWidth="1"/>
    <col min="5130" max="5376" width="10.140625" style="202"/>
    <col min="5377" max="5377" width="5.140625" style="202" customWidth="1"/>
    <col min="5378" max="5378" width="7.5703125" style="202" customWidth="1"/>
    <col min="5379" max="5379" width="17.85546875" style="202" customWidth="1"/>
    <col min="5380" max="5380" width="1.85546875" style="202" customWidth="1"/>
    <col min="5381" max="5381" width="67" style="202" customWidth="1"/>
    <col min="5382" max="5383" width="17.85546875" style="202" customWidth="1"/>
    <col min="5384" max="5384" width="15.140625" style="202" customWidth="1"/>
    <col min="5385" max="5385" width="12" style="202" customWidth="1"/>
    <col min="5386" max="5632" width="10.140625" style="202"/>
    <col min="5633" max="5633" width="5.140625" style="202" customWidth="1"/>
    <col min="5634" max="5634" width="7.5703125" style="202" customWidth="1"/>
    <col min="5635" max="5635" width="17.85546875" style="202" customWidth="1"/>
    <col min="5636" max="5636" width="1.85546875" style="202" customWidth="1"/>
    <col min="5637" max="5637" width="67" style="202" customWidth="1"/>
    <col min="5638" max="5639" width="17.85546875" style="202" customWidth="1"/>
    <col min="5640" max="5640" width="15.140625" style="202" customWidth="1"/>
    <col min="5641" max="5641" width="12" style="202" customWidth="1"/>
    <col min="5642" max="5888" width="10.140625" style="202"/>
    <col min="5889" max="5889" width="5.140625" style="202" customWidth="1"/>
    <col min="5890" max="5890" width="7.5703125" style="202" customWidth="1"/>
    <col min="5891" max="5891" width="17.85546875" style="202" customWidth="1"/>
    <col min="5892" max="5892" width="1.85546875" style="202" customWidth="1"/>
    <col min="5893" max="5893" width="67" style="202" customWidth="1"/>
    <col min="5894" max="5895" width="17.85546875" style="202" customWidth="1"/>
    <col min="5896" max="5896" width="15.140625" style="202" customWidth="1"/>
    <col min="5897" max="5897" width="12" style="202" customWidth="1"/>
    <col min="5898" max="6144" width="10.140625" style="202"/>
    <col min="6145" max="6145" width="5.140625" style="202" customWidth="1"/>
    <col min="6146" max="6146" width="7.5703125" style="202" customWidth="1"/>
    <col min="6147" max="6147" width="17.85546875" style="202" customWidth="1"/>
    <col min="6148" max="6148" width="1.85546875" style="202" customWidth="1"/>
    <col min="6149" max="6149" width="67" style="202" customWidth="1"/>
    <col min="6150" max="6151" width="17.85546875" style="202" customWidth="1"/>
    <col min="6152" max="6152" width="15.140625" style="202" customWidth="1"/>
    <col min="6153" max="6153" width="12" style="202" customWidth="1"/>
    <col min="6154" max="6400" width="10.140625" style="202"/>
    <col min="6401" max="6401" width="5.140625" style="202" customWidth="1"/>
    <col min="6402" max="6402" width="7.5703125" style="202" customWidth="1"/>
    <col min="6403" max="6403" width="17.85546875" style="202" customWidth="1"/>
    <col min="6404" max="6404" width="1.85546875" style="202" customWidth="1"/>
    <col min="6405" max="6405" width="67" style="202" customWidth="1"/>
    <col min="6406" max="6407" width="17.85546875" style="202" customWidth="1"/>
    <col min="6408" max="6408" width="15.140625" style="202" customWidth="1"/>
    <col min="6409" max="6409" width="12" style="202" customWidth="1"/>
    <col min="6410" max="6656" width="10.140625" style="202"/>
    <col min="6657" max="6657" width="5.140625" style="202" customWidth="1"/>
    <col min="6658" max="6658" width="7.5703125" style="202" customWidth="1"/>
    <col min="6659" max="6659" width="17.85546875" style="202" customWidth="1"/>
    <col min="6660" max="6660" width="1.85546875" style="202" customWidth="1"/>
    <col min="6661" max="6661" width="67" style="202" customWidth="1"/>
    <col min="6662" max="6663" width="17.85546875" style="202" customWidth="1"/>
    <col min="6664" max="6664" width="15.140625" style="202" customWidth="1"/>
    <col min="6665" max="6665" width="12" style="202" customWidth="1"/>
    <col min="6666" max="6912" width="10.140625" style="202"/>
    <col min="6913" max="6913" width="5.140625" style="202" customWidth="1"/>
    <col min="6914" max="6914" width="7.5703125" style="202" customWidth="1"/>
    <col min="6915" max="6915" width="17.85546875" style="202" customWidth="1"/>
    <col min="6916" max="6916" width="1.85546875" style="202" customWidth="1"/>
    <col min="6917" max="6917" width="67" style="202" customWidth="1"/>
    <col min="6918" max="6919" width="17.85546875" style="202" customWidth="1"/>
    <col min="6920" max="6920" width="15.140625" style="202" customWidth="1"/>
    <col min="6921" max="6921" width="12" style="202" customWidth="1"/>
    <col min="6922" max="7168" width="10.140625" style="202"/>
    <col min="7169" max="7169" width="5.140625" style="202" customWidth="1"/>
    <col min="7170" max="7170" width="7.5703125" style="202" customWidth="1"/>
    <col min="7171" max="7171" width="17.85546875" style="202" customWidth="1"/>
    <col min="7172" max="7172" width="1.85546875" style="202" customWidth="1"/>
    <col min="7173" max="7173" width="67" style="202" customWidth="1"/>
    <col min="7174" max="7175" width="17.85546875" style="202" customWidth="1"/>
    <col min="7176" max="7176" width="15.140625" style="202" customWidth="1"/>
    <col min="7177" max="7177" width="12" style="202" customWidth="1"/>
    <col min="7178" max="7424" width="10.140625" style="202"/>
    <col min="7425" max="7425" width="5.140625" style="202" customWidth="1"/>
    <col min="7426" max="7426" width="7.5703125" style="202" customWidth="1"/>
    <col min="7427" max="7427" width="17.85546875" style="202" customWidth="1"/>
    <col min="7428" max="7428" width="1.85546875" style="202" customWidth="1"/>
    <col min="7429" max="7429" width="67" style="202" customWidth="1"/>
    <col min="7430" max="7431" width="17.85546875" style="202" customWidth="1"/>
    <col min="7432" max="7432" width="15.140625" style="202" customWidth="1"/>
    <col min="7433" max="7433" width="12" style="202" customWidth="1"/>
    <col min="7434" max="7680" width="10.140625" style="202"/>
    <col min="7681" max="7681" width="5.140625" style="202" customWidth="1"/>
    <col min="7682" max="7682" width="7.5703125" style="202" customWidth="1"/>
    <col min="7683" max="7683" width="17.85546875" style="202" customWidth="1"/>
    <col min="7684" max="7684" width="1.85546875" style="202" customWidth="1"/>
    <col min="7685" max="7685" width="67" style="202" customWidth="1"/>
    <col min="7686" max="7687" width="17.85546875" style="202" customWidth="1"/>
    <col min="7688" max="7688" width="15.140625" style="202" customWidth="1"/>
    <col min="7689" max="7689" width="12" style="202" customWidth="1"/>
    <col min="7690" max="7936" width="10.140625" style="202"/>
    <col min="7937" max="7937" width="5.140625" style="202" customWidth="1"/>
    <col min="7938" max="7938" width="7.5703125" style="202" customWidth="1"/>
    <col min="7939" max="7939" width="17.85546875" style="202" customWidth="1"/>
    <col min="7940" max="7940" width="1.85546875" style="202" customWidth="1"/>
    <col min="7941" max="7941" width="67" style="202" customWidth="1"/>
    <col min="7942" max="7943" width="17.85546875" style="202" customWidth="1"/>
    <col min="7944" max="7944" width="15.140625" style="202" customWidth="1"/>
    <col min="7945" max="7945" width="12" style="202" customWidth="1"/>
    <col min="7946" max="8192" width="10.140625" style="202"/>
    <col min="8193" max="8193" width="5.140625" style="202" customWidth="1"/>
    <col min="8194" max="8194" width="7.5703125" style="202" customWidth="1"/>
    <col min="8195" max="8195" width="17.85546875" style="202" customWidth="1"/>
    <col min="8196" max="8196" width="1.85546875" style="202" customWidth="1"/>
    <col min="8197" max="8197" width="67" style="202" customWidth="1"/>
    <col min="8198" max="8199" width="17.85546875" style="202" customWidth="1"/>
    <col min="8200" max="8200" width="15.140625" style="202" customWidth="1"/>
    <col min="8201" max="8201" width="12" style="202" customWidth="1"/>
    <col min="8202" max="8448" width="10.140625" style="202"/>
    <col min="8449" max="8449" width="5.140625" style="202" customWidth="1"/>
    <col min="8450" max="8450" width="7.5703125" style="202" customWidth="1"/>
    <col min="8451" max="8451" width="17.85546875" style="202" customWidth="1"/>
    <col min="8452" max="8452" width="1.85546875" style="202" customWidth="1"/>
    <col min="8453" max="8453" width="67" style="202" customWidth="1"/>
    <col min="8454" max="8455" width="17.85546875" style="202" customWidth="1"/>
    <col min="8456" max="8456" width="15.140625" style="202" customWidth="1"/>
    <col min="8457" max="8457" width="12" style="202" customWidth="1"/>
    <col min="8458" max="8704" width="10.140625" style="202"/>
    <col min="8705" max="8705" width="5.140625" style="202" customWidth="1"/>
    <col min="8706" max="8706" width="7.5703125" style="202" customWidth="1"/>
    <col min="8707" max="8707" width="17.85546875" style="202" customWidth="1"/>
    <col min="8708" max="8708" width="1.85546875" style="202" customWidth="1"/>
    <col min="8709" max="8709" width="67" style="202" customWidth="1"/>
    <col min="8710" max="8711" width="17.85546875" style="202" customWidth="1"/>
    <col min="8712" max="8712" width="15.140625" style="202" customWidth="1"/>
    <col min="8713" max="8713" width="12" style="202" customWidth="1"/>
    <col min="8714" max="8960" width="10.140625" style="202"/>
    <col min="8961" max="8961" width="5.140625" style="202" customWidth="1"/>
    <col min="8962" max="8962" width="7.5703125" style="202" customWidth="1"/>
    <col min="8963" max="8963" width="17.85546875" style="202" customWidth="1"/>
    <col min="8964" max="8964" width="1.85546875" style="202" customWidth="1"/>
    <col min="8965" max="8965" width="67" style="202" customWidth="1"/>
    <col min="8966" max="8967" width="17.85546875" style="202" customWidth="1"/>
    <col min="8968" max="8968" width="15.140625" style="202" customWidth="1"/>
    <col min="8969" max="8969" width="12" style="202" customWidth="1"/>
    <col min="8970" max="9216" width="10.140625" style="202"/>
    <col min="9217" max="9217" width="5.140625" style="202" customWidth="1"/>
    <col min="9218" max="9218" width="7.5703125" style="202" customWidth="1"/>
    <col min="9219" max="9219" width="17.85546875" style="202" customWidth="1"/>
    <col min="9220" max="9220" width="1.85546875" style="202" customWidth="1"/>
    <col min="9221" max="9221" width="67" style="202" customWidth="1"/>
    <col min="9222" max="9223" width="17.85546875" style="202" customWidth="1"/>
    <col min="9224" max="9224" width="15.140625" style="202" customWidth="1"/>
    <col min="9225" max="9225" width="12" style="202" customWidth="1"/>
    <col min="9226" max="9472" width="10.140625" style="202"/>
    <col min="9473" max="9473" width="5.140625" style="202" customWidth="1"/>
    <col min="9474" max="9474" width="7.5703125" style="202" customWidth="1"/>
    <col min="9475" max="9475" width="17.85546875" style="202" customWidth="1"/>
    <col min="9476" max="9476" width="1.85546875" style="202" customWidth="1"/>
    <col min="9477" max="9477" width="67" style="202" customWidth="1"/>
    <col min="9478" max="9479" width="17.85546875" style="202" customWidth="1"/>
    <col min="9480" max="9480" width="15.140625" style="202" customWidth="1"/>
    <col min="9481" max="9481" width="12" style="202" customWidth="1"/>
    <col min="9482" max="9728" width="10.140625" style="202"/>
    <col min="9729" max="9729" width="5.140625" style="202" customWidth="1"/>
    <col min="9730" max="9730" width="7.5703125" style="202" customWidth="1"/>
    <col min="9731" max="9731" width="17.85546875" style="202" customWidth="1"/>
    <col min="9732" max="9732" width="1.85546875" style="202" customWidth="1"/>
    <col min="9733" max="9733" width="67" style="202" customWidth="1"/>
    <col min="9734" max="9735" width="17.85546875" style="202" customWidth="1"/>
    <col min="9736" max="9736" width="15.140625" style="202" customWidth="1"/>
    <col min="9737" max="9737" width="12" style="202" customWidth="1"/>
    <col min="9738" max="9984" width="10.140625" style="202"/>
    <col min="9985" max="9985" width="5.140625" style="202" customWidth="1"/>
    <col min="9986" max="9986" width="7.5703125" style="202" customWidth="1"/>
    <col min="9987" max="9987" width="17.85546875" style="202" customWidth="1"/>
    <col min="9988" max="9988" width="1.85546875" style="202" customWidth="1"/>
    <col min="9989" max="9989" width="67" style="202" customWidth="1"/>
    <col min="9990" max="9991" width="17.85546875" style="202" customWidth="1"/>
    <col min="9992" max="9992" width="15.140625" style="202" customWidth="1"/>
    <col min="9993" max="9993" width="12" style="202" customWidth="1"/>
    <col min="9994" max="10240" width="10.140625" style="202"/>
    <col min="10241" max="10241" width="5.140625" style="202" customWidth="1"/>
    <col min="10242" max="10242" width="7.5703125" style="202" customWidth="1"/>
    <col min="10243" max="10243" width="17.85546875" style="202" customWidth="1"/>
    <col min="10244" max="10244" width="1.85546875" style="202" customWidth="1"/>
    <col min="10245" max="10245" width="67" style="202" customWidth="1"/>
    <col min="10246" max="10247" width="17.85546875" style="202" customWidth="1"/>
    <col min="10248" max="10248" width="15.140625" style="202" customWidth="1"/>
    <col min="10249" max="10249" width="12" style="202" customWidth="1"/>
    <col min="10250" max="10496" width="10.140625" style="202"/>
    <col min="10497" max="10497" width="5.140625" style="202" customWidth="1"/>
    <col min="10498" max="10498" width="7.5703125" style="202" customWidth="1"/>
    <col min="10499" max="10499" width="17.85546875" style="202" customWidth="1"/>
    <col min="10500" max="10500" width="1.85546875" style="202" customWidth="1"/>
    <col min="10501" max="10501" width="67" style="202" customWidth="1"/>
    <col min="10502" max="10503" width="17.85546875" style="202" customWidth="1"/>
    <col min="10504" max="10504" width="15.140625" style="202" customWidth="1"/>
    <col min="10505" max="10505" width="12" style="202" customWidth="1"/>
    <col min="10506" max="10752" width="10.140625" style="202"/>
    <col min="10753" max="10753" width="5.140625" style="202" customWidth="1"/>
    <col min="10754" max="10754" width="7.5703125" style="202" customWidth="1"/>
    <col min="10755" max="10755" width="17.85546875" style="202" customWidth="1"/>
    <col min="10756" max="10756" width="1.85546875" style="202" customWidth="1"/>
    <col min="10757" max="10757" width="67" style="202" customWidth="1"/>
    <col min="10758" max="10759" width="17.85546875" style="202" customWidth="1"/>
    <col min="10760" max="10760" width="15.140625" style="202" customWidth="1"/>
    <col min="10761" max="10761" width="12" style="202" customWidth="1"/>
    <col min="10762" max="11008" width="10.140625" style="202"/>
    <col min="11009" max="11009" width="5.140625" style="202" customWidth="1"/>
    <col min="11010" max="11010" width="7.5703125" style="202" customWidth="1"/>
    <col min="11011" max="11011" width="17.85546875" style="202" customWidth="1"/>
    <col min="11012" max="11012" width="1.85546875" style="202" customWidth="1"/>
    <col min="11013" max="11013" width="67" style="202" customWidth="1"/>
    <col min="11014" max="11015" width="17.85546875" style="202" customWidth="1"/>
    <col min="11016" max="11016" width="15.140625" style="202" customWidth="1"/>
    <col min="11017" max="11017" width="12" style="202" customWidth="1"/>
    <col min="11018" max="11264" width="10.140625" style="202"/>
    <col min="11265" max="11265" width="5.140625" style="202" customWidth="1"/>
    <col min="11266" max="11266" width="7.5703125" style="202" customWidth="1"/>
    <col min="11267" max="11267" width="17.85546875" style="202" customWidth="1"/>
    <col min="11268" max="11268" width="1.85546875" style="202" customWidth="1"/>
    <col min="11269" max="11269" width="67" style="202" customWidth="1"/>
    <col min="11270" max="11271" width="17.85546875" style="202" customWidth="1"/>
    <col min="11272" max="11272" width="15.140625" style="202" customWidth="1"/>
    <col min="11273" max="11273" width="12" style="202" customWidth="1"/>
    <col min="11274" max="11520" width="10.140625" style="202"/>
    <col min="11521" max="11521" width="5.140625" style="202" customWidth="1"/>
    <col min="11522" max="11522" width="7.5703125" style="202" customWidth="1"/>
    <col min="11523" max="11523" width="17.85546875" style="202" customWidth="1"/>
    <col min="11524" max="11524" width="1.85546875" style="202" customWidth="1"/>
    <col min="11525" max="11525" width="67" style="202" customWidth="1"/>
    <col min="11526" max="11527" width="17.85546875" style="202" customWidth="1"/>
    <col min="11528" max="11528" width="15.140625" style="202" customWidth="1"/>
    <col min="11529" max="11529" width="12" style="202" customWidth="1"/>
    <col min="11530" max="11776" width="10.140625" style="202"/>
    <col min="11777" max="11777" width="5.140625" style="202" customWidth="1"/>
    <col min="11778" max="11778" width="7.5703125" style="202" customWidth="1"/>
    <col min="11779" max="11779" width="17.85546875" style="202" customWidth="1"/>
    <col min="11780" max="11780" width="1.85546875" style="202" customWidth="1"/>
    <col min="11781" max="11781" width="67" style="202" customWidth="1"/>
    <col min="11782" max="11783" width="17.85546875" style="202" customWidth="1"/>
    <col min="11784" max="11784" width="15.140625" style="202" customWidth="1"/>
    <col min="11785" max="11785" width="12" style="202" customWidth="1"/>
    <col min="11786" max="12032" width="10.140625" style="202"/>
    <col min="12033" max="12033" width="5.140625" style="202" customWidth="1"/>
    <col min="12034" max="12034" width="7.5703125" style="202" customWidth="1"/>
    <col min="12035" max="12035" width="17.85546875" style="202" customWidth="1"/>
    <col min="12036" max="12036" width="1.85546875" style="202" customWidth="1"/>
    <col min="12037" max="12037" width="67" style="202" customWidth="1"/>
    <col min="12038" max="12039" width="17.85546875" style="202" customWidth="1"/>
    <col min="12040" max="12040" width="15.140625" style="202" customWidth="1"/>
    <col min="12041" max="12041" width="12" style="202" customWidth="1"/>
    <col min="12042" max="12288" width="10.140625" style="202"/>
    <col min="12289" max="12289" width="5.140625" style="202" customWidth="1"/>
    <col min="12290" max="12290" width="7.5703125" style="202" customWidth="1"/>
    <col min="12291" max="12291" width="17.85546875" style="202" customWidth="1"/>
    <col min="12292" max="12292" width="1.85546875" style="202" customWidth="1"/>
    <col min="12293" max="12293" width="67" style="202" customWidth="1"/>
    <col min="12294" max="12295" width="17.85546875" style="202" customWidth="1"/>
    <col min="12296" max="12296" width="15.140625" style="202" customWidth="1"/>
    <col min="12297" max="12297" width="12" style="202" customWidth="1"/>
    <col min="12298" max="12544" width="10.140625" style="202"/>
    <col min="12545" max="12545" width="5.140625" style="202" customWidth="1"/>
    <col min="12546" max="12546" width="7.5703125" style="202" customWidth="1"/>
    <col min="12547" max="12547" width="17.85546875" style="202" customWidth="1"/>
    <col min="12548" max="12548" width="1.85546875" style="202" customWidth="1"/>
    <col min="12549" max="12549" width="67" style="202" customWidth="1"/>
    <col min="12550" max="12551" width="17.85546875" style="202" customWidth="1"/>
    <col min="12552" max="12552" width="15.140625" style="202" customWidth="1"/>
    <col min="12553" max="12553" width="12" style="202" customWidth="1"/>
    <col min="12554" max="12800" width="10.140625" style="202"/>
    <col min="12801" max="12801" width="5.140625" style="202" customWidth="1"/>
    <col min="12802" max="12802" width="7.5703125" style="202" customWidth="1"/>
    <col min="12803" max="12803" width="17.85546875" style="202" customWidth="1"/>
    <col min="12804" max="12804" width="1.85546875" style="202" customWidth="1"/>
    <col min="12805" max="12805" width="67" style="202" customWidth="1"/>
    <col min="12806" max="12807" width="17.85546875" style="202" customWidth="1"/>
    <col min="12808" max="12808" width="15.140625" style="202" customWidth="1"/>
    <col min="12809" max="12809" width="12" style="202" customWidth="1"/>
    <col min="12810" max="13056" width="10.140625" style="202"/>
    <col min="13057" max="13057" width="5.140625" style="202" customWidth="1"/>
    <col min="13058" max="13058" width="7.5703125" style="202" customWidth="1"/>
    <col min="13059" max="13059" width="17.85546875" style="202" customWidth="1"/>
    <col min="13060" max="13060" width="1.85546875" style="202" customWidth="1"/>
    <col min="13061" max="13061" width="67" style="202" customWidth="1"/>
    <col min="13062" max="13063" width="17.85546875" style="202" customWidth="1"/>
    <col min="13064" max="13064" width="15.140625" style="202" customWidth="1"/>
    <col min="13065" max="13065" width="12" style="202" customWidth="1"/>
    <col min="13066" max="13312" width="10.140625" style="202"/>
    <col min="13313" max="13313" width="5.140625" style="202" customWidth="1"/>
    <col min="13314" max="13314" width="7.5703125" style="202" customWidth="1"/>
    <col min="13315" max="13315" width="17.85546875" style="202" customWidth="1"/>
    <col min="13316" max="13316" width="1.85546875" style="202" customWidth="1"/>
    <col min="13317" max="13317" width="67" style="202" customWidth="1"/>
    <col min="13318" max="13319" width="17.85546875" style="202" customWidth="1"/>
    <col min="13320" max="13320" width="15.140625" style="202" customWidth="1"/>
    <col min="13321" max="13321" width="12" style="202" customWidth="1"/>
    <col min="13322" max="13568" width="10.140625" style="202"/>
    <col min="13569" max="13569" width="5.140625" style="202" customWidth="1"/>
    <col min="13570" max="13570" width="7.5703125" style="202" customWidth="1"/>
    <col min="13571" max="13571" width="17.85546875" style="202" customWidth="1"/>
    <col min="13572" max="13572" width="1.85546875" style="202" customWidth="1"/>
    <col min="13573" max="13573" width="67" style="202" customWidth="1"/>
    <col min="13574" max="13575" width="17.85546875" style="202" customWidth="1"/>
    <col min="13576" max="13576" width="15.140625" style="202" customWidth="1"/>
    <col min="13577" max="13577" width="12" style="202" customWidth="1"/>
    <col min="13578" max="13824" width="10.140625" style="202"/>
    <col min="13825" max="13825" width="5.140625" style="202" customWidth="1"/>
    <col min="13826" max="13826" width="7.5703125" style="202" customWidth="1"/>
    <col min="13827" max="13827" width="17.85546875" style="202" customWidth="1"/>
    <col min="13828" max="13828" width="1.85546875" style="202" customWidth="1"/>
    <col min="13829" max="13829" width="67" style="202" customWidth="1"/>
    <col min="13830" max="13831" width="17.85546875" style="202" customWidth="1"/>
    <col min="13832" max="13832" width="15.140625" style="202" customWidth="1"/>
    <col min="13833" max="13833" width="12" style="202" customWidth="1"/>
    <col min="13834" max="14080" width="10.140625" style="202"/>
    <col min="14081" max="14081" width="5.140625" style="202" customWidth="1"/>
    <col min="14082" max="14082" width="7.5703125" style="202" customWidth="1"/>
    <col min="14083" max="14083" width="17.85546875" style="202" customWidth="1"/>
    <col min="14084" max="14084" width="1.85546875" style="202" customWidth="1"/>
    <col min="14085" max="14085" width="67" style="202" customWidth="1"/>
    <col min="14086" max="14087" width="17.85546875" style="202" customWidth="1"/>
    <col min="14088" max="14088" width="15.140625" style="202" customWidth="1"/>
    <col min="14089" max="14089" width="12" style="202" customWidth="1"/>
    <col min="14090" max="14336" width="10.140625" style="202"/>
    <col min="14337" max="14337" width="5.140625" style="202" customWidth="1"/>
    <col min="14338" max="14338" width="7.5703125" style="202" customWidth="1"/>
    <col min="14339" max="14339" width="17.85546875" style="202" customWidth="1"/>
    <col min="14340" max="14340" width="1.85546875" style="202" customWidth="1"/>
    <col min="14341" max="14341" width="67" style="202" customWidth="1"/>
    <col min="14342" max="14343" width="17.85546875" style="202" customWidth="1"/>
    <col min="14344" max="14344" width="15.140625" style="202" customWidth="1"/>
    <col min="14345" max="14345" width="12" style="202" customWidth="1"/>
    <col min="14346" max="14592" width="10.140625" style="202"/>
    <col min="14593" max="14593" width="5.140625" style="202" customWidth="1"/>
    <col min="14594" max="14594" width="7.5703125" style="202" customWidth="1"/>
    <col min="14595" max="14595" width="17.85546875" style="202" customWidth="1"/>
    <col min="14596" max="14596" width="1.85546875" style="202" customWidth="1"/>
    <col min="14597" max="14597" width="67" style="202" customWidth="1"/>
    <col min="14598" max="14599" width="17.85546875" style="202" customWidth="1"/>
    <col min="14600" max="14600" width="15.140625" style="202" customWidth="1"/>
    <col min="14601" max="14601" width="12" style="202" customWidth="1"/>
    <col min="14602" max="14848" width="10.140625" style="202"/>
    <col min="14849" max="14849" width="5.140625" style="202" customWidth="1"/>
    <col min="14850" max="14850" width="7.5703125" style="202" customWidth="1"/>
    <col min="14851" max="14851" width="17.85546875" style="202" customWidth="1"/>
    <col min="14852" max="14852" width="1.85546875" style="202" customWidth="1"/>
    <col min="14853" max="14853" width="67" style="202" customWidth="1"/>
    <col min="14854" max="14855" width="17.85546875" style="202" customWidth="1"/>
    <col min="14856" max="14856" width="15.140625" style="202" customWidth="1"/>
    <col min="14857" max="14857" width="12" style="202" customWidth="1"/>
    <col min="14858" max="15104" width="10.140625" style="202"/>
    <col min="15105" max="15105" width="5.140625" style="202" customWidth="1"/>
    <col min="15106" max="15106" width="7.5703125" style="202" customWidth="1"/>
    <col min="15107" max="15107" width="17.85546875" style="202" customWidth="1"/>
    <col min="15108" max="15108" width="1.85546875" style="202" customWidth="1"/>
    <col min="15109" max="15109" width="67" style="202" customWidth="1"/>
    <col min="15110" max="15111" width="17.85546875" style="202" customWidth="1"/>
    <col min="15112" max="15112" width="15.140625" style="202" customWidth="1"/>
    <col min="15113" max="15113" width="12" style="202" customWidth="1"/>
    <col min="15114" max="15360" width="10.140625" style="202"/>
    <col min="15361" max="15361" width="5.140625" style="202" customWidth="1"/>
    <col min="15362" max="15362" width="7.5703125" style="202" customWidth="1"/>
    <col min="15363" max="15363" width="17.85546875" style="202" customWidth="1"/>
    <col min="15364" max="15364" width="1.85546875" style="202" customWidth="1"/>
    <col min="15365" max="15365" width="67" style="202" customWidth="1"/>
    <col min="15366" max="15367" width="17.85546875" style="202" customWidth="1"/>
    <col min="15368" max="15368" width="15.140625" style="202" customWidth="1"/>
    <col min="15369" max="15369" width="12" style="202" customWidth="1"/>
    <col min="15370" max="15616" width="10.140625" style="202"/>
    <col min="15617" max="15617" width="5.140625" style="202" customWidth="1"/>
    <col min="15618" max="15618" width="7.5703125" style="202" customWidth="1"/>
    <col min="15619" max="15619" width="17.85546875" style="202" customWidth="1"/>
    <col min="15620" max="15620" width="1.85546875" style="202" customWidth="1"/>
    <col min="15621" max="15621" width="67" style="202" customWidth="1"/>
    <col min="15622" max="15623" width="17.85546875" style="202" customWidth="1"/>
    <col min="15624" max="15624" width="15.140625" style="202" customWidth="1"/>
    <col min="15625" max="15625" width="12" style="202" customWidth="1"/>
    <col min="15626" max="15872" width="10.140625" style="202"/>
    <col min="15873" max="15873" width="5.140625" style="202" customWidth="1"/>
    <col min="15874" max="15874" width="7.5703125" style="202" customWidth="1"/>
    <col min="15875" max="15875" width="17.85546875" style="202" customWidth="1"/>
    <col min="15876" max="15876" width="1.85546875" style="202" customWidth="1"/>
    <col min="15877" max="15877" width="67" style="202" customWidth="1"/>
    <col min="15878" max="15879" width="17.85546875" style="202" customWidth="1"/>
    <col min="15880" max="15880" width="15.140625" style="202" customWidth="1"/>
    <col min="15881" max="15881" width="12" style="202" customWidth="1"/>
    <col min="15882" max="16128" width="10.140625" style="202"/>
    <col min="16129" max="16129" width="5.140625" style="202" customWidth="1"/>
    <col min="16130" max="16130" width="7.5703125" style="202" customWidth="1"/>
    <col min="16131" max="16131" width="17.85546875" style="202" customWidth="1"/>
    <col min="16132" max="16132" width="1.85546875" style="202" customWidth="1"/>
    <col min="16133" max="16133" width="67" style="202" customWidth="1"/>
    <col min="16134" max="16135" width="17.85546875" style="202" customWidth="1"/>
    <col min="16136" max="16136" width="15.140625" style="202" customWidth="1"/>
    <col min="16137" max="16137" width="12" style="202" customWidth="1"/>
    <col min="16138" max="16384" width="10.140625" style="202"/>
  </cols>
  <sheetData>
    <row r="1" spans="1:8" s="197" customFormat="1" ht="18" customHeight="1" thickBot="1">
      <c r="A1" s="4737" t="s">
        <v>3500</v>
      </c>
      <c r="B1" s="195"/>
      <c r="C1" s="196"/>
      <c r="G1" s="4194">
        <v>5</v>
      </c>
    </row>
    <row r="2" spans="1:8" ht="24.75" customHeight="1">
      <c r="A2" s="198" t="s">
        <v>378</v>
      </c>
      <c r="B2" s="199"/>
      <c r="C2" s="200"/>
      <c r="D2" s="200"/>
      <c r="E2" s="200"/>
      <c r="F2" s="200"/>
      <c r="G2" s="4420"/>
    </row>
    <row r="3" spans="1:8" ht="20.100000000000001" customHeight="1">
      <c r="A3" s="203" t="s">
        <v>645</v>
      </c>
      <c r="B3" s="204"/>
      <c r="C3" s="205"/>
      <c r="D3" s="205"/>
      <c r="E3" s="205"/>
      <c r="F3" s="205"/>
      <c r="G3" s="206"/>
    </row>
    <row r="4" spans="1:8" ht="20.100000000000001" customHeight="1" thickBot="1">
      <c r="A4" s="203"/>
      <c r="B4" s="204"/>
      <c r="C4" s="205"/>
      <c r="D4" s="205"/>
      <c r="E4" s="205"/>
      <c r="F4" s="205"/>
      <c r="G4" s="206"/>
    </row>
    <row r="5" spans="1:8">
      <c r="A5" s="207" t="s">
        <v>549</v>
      </c>
      <c r="B5" s="208" t="s">
        <v>491</v>
      </c>
      <c r="C5" s="1472" t="s">
        <v>379</v>
      </c>
      <c r="D5" s="208" t="s">
        <v>777</v>
      </c>
      <c r="E5" s="211" t="s">
        <v>380</v>
      </c>
      <c r="F5" s="212" t="s">
        <v>3440</v>
      </c>
      <c r="G5" s="212" t="s">
        <v>549</v>
      </c>
    </row>
    <row r="6" spans="1:8">
      <c r="A6" s="213" t="s">
        <v>593</v>
      </c>
      <c r="B6" s="214" t="s">
        <v>492</v>
      </c>
      <c r="C6" s="1360"/>
      <c r="D6" s="214"/>
      <c r="E6" s="216" t="s">
        <v>493</v>
      </c>
      <c r="F6" s="217" t="s">
        <v>382</v>
      </c>
      <c r="G6" s="217" t="s">
        <v>593</v>
      </c>
    </row>
    <row r="7" spans="1:8" ht="16.5" thickBot="1">
      <c r="A7" s="218"/>
      <c r="B7" s="219"/>
      <c r="C7" s="4070"/>
      <c r="D7" s="219" t="s">
        <v>599</v>
      </c>
      <c r="E7" s="221" t="s">
        <v>600</v>
      </c>
      <c r="F7" s="222" t="s">
        <v>494</v>
      </c>
      <c r="G7" s="222"/>
    </row>
    <row r="8" spans="1:8" ht="16.350000000000001" customHeight="1">
      <c r="A8" s="223"/>
      <c r="B8" s="224"/>
      <c r="C8" s="4071"/>
      <c r="D8" s="208" t="s">
        <v>383</v>
      </c>
      <c r="E8" s="4169"/>
      <c r="F8" s="226"/>
      <c r="G8" s="226"/>
    </row>
    <row r="9" spans="1:8" ht="16.350000000000001" customHeight="1">
      <c r="A9" s="227">
        <v>1</v>
      </c>
      <c r="B9" s="228"/>
      <c r="C9" s="4072">
        <v>701</v>
      </c>
      <c r="D9" s="228" t="s">
        <v>384</v>
      </c>
      <c r="E9" s="402">
        <v>-4914</v>
      </c>
      <c r="F9" s="402">
        <v>-6171</v>
      </c>
      <c r="G9" s="229">
        <v>1</v>
      </c>
      <c r="H9" s="230"/>
    </row>
    <row r="10" spans="1:8" ht="16.350000000000001" customHeight="1">
      <c r="A10" s="227">
        <v>2</v>
      </c>
      <c r="B10" s="228"/>
      <c r="C10" s="4072">
        <v>702</v>
      </c>
      <c r="D10" s="228" t="s">
        <v>385</v>
      </c>
      <c r="E10" s="402">
        <v>0</v>
      </c>
      <c r="F10" s="402">
        <v>0</v>
      </c>
      <c r="G10" s="229">
        <v>2</v>
      </c>
      <c r="H10" s="230"/>
    </row>
    <row r="11" spans="1:8" ht="16.350000000000001" customHeight="1">
      <c r="A11" s="227">
        <v>3</v>
      </c>
      <c r="B11" s="228"/>
      <c r="C11" s="4072">
        <v>703</v>
      </c>
      <c r="D11" s="228" t="s">
        <v>386</v>
      </c>
      <c r="E11" s="402">
        <v>0</v>
      </c>
      <c r="F11" s="402">
        <v>0</v>
      </c>
      <c r="G11" s="229">
        <v>3</v>
      </c>
      <c r="H11" s="230"/>
    </row>
    <row r="12" spans="1:8" ht="16.350000000000001" customHeight="1">
      <c r="A12" s="227"/>
      <c r="B12" s="228"/>
      <c r="C12" s="4072"/>
      <c r="D12" s="228" t="s">
        <v>387</v>
      </c>
      <c r="E12" s="402"/>
      <c r="F12" s="402"/>
      <c r="G12" s="229"/>
      <c r="H12" s="230"/>
    </row>
    <row r="13" spans="1:8" ht="16.350000000000001" customHeight="1">
      <c r="A13" s="227">
        <v>4</v>
      </c>
      <c r="B13" s="228"/>
      <c r="C13" s="4072">
        <v>704</v>
      </c>
      <c r="D13" s="231" t="s">
        <v>388</v>
      </c>
      <c r="E13" s="402">
        <v>0</v>
      </c>
      <c r="F13" s="402">
        <v>0</v>
      </c>
      <c r="G13" s="229">
        <v>4</v>
      </c>
      <c r="H13" s="230"/>
    </row>
    <row r="14" spans="1:8" ht="16.350000000000001" customHeight="1">
      <c r="A14" s="227">
        <v>5</v>
      </c>
      <c r="B14" s="228"/>
      <c r="C14" s="4072">
        <v>705</v>
      </c>
      <c r="D14" s="228" t="s">
        <v>389</v>
      </c>
      <c r="E14" s="402">
        <v>7262</v>
      </c>
      <c r="F14" s="402">
        <v>4701</v>
      </c>
      <c r="G14" s="229">
        <v>5</v>
      </c>
      <c r="H14" s="230"/>
    </row>
    <row r="15" spans="1:8" ht="16.350000000000001" customHeight="1">
      <c r="A15" s="227">
        <v>6</v>
      </c>
      <c r="B15" s="228"/>
      <c r="C15" s="4072">
        <v>706</v>
      </c>
      <c r="D15" s="228" t="s">
        <v>390</v>
      </c>
      <c r="E15" s="402">
        <v>177</v>
      </c>
      <c r="F15" s="402">
        <v>309</v>
      </c>
      <c r="G15" s="229">
        <v>6</v>
      </c>
      <c r="H15" s="230"/>
    </row>
    <row r="16" spans="1:8" ht="16.350000000000001" customHeight="1">
      <c r="A16" s="227">
        <v>7</v>
      </c>
      <c r="B16" s="228"/>
      <c r="C16" s="4072">
        <v>707</v>
      </c>
      <c r="D16" s="228" t="s">
        <v>391</v>
      </c>
      <c r="E16" s="402">
        <v>9445</v>
      </c>
      <c r="F16" s="402">
        <v>12175</v>
      </c>
      <c r="G16" s="232">
        <v>7</v>
      </c>
      <c r="H16" s="230"/>
    </row>
    <row r="17" spans="1:8" ht="16.350000000000001" customHeight="1">
      <c r="A17" s="227">
        <v>8</v>
      </c>
      <c r="B17" s="228"/>
      <c r="C17" s="4072" t="s">
        <v>392</v>
      </c>
      <c r="D17" s="231" t="s">
        <v>393</v>
      </c>
      <c r="E17" s="402">
        <v>10021</v>
      </c>
      <c r="F17" s="402">
        <v>8526</v>
      </c>
      <c r="G17" s="232">
        <v>8</v>
      </c>
      <c r="H17" s="230"/>
    </row>
    <row r="18" spans="1:8" ht="16.350000000000001" customHeight="1">
      <c r="A18" s="227">
        <v>9</v>
      </c>
      <c r="B18" s="228"/>
      <c r="C18" s="4072">
        <v>708.5</v>
      </c>
      <c r="D18" s="231" t="s">
        <v>394</v>
      </c>
      <c r="E18" s="402">
        <v>16023</v>
      </c>
      <c r="F18" s="402">
        <v>72062</v>
      </c>
      <c r="G18" s="232">
        <v>9</v>
      </c>
      <c r="H18" s="230"/>
    </row>
    <row r="19" spans="1:8" ht="16.350000000000001" customHeight="1">
      <c r="A19" s="227">
        <v>10</v>
      </c>
      <c r="B19" s="228"/>
      <c r="C19" s="4072">
        <v>709.5</v>
      </c>
      <c r="D19" s="231" t="s">
        <v>395</v>
      </c>
      <c r="E19" s="402">
        <v>-7</v>
      </c>
      <c r="F19" s="402">
        <v>-13</v>
      </c>
      <c r="G19" s="232">
        <v>10</v>
      </c>
      <c r="H19" s="230"/>
    </row>
    <row r="20" spans="1:8" ht="16.350000000000001" customHeight="1">
      <c r="A20" s="227">
        <v>11</v>
      </c>
      <c r="B20" s="228"/>
      <c r="C20" s="4072" t="s">
        <v>396</v>
      </c>
      <c r="D20" s="233" t="s">
        <v>397</v>
      </c>
      <c r="E20" s="402">
        <v>101650</v>
      </c>
      <c r="F20" s="402">
        <v>78937</v>
      </c>
      <c r="G20" s="232">
        <v>11</v>
      </c>
      <c r="H20" s="230"/>
    </row>
    <row r="21" spans="1:8" ht="16.350000000000001" customHeight="1">
      <c r="A21" s="227">
        <v>12</v>
      </c>
      <c r="B21" s="228"/>
      <c r="C21" s="4072">
        <v>712</v>
      </c>
      <c r="D21" s="228" t="s">
        <v>398</v>
      </c>
      <c r="E21" s="402">
        <v>145626</v>
      </c>
      <c r="F21" s="402">
        <v>117300</v>
      </c>
      <c r="G21" s="232">
        <v>12</v>
      </c>
      <c r="H21" s="230"/>
    </row>
    <row r="22" spans="1:8" ht="16.350000000000001" customHeight="1">
      <c r="A22" s="227">
        <v>13</v>
      </c>
      <c r="B22" s="228"/>
      <c r="C22" s="4072">
        <v>713</v>
      </c>
      <c r="D22" s="228" t="s">
        <v>399</v>
      </c>
      <c r="E22" s="402">
        <v>5534</v>
      </c>
      <c r="F22" s="402">
        <v>4142</v>
      </c>
      <c r="G22" s="232">
        <v>13</v>
      </c>
      <c r="H22" s="230"/>
    </row>
    <row r="23" spans="1:8" ht="16.350000000000001" customHeight="1">
      <c r="A23" s="227">
        <v>14</v>
      </c>
      <c r="B23" s="228"/>
      <c r="C23" s="4072"/>
      <c r="D23" s="228" t="s">
        <v>400</v>
      </c>
      <c r="E23" s="402">
        <f>SUM(E9:E22)</f>
        <v>290817</v>
      </c>
      <c r="F23" s="402">
        <f>SUM(F9:F22)</f>
        <v>291968</v>
      </c>
      <c r="G23" s="232">
        <v>14</v>
      </c>
      <c r="H23" s="230"/>
    </row>
    <row r="24" spans="1:8" ht="16.350000000000001" customHeight="1">
      <c r="A24" s="234"/>
      <c r="B24" s="235"/>
      <c r="C24" s="4073"/>
      <c r="D24" s="214" t="s">
        <v>401</v>
      </c>
      <c r="E24" s="1403"/>
      <c r="F24" s="1403"/>
      <c r="G24" s="237"/>
      <c r="H24" s="230"/>
    </row>
    <row r="25" spans="1:8" ht="16.350000000000001" customHeight="1">
      <c r="A25" s="227">
        <v>15</v>
      </c>
      <c r="B25" s="228"/>
      <c r="C25" s="4072" t="s">
        <v>402</v>
      </c>
      <c r="D25" s="228" t="s">
        <v>403</v>
      </c>
      <c r="E25" s="402">
        <v>451</v>
      </c>
      <c r="F25" s="402">
        <v>466</v>
      </c>
      <c r="G25" s="232">
        <v>15</v>
      </c>
      <c r="H25" s="230"/>
    </row>
    <row r="26" spans="1:8" ht="16.350000000000001" customHeight="1">
      <c r="A26" s="234"/>
      <c r="B26" s="235"/>
      <c r="C26" s="4073"/>
      <c r="D26" s="235" t="s">
        <v>1205</v>
      </c>
      <c r="E26" s="1421"/>
      <c r="F26" s="1421"/>
      <c r="G26" s="237"/>
      <c r="H26" s="230"/>
    </row>
    <row r="27" spans="1:8" ht="16.350000000000001" customHeight="1">
      <c r="A27" s="227">
        <v>16</v>
      </c>
      <c r="B27" s="228"/>
      <c r="C27" s="4072" t="s">
        <v>404</v>
      </c>
      <c r="D27" s="228" t="s">
        <v>405</v>
      </c>
      <c r="E27" s="402">
        <v>217744</v>
      </c>
      <c r="F27" s="402">
        <v>205271</v>
      </c>
      <c r="G27" s="232">
        <v>16</v>
      </c>
      <c r="H27" s="230"/>
    </row>
    <row r="28" spans="1:8" ht="16.350000000000001" customHeight="1">
      <c r="A28" s="227">
        <v>17</v>
      </c>
      <c r="B28" s="228"/>
      <c r="C28" s="4072" t="s">
        <v>406</v>
      </c>
      <c r="D28" s="228" t="s">
        <v>3369</v>
      </c>
      <c r="E28" s="402">
        <v>0</v>
      </c>
      <c r="F28" s="402">
        <v>0</v>
      </c>
      <c r="G28" s="238">
        <v>17</v>
      </c>
      <c r="H28" s="230"/>
    </row>
    <row r="29" spans="1:8" ht="16.350000000000001" customHeight="1">
      <c r="A29" s="234"/>
      <c r="B29" s="235"/>
      <c r="C29" s="4073"/>
      <c r="D29" s="239" t="s">
        <v>408</v>
      </c>
      <c r="E29" s="1403"/>
      <c r="F29" s="1403"/>
      <c r="G29" s="237"/>
      <c r="H29" s="230"/>
    </row>
    <row r="30" spans="1:8" ht="16.350000000000001" customHeight="1">
      <c r="A30" s="227">
        <v>18</v>
      </c>
      <c r="B30" s="228"/>
      <c r="C30" s="4072" t="s">
        <v>407</v>
      </c>
      <c r="D30" s="240" t="s">
        <v>1356</v>
      </c>
      <c r="E30" s="402">
        <v>0</v>
      </c>
      <c r="F30" s="402">
        <v>45554</v>
      </c>
      <c r="G30" s="4067">
        <v>18</v>
      </c>
      <c r="H30" s="230"/>
    </row>
    <row r="31" spans="1:8" ht="16.350000000000001" customHeight="1">
      <c r="A31" s="227">
        <v>19</v>
      </c>
      <c r="B31" s="228"/>
      <c r="C31" s="4072" t="s">
        <v>147</v>
      </c>
      <c r="D31" s="233" t="s">
        <v>148</v>
      </c>
      <c r="E31" s="402">
        <v>197181</v>
      </c>
      <c r="F31" s="402">
        <v>123184</v>
      </c>
      <c r="G31" s="4067">
        <v>19</v>
      </c>
      <c r="H31" s="230"/>
    </row>
    <row r="32" spans="1:8" ht="16.350000000000001" customHeight="1">
      <c r="A32" s="227">
        <v>20</v>
      </c>
      <c r="B32" s="228"/>
      <c r="C32" s="4072">
        <v>743</v>
      </c>
      <c r="D32" s="233" t="s">
        <v>149</v>
      </c>
      <c r="E32" s="402">
        <v>20449</v>
      </c>
      <c r="F32" s="402">
        <v>19992</v>
      </c>
      <c r="G32" s="4067">
        <v>20</v>
      </c>
      <c r="H32" s="230"/>
    </row>
    <row r="33" spans="1:15" ht="16.350000000000001" customHeight="1">
      <c r="A33" s="227">
        <v>21</v>
      </c>
      <c r="B33" s="228"/>
      <c r="C33" s="4072">
        <v>744</v>
      </c>
      <c r="D33" s="233" t="s">
        <v>150</v>
      </c>
      <c r="E33" s="402">
        <v>0</v>
      </c>
      <c r="F33" s="402">
        <v>0</v>
      </c>
      <c r="G33" s="4067">
        <v>21</v>
      </c>
      <c r="H33" s="230"/>
    </row>
    <row r="34" spans="1:15" ht="16.350000000000001" customHeight="1">
      <c r="A34" s="227">
        <v>22</v>
      </c>
      <c r="B34" s="228"/>
      <c r="C34" s="4072"/>
      <c r="D34" s="228" t="s">
        <v>151</v>
      </c>
      <c r="E34" s="402">
        <f>SUM(E25:E33)</f>
        <v>435825</v>
      </c>
      <c r="F34" s="402">
        <f>SUM(F25:F33)</f>
        <v>394467</v>
      </c>
      <c r="G34" s="4067">
        <v>22</v>
      </c>
      <c r="H34" s="230"/>
    </row>
    <row r="35" spans="1:15" ht="16.350000000000001" customHeight="1">
      <c r="A35" s="1354"/>
      <c r="B35" s="1355"/>
      <c r="C35" s="411"/>
      <c r="D35" s="1356" t="s">
        <v>735</v>
      </c>
      <c r="E35" s="1422"/>
      <c r="F35" s="1422"/>
      <c r="G35" s="4068"/>
    </row>
    <row r="36" spans="1:15" ht="16.350000000000001" customHeight="1">
      <c r="A36" s="227">
        <v>23</v>
      </c>
      <c r="B36" s="228"/>
      <c r="C36" s="4072" t="s">
        <v>736</v>
      </c>
      <c r="D36" s="233" t="s">
        <v>737</v>
      </c>
      <c r="E36" s="402">
        <v>13399969</v>
      </c>
      <c r="F36" s="402">
        <v>12731922</v>
      </c>
      <c r="G36" s="4067">
        <v>23</v>
      </c>
      <c r="H36" s="230"/>
      <c r="I36" s="230"/>
    </row>
    <row r="37" spans="1:15" ht="16.350000000000001" customHeight="1">
      <c r="A37" s="227">
        <v>24</v>
      </c>
      <c r="B37" s="228"/>
      <c r="C37" s="4072" t="s">
        <v>736</v>
      </c>
      <c r="D37" s="233" t="s">
        <v>1206</v>
      </c>
      <c r="E37" s="402">
        <v>2521636</v>
      </c>
      <c r="F37" s="402">
        <v>2277799</v>
      </c>
      <c r="G37" s="4067">
        <v>24</v>
      </c>
      <c r="H37" s="3514"/>
      <c r="I37" s="230"/>
    </row>
    <row r="38" spans="1:15" ht="16.350000000000001" customHeight="1">
      <c r="A38" s="227">
        <v>25</v>
      </c>
      <c r="B38" s="228"/>
      <c r="C38" s="4072" t="s">
        <v>736</v>
      </c>
      <c r="D38" s="233" t="s">
        <v>738</v>
      </c>
      <c r="E38" s="402">
        <v>25755</v>
      </c>
      <c r="F38" s="402">
        <v>144651</v>
      </c>
      <c r="G38" s="4067">
        <v>25</v>
      </c>
      <c r="H38" s="3515"/>
      <c r="I38" s="230"/>
    </row>
    <row r="39" spans="1:15" ht="16.350000000000001" customHeight="1">
      <c r="A39" s="234"/>
      <c r="B39" s="235"/>
      <c r="C39" s="4073"/>
      <c r="D39" s="239" t="s">
        <v>740</v>
      </c>
      <c r="E39" s="1403"/>
      <c r="F39" s="1403"/>
      <c r="G39" s="268"/>
      <c r="H39" s="230"/>
      <c r="I39" s="230"/>
    </row>
    <row r="40" spans="1:15" ht="16.350000000000001" customHeight="1">
      <c r="A40" s="227">
        <v>26</v>
      </c>
      <c r="B40" s="228"/>
      <c r="C40" s="4072" t="s">
        <v>739</v>
      </c>
      <c r="D40" s="228" t="s">
        <v>874</v>
      </c>
      <c r="E40" s="402">
        <v>-3106996</v>
      </c>
      <c r="F40" s="402">
        <v>-2862283</v>
      </c>
      <c r="G40" s="4067">
        <v>26</v>
      </c>
      <c r="H40" s="230"/>
      <c r="I40" s="230"/>
    </row>
    <row r="41" spans="1:15" ht="16.350000000000001" customHeight="1">
      <c r="A41" s="227">
        <v>27</v>
      </c>
      <c r="B41" s="3499"/>
      <c r="C41" s="4072"/>
      <c r="D41" s="3500" t="s">
        <v>3242</v>
      </c>
      <c r="E41" s="232">
        <f>SUM(E36:E40)</f>
        <v>12840364</v>
      </c>
      <c r="F41" s="232">
        <f>SUM(F36:F40)</f>
        <v>12292089</v>
      </c>
      <c r="G41" s="4067">
        <v>27</v>
      </c>
      <c r="H41" s="1264"/>
      <c r="I41" s="1264"/>
      <c r="J41" s="1264"/>
    </row>
    <row r="42" spans="1:15" s="245" customFormat="1" ht="30" customHeight="1" thickBot="1">
      <c r="A42" s="242">
        <v>28</v>
      </c>
      <c r="B42" s="243"/>
      <c r="C42" s="4074"/>
      <c r="D42" s="3501" t="s">
        <v>3243</v>
      </c>
      <c r="E42" s="3716">
        <f>E23+E34+E41</f>
        <v>13567006</v>
      </c>
      <c r="F42" s="244">
        <f>F23+F34+F41</f>
        <v>12978524</v>
      </c>
      <c r="G42" s="4069">
        <v>28</v>
      </c>
      <c r="H42" s="1264"/>
      <c r="I42" s="1264"/>
      <c r="J42" s="1264"/>
    </row>
    <row r="43" spans="1:15" ht="39.950000000000003" customHeight="1" thickBot="1">
      <c r="A43" s="246" t="s">
        <v>642</v>
      </c>
      <c r="B43" s="247"/>
      <c r="C43" s="247"/>
      <c r="D43" s="247"/>
      <c r="E43" s="4170"/>
      <c r="F43" s="247"/>
      <c r="G43" s="248"/>
    </row>
    <row r="44" spans="1:15" ht="20.25" customHeight="1">
      <c r="A44" s="254"/>
      <c r="B44" s="252"/>
      <c r="C44" s="255"/>
      <c r="D44" s="252"/>
      <c r="E44" s="4171"/>
      <c r="F44" s="252"/>
      <c r="G44" s="253"/>
    </row>
    <row r="45" spans="1:15" ht="77.099999999999994" customHeight="1">
      <c r="A45" s="254"/>
      <c r="B45" s="252"/>
      <c r="C45" s="255"/>
      <c r="D45" s="252"/>
      <c r="E45" s="4171"/>
      <c r="F45" s="252"/>
      <c r="G45" s="253"/>
    </row>
    <row r="46" spans="1:15" ht="18.75" customHeight="1">
      <c r="A46" s="254"/>
      <c r="B46" s="252"/>
      <c r="C46" s="255"/>
      <c r="D46" s="255"/>
      <c r="E46" s="4172"/>
      <c r="F46" s="255"/>
      <c r="G46" s="256"/>
      <c r="H46" s="257"/>
      <c r="I46" s="257"/>
      <c r="J46" s="257"/>
      <c r="K46" s="257"/>
      <c r="L46" s="257"/>
      <c r="M46" s="257"/>
      <c r="N46" s="257"/>
      <c r="O46" s="257"/>
    </row>
    <row r="47" spans="1:15" ht="18.75" customHeight="1">
      <c r="A47" s="254"/>
      <c r="B47" s="252"/>
      <c r="C47" s="255"/>
      <c r="D47" s="255"/>
      <c r="E47" s="4172"/>
      <c r="F47" s="255"/>
      <c r="G47" s="256"/>
      <c r="H47" s="257"/>
      <c r="I47" s="257"/>
      <c r="J47" s="257"/>
      <c r="K47" s="257"/>
      <c r="L47" s="257"/>
      <c r="M47" s="257"/>
      <c r="N47" s="257"/>
      <c r="O47" s="257"/>
    </row>
    <row r="48" spans="1:15" ht="18.75" customHeight="1">
      <c r="A48" s="254"/>
      <c r="B48" s="252"/>
      <c r="C48" s="255"/>
      <c r="D48" s="255"/>
      <c r="E48" s="4172"/>
      <c r="F48" s="255"/>
      <c r="G48" s="256"/>
      <c r="H48" s="257"/>
      <c r="I48" s="257"/>
      <c r="J48" s="257"/>
      <c r="K48" s="257"/>
      <c r="L48" s="257"/>
      <c r="M48" s="257"/>
      <c r="N48" s="257"/>
      <c r="O48" s="257"/>
    </row>
    <row r="49" spans="1:15" ht="18.75" customHeight="1">
      <c r="A49" s="254"/>
      <c r="B49" s="252"/>
      <c r="C49" s="255"/>
      <c r="D49" s="255"/>
      <c r="E49" s="4172"/>
      <c r="F49" s="255"/>
      <c r="G49" s="256"/>
      <c r="H49" s="257"/>
      <c r="I49" s="257"/>
      <c r="J49" s="257"/>
      <c r="K49" s="257"/>
      <c r="L49" s="257"/>
      <c r="M49" s="257"/>
      <c r="N49" s="257"/>
      <c r="O49" s="257"/>
    </row>
    <row r="50" spans="1:15" ht="18.75" customHeight="1">
      <c r="A50" s="254"/>
      <c r="B50" s="252"/>
      <c r="C50" s="255"/>
      <c r="D50" s="252"/>
      <c r="E50" s="4171"/>
      <c r="F50" s="252"/>
      <c r="G50" s="253"/>
    </row>
    <row r="51" spans="1:15" ht="18.75" customHeight="1">
      <c r="A51" s="254"/>
      <c r="B51" s="252"/>
      <c r="C51" s="252"/>
      <c r="D51" s="252"/>
      <c r="E51" s="4171"/>
      <c r="F51" s="252"/>
      <c r="G51" s="253"/>
    </row>
    <row r="52" spans="1:15" ht="18.75" customHeight="1" thickBot="1">
      <c r="A52" s="258"/>
      <c r="B52" s="259"/>
      <c r="C52" s="220"/>
      <c r="D52" s="259"/>
      <c r="E52" s="4173"/>
      <c r="F52" s="259"/>
      <c r="G52" s="260"/>
    </row>
    <row r="53" spans="1:15">
      <c r="A53" s="450" t="s">
        <v>173</v>
      </c>
      <c r="E53" s="262"/>
    </row>
    <row r="54" spans="1:15" ht="16.5" thickBot="1">
      <c r="A54" s="195">
        <v>6</v>
      </c>
      <c r="B54" s="195"/>
      <c r="C54" s="196"/>
      <c r="D54" s="197"/>
      <c r="E54" s="4174"/>
      <c r="F54" s="195"/>
      <c r="G54" s="4194" t="str">
        <f>'200-P5.6'!A1</f>
        <v xml:space="preserve">Road Initials:    GTC         Year  2017 </v>
      </c>
    </row>
    <row r="55" spans="1:15">
      <c r="A55" s="264" t="s">
        <v>875</v>
      </c>
      <c r="B55" s="265"/>
      <c r="C55" s="200"/>
      <c r="D55" s="200"/>
      <c r="E55" s="377"/>
      <c r="F55" s="200"/>
      <c r="G55" s="201"/>
    </row>
    <row r="56" spans="1:15" ht="16.5" thickBot="1">
      <c r="A56" s="203" t="s">
        <v>645</v>
      </c>
      <c r="B56" s="204"/>
      <c r="C56" s="205"/>
      <c r="D56" s="205"/>
      <c r="E56" s="380"/>
      <c r="F56" s="205"/>
      <c r="G56" s="206"/>
    </row>
    <row r="57" spans="1:15">
      <c r="A57" s="207" t="s">
        <v>549</v>
      </c>
      <c r="B57" s="208" t="s">
        <v>491</v>
      </c>
      <c r="C57" s="1472" t="s">
        <v>379</v>
      </c>
      <c r="D57" s="208" t="s">
        <v>777</v>
      </c>
      <c r="E57" s="267" t="s">
        <v>380</v>
      </c>
      <c r="F57" s="212" t="s">
        <v>381</v>
      </c>
      <c r="G57" s="212" t="s">
        <v>549</v>
      </c>
    </row>
    <row r="58" spans="1:15">
      <c r="A58" s="4058" t="s">
        <v>593</v>
      </c>
      <c r="B58" s="214" t="s">
        <v>492</v>
      </c>
      <c r="C58" s="1360"/>
      <c r="D58" s="214"/>
      <c r="E58" s="4175" t="s">
        <v>493</v>
      </c>
      <c r="F58" s="217" t="s">
        <v>382</v>
      </c>
      <c r="G58" s="217" t="s">
        <v>593</v>
      </c>
    </row>
    <row r="59" spans="1:15" ht="16.5" thickBot="1">
      <c r="A59" s="218"/>
      <c r="B59" s="219"/>
      <c r="C59" s="4070"/>
      <c r="D59" s="219" t="s">
        <v>599</v>
      </c>
      <c r="E59" s="4176" t="s">
        <v>600</v>
      </c>
      <c r="F59" s="222" t="s">
        <v>494</v>
      </c>
      <c r="G59" s="222"/>
    </row>
    <row r="60" spans="1:15" ht="9.9499999999999993" customHeight="1">
      <c r="A60" s="4058"/>
      <c r="B60" s="214"/>
      <c r="C60" s="4075"/>
      <c r="D60" s="215"/>
      <c r="E60" s="267"/>
      <c r="F60" s="267"/>
      <c r="G60" s="267"/>
    </row>
    <row r="61" spans="1:15">
      <c r="A61" s="4059"/>
      <c r="B61" s="235"/>
      <c r="C61" s="4075"/>
      <c r="D61" s="215" t="s">
        <v>876</v>
      </c>
      <c r="E61" s="269"/>
      <c r="F61" s="269"/>
      <c r="G61" s="269"/>
    </row>
    <row r="62" spans="1:15">
      <c r="A62" s="227">
        <v>29</v>
      </c>
      <c r="B62" s="4060"/>
      <c r="C62" s="4072">
        <v>751</v>
      </c>
      <c r="D62" s="4062" t="s">
        <v>877</v>
      </c>
      <c r="E62" s="232">
        <v>0</v>
      </c>
      <c r="F62" s="232">
        <v>0</v>
      </c>
      <c r="G62" s="229">
        <v>29</v>
      </c>
    </row>
    <row r="63" spans="1:15">
      <c r="A63" s="227">
        <v>30</v>
      </c>
      <c r="B63" s="4060"/>
      <c r="C63" s="4072">
        <v>752</v>
      </c>
      <c r="D63" s="4062" t="s">
        <v>1220</v>
      </c>
      <c r="E63" s="232">
        <v>5985</v>
      </c>
      <c r="F63" s="232">
        <v>21639</v>
      </c>
      <c r="G63" s="229">
        <v>30</v>
      </c>
    </row>
    <row r="64" spans="1:15">
      <c r="A64" s="227">
        <v>31</v>
      </c>
      <c r="B64" s="4060"/>
      <c r="C64" s="4072">
        <v>753</v>
      </c>
      <c r="D64" s="4062" t="s">
        <v>1221</v>
      </c>
      <c r="E64" s="232">
        <v>11260</v>
      </c>
      <c r="F64" s="232">
        <v>9670</v>
      </c>
      <c r="G64" s="229">
        <v>31</v>
      </c>
    </row>
    <row r="65" spans="1:7">
      <c r="A65" s="227">
        <v>32</v>
      </c>
      <c r="B65" s="4060"/>
      <c r="C65" s="4072">
        <v>754</v>
      </c>
      <c r="D65" s="4061" t="s">
        <v>878</v>
      </c>
      <c r="E65" s="232">
        <v>115174</v>
      </c>
      <c r="F65" s="232">
        <v>84784</v>
      </c>
      <c r="G65" s="229">
        <v>32</v>
      </c>
    </row>
    <row r="66" spans="1:7">
      <c r="A66" s="227">
        <v>33</v>
      </c>
      <c r="B66" s="4060"/>
      <c r="C66" s="4076">
        <v>755756</v>
      </c>
      <c r="D66" s="4062" t="s">
        <v>879</v>
      </c>
      <c r="E66" s="232">
        <v>2929</v>
      </c>
      <c r="F66" s="232">
        <v>2853</v>
      </c>
      <c r="G66" s="229">
        <v>33</v>
      </c>
    </row>
    <row r="67" spans="1:7">
      <c r="A67" s="227">
        <v>34</v>
      </c>
      <c r="B67" s="4060"/>
      <c r="C67" s="4072">
        <v>757</v>
      </c>
      <c r="D67" s="4062" t="s">
        <v>880</v>
      </c>
      <c r="E67" s="232">
        <v>274345</v>
      </c>
      <c r="F67" s="232">
        <v>123522</v>
      </c>
      <c r="G67" s="229">
        <v>34</v>
      </c>
    </row>
    <row r="68" spans="1:7">
      <c r="A68" s="227">
        <v>35</v>
      </c>
      <c r="B68" s="4060"/>
      <c r="C68" s="4072">
        <v>759</v>
      </c>
      <c r="D68" s="4062" t="s">
        <v>881</v>
      </c>
      <c r="E68" s="232">
        <v>206491</v>
      </c>
      <c r="F68" s="232">
        <v>194688</v>
      </c>
      <c r="G68" s="229">
        <v>35</v>
      </c>
    </row>
    <row r="69" spans="1:7">
      <c r="A69" s="4063"/>
      <c r="B69" s="1355"/>
      <c r="C69" s="4077" t="s">
        <v>1207</v>
      </c>
      <c r="D69" s="1357"/>
      <c r="E69" s="241"/>
      <c r="F69" s="241"/>
      <c r="G69" s="1358"/>
    </row>
    <row r="70" spans="1:7">
      <c r="A70" s="227">
        <v>36</v>
      </c>
      <c r="B70" s="4060"/>
      <c r="C70" s="413">
        <v>762</v>
      </c>
      <c r="D70" s="4061" t="s">
        <v>882</v>
      </c>
      <c r="E70" s="232">
        <v>72661</v>
      </c>
      <c r="F70" s="232">
        <v>66074</v>
      </c>
      <c r="G70" s="229">
        <v>36</v>
      </c>
    </row>
    <row r="71" spans="1:7">
      <c r="A71" s="227">
        <v>37</v>
      </c>
      <c r="B71" s="4060"/>
      <c r="C71" s="4072" t="s">
        <v>3439</v>
      </c>
      <c r="D71" s="4062" t="s">
        <v>883</v>
      </c>
      <c r="E71" s="232">
        <v>4792</v>
      </c>
      <c r="F71" s="238">
        <v>6576</v>
      </c>
      <c r="G71" s="270">
        <v>37</v>
      </c>
    </row>
    <row r="72" spans="1:7">
      <c r="A72" s="4059"/>
      <c r="B72" s="235"/>
      <c r="C72" s="4073"/>
      <c r="D72" s="271" t="s">
        <v>884</v>
      </c>
      <c r="E72" s="237"/>
      <c r="F72" s="237"/>
      <c r="G72" s="272"/>
    </row>
    <row r="73" spans="1:7">
      <c r="A73" s="227">
        <v>38</v>
      </c>
      <c r="B73" s="4060"/>
      <c r="C73" s="4072">
        <v>764</v>
      </c>
      <c r="D73" s="4061" t="s">
        <v>885</v>
      </c>
      <c r="E73" s="232">
        <v>9555</v>
      </c>
      <c r="F73" s="232">
        <v>33391</v>
      </c>
      <c r="G73" s="229">
        <v>38</v>
      </c>
    </row>
    <row r="74" spans="1:7">
      <c r="A74" s="273">
        <v>39</v>
      </c>
      <c r="B74" s="274"/>
      <c r="C74" s="4078"/>
      <c r="D74" s="275" t="s">
        <v>886</v>
      </c>
      <c r="E74" s="238">
        <f>+SUM(E62:E73)</f>
        <v>703192</v>
      </c>
      <c r="F74" s="238">
        <f>+SUM(F62:F73)</f>
        <v>543197</v>
      </c>
      <c r="G74" s="238">
        <v>39</v>
      </c>
    </row>
    <row r="75" spans="1:7">
      <c r="A75" s="4059"/>
      <c r="B75" s="276"/>
      <c r="C75" s="4073"/>
      <c r="D75" s="215" t="s">
        <v>887</v>
      </c>
      <c r="E75" s="269"/>
      <c r="F75" s="269"/>
      <c r="G75" s="269"/>
    </row>
    <row r="76" spans="1:7">
      <c r="A76" s="227">
        <v>40</v>
      </c>
      <c r="B76" s="4060"/>
      <c r="C76" s="4076">
        <v>765767</v>
      </c>
      <c r="D76" s="4062" t="s">
        <v>888</v>
      </c>
      <c r="E76" s="232">
        <v>125333</v>
      </c>
      <c r="F76" s="232">
        <v>125333</v>
      </c>
      <c r="G76" s="229">
        <v>40</v>
      </c>
    </row>
    <row r="77" spans="1:7">
      <c r="A77" s="227">
        <v>41</v>
      </c>
      <c r="B77" s="4060"/>
      <c r="C77" s="4072">
        <v>766</v>
      </c>
      <c r="D77" s="4062" t="s">
        <v>889</v>
      </c>
      <c r="E77" s="232">
        <v>0</v>
      </c>
      <c r="F77" s="232">
        <v>0</v>
      </c>
      <c r="G77" s="229">
        <v>41</v>
      </c>
    </row>
    <row r="78" spans="1:7">
      <c r="A78" s="227">
        <v>42</v>
      </c>
      <c r="B78" s="4060"/>
      <c r="C78" s="4072">
        <v>766.5</v>
      </c>
      <c r="D78" s="4062" t="s">
        <v>890</v>
      </c>
      <c r="E78" s="232">
        <v>20510</v>
      </c>
      <c r="F78" s="232">
        <v>30313</v>
      </c>
      <c r="G78" s="229">
        <v>42</v>
      </c>
    </row>
    <row r="79" spans="1:7">
      <c r="A79" s="227">
        <v>43</v>
      </c>
      <c r="B79" s="4060"/>
      <c r="C79" s="4072">
        <v>768</v>
      </c>
      <c r="D79" s="4064" t="s">
        <v>663</v>
      </c>
      <c r="E79" s="232">
        <v>0</v>
      </c>
      <c r="F79" s="232">
        <v>0</v>
      </c>
      <c r="G79" s="229">
        <v>43</v>
      </c>
    </row>
    <row r="80" spans="1:7">
      <c r="A80" s="227">
        <v>44</v>
      </c>
      <c r="B80" s="4060"/>
      <c r="C80" s="4072">
        <v>769</v>
      </c>
      <c r="D80" s="4062" t="s">
        <v>664</v>
      </c>
      <c r="E80" s="232">
        <v>6016600</v>
      </c>
      <c r="F80" s="232">
        <v>6016600</v>
      </c>
      <c r="G80" s="229">
        <v>44</v>
      </c>
    </row>
    <row r="81" spans="1:7">
      <c r="A81" s="227">
        <v>45</v>
      </c>
      <c r="B81" s="4060"/>
      <c r="C81" s="4072" t="s">
        <v>665</v>
      </c>
      <c r="D81" s="4062" t="s">
        <v>666</v>
      </c>
      <c r="E81" s="232">
        <v>-405</v>
      </c>
      <c r="F81" s="232">
        <v>-411</v>
      </c>
      <c r="G81" s="229">
        <v>45</v>
      </c>
    </row>
    <row r="82" spans="1:7">
      <c r="A82" s="227">
        <v>46</v>
      </c>
      <c r="B82" s="4060"/>
      <c r="C82" s="4072">
        <v>781</v>
      </c>
      <c r="D82" s="4062" t="s">
        <v>667</v>
      </c>
      <c r="E82" s="232">
        <v>0</v>
      </c>
      <c r="F82" s="232">
        <v>0</v>
      </c>
      <c r="G82" s="229">
        <v>46</v>
      </c>
    </row>
    <row r="83" spans="1:7">
      <c r="A83" s="227">
        <v>47</v>
      </c>
      <c r="B83" s="4060"/>
      <c r="C83" s="4072">
        <v>783</v>
      </c>
      <c r="D83" s="4062" t="s">
        <v>1222</v>
      </c>
      <c r="E83" s="232">
        <v>210294</v>
      </c>
      <c r="F83" s="232">
        <v>194281</v>
      </c>
      <c r="G83" s="229">
        <v>47</v>
      </c>
    </row>
    <row r="84" spans="1:7">
      <c r="A84" s="227">
        <v>48</v>
      </c>
      <c r="B84" s="4060"/>
      <c r="C84" s="4072">
        <v>786</v>
      </c>
      <c r="D84" s="4062" t="s">
        <v>668</v>
      </c>
      <c r="E84" s="232">
        <v>2635557</v>
      </c>
      <c r="F84" s="232">
        <v>3871368</v>
      </c>
      <c r="G84" s="229">
        <v>48</v>
      </c>
    </row>
    <row r="85" spans="1:7">
      <c r="A85" s="4059"/>
      <c r="B85" s="235"/>
      <c r="C85" s="4079" t="s">
        <v>669</v>
      </c>
      <c r="D85" s="271"/>
      <c r="E85" s="237"/>
      <c r="F85" s="237"/>
      <c r="G85" s="272"/>
    </row>
    <row r="86" spans="1:7">
      <c r="A86" s="227">
        <v>49</v>
      </c>
      <c r="B86" s="4060"/>
      <c r="C86" s="4076" t="s">
        <v>671</v>
      </c>
      <c r="D86" s="4064" t="s">
        <v>670</v>
      </c>
      <c r="E86" s="232">
        <v>276450</v>
      </c>
      <c r="F86" s="232">
        <v>253448</v>
      </c>
      <c r="G86" s="229">
        <v>49</v>
      </c>
    </row>
    <row r="87" spans="1:7">
      <c r="A87" s="273">
        <v>50</v>
      </c>
      <c r="B87" s="274"/>
      <c r="C87" s="4078"/>
      <c r="D87" s="275" t="s">
        <v>672</v>
      </c>
      <c r="E87" s="238">
        <f>SUM(E76:E86)</f>
        <v>9284339</v>
      </c>
      <c r="F87" s="238">
        <f>SUM(F76:F86)</f>
        <v>10490932</v>
      </c>
      <c r="G87" s="238">
        <v>50</v>
      </c>
    </row>
    <row r="88" spans="1:7">
      <c r="A88" s="4059"/>
      <c r="B88" s="276"/>
      <c r="C88" s="4073"/>
      <c r="D88" s="215" t="s">
        <v>673</v>
      </c>
      <c r="E88" s="269"/>
      <c r="F88" s="269"/>
      <c r="G88" s="269"/>
    </row>
    <row r="89" spans="1:7">
      <c r="A89" s="227">
        <v>51</v>
      </c>
      <c r="B89" s="4060"/>
      <c r="C89" s="4076">
        <v>791792</v>
      </c>
      <c r="D89" s="4065" t="s">
        <v>674</v>
      </c>
      <c r="E89" s="232">
        <v>10</v>
      </c>
      <c r="F89" s="232">
        <f>SUM(F90:F92)</f>
        <v>10</v>
      </c>
      <c r="G89" s="277">
        <v>51</v>
      </c>
    </row>
    <row r="90" spans="1:7">
      <c r="A90" s="227">
        <v>52</v>
      </c>
      <c r="B90" s="4060"/>
      <c r="C90" s="4072"/>
      <c r="D90" s="4062" t="s">
        <v>195</v>
      </c>
      <c r="E90" s="232">
        <v>10</v>
      </c>
      <c r="F90" s="232">
        <v>10</v>
      </c>
      <c r="G90" s="277">
        <v>52</v>
      </c>
    </row>
    <row r="91" spans="1:7">
      <c r="A91" s="227">
        <v>53</v>
      </c>
      <c r="B91" s="4060"/>
      <c r="C91" s="4072"/>
      <c r="D91" s="4062" t="s">
        <v>196</v>
      </c>
      <c r="E91" s="232">
        <v>0</v>
      </c>
      <c r="F91" s="232">
        <v>0</v>
      </c>
      <c r="G91" s="277">
        <v>53</v>
      </c>
    </row>
    <row r="92" spans="1:7">
      <c r="A92" s="227">
        <v>54</v>
      </c>
      <c r="B92" s="4060"/>
      <c r="C92" s="4072">
        <v>793</v>
      </c>
      <c r="D92" s="4062" t="s">
        <v>197</v>
      </c>
      <c r="E92" s="232">
        <v>0</v>
      </c>
      <c r="F92" s="232">
        <v>0</v>
      </c>
      <c r="G92" s="277">
        <v>54</v>
      </c>
    </row>
    <row r="93" spans="1:7">
      <c r="A93" s="227">
        <v>55</v>
      </c>
      <c r="B93" s="4060"/>
      <c r="C93" s="4076">
        <v>794795</v>
      </c>
      <c r="D93" s="4062" t="s">
        <v>198</v>
      </c>
      <c r="E93" s="232">
        <v>169573</v>
      </c>
      <c r="F93" s="232">
        <v>169573</v>
      </c>
      <c r="G93" s="277">
        <v>55</v>
      </c>
    </row>
    <row r="94" spans="1:7">
      <c r="A94" s="4059"/>
      <c r="B94" s="235"/>
      <c r="C94" s="4079"/>
      <c r="D94" s="236" t="s">
        <v>199</v>
      </c>
      <c r="E94" s="237"/>
      <c r="F94" s="237"/>
      <c r="G94" s="278"/>
    </row>
    <row r="95" spans="1:7">
      <c r="A95" s="227">
        <v>56</v>
      </c>
      <c r="B95" s="4060"/>
      <c r="C95" s="4072">
        <v>797</v>
      </c>
      <c r="D95" s="4064" t="s">
        <v>200</v>
      </c>
      <c r="E95" s="232">
        <v>0</v>
      </c>
      <c r="F95" s="232">
        <v>0</v>
      </c>
      <c r="G95" s="232">
        <v>56</v>
      </c>
    </row>
    <row r="96" spans="1:7">
      <c r="A96" s="227">
        <v>57</v>
      </c>
      <c r="B96" s="4060"/>
      <c r="C96" s="4072">
        <v>798</v>
      </c>
      <c r="D96" s="4066" t="s">
        <v>217</v>
      </c>
      <c r="E96" s="232">
        <v>3424116</v>
      </c>
      <c r="F96" s="232">
        <v>1787157</v>
      </c>
      <c r="G96" s="232">
        <v>57</v>
      </c>
    </row>
    <row r="97" spans="1:12">
      <c r="A97" s="227">
        <v>58</v>
      </c>
      <c r="B97" s="4060"/>
      <c r="C97" s="4072">
        <v>798.5</v>
      </c>
      <c r="D97" s="4062" t="s">
        <v>218</v>
      </c>
      <c r="E97" s="232">
        <v>0</v>
      </c>
      <c r="F97" s="232">
        <v>0</v>
      </c>
      <c r="G97" s="232">
        <v>58</v>
      </c>
    </row>
    <row r="98" spans="1:12">
      <c r="A98" s="227">
        <v>59</v>
      </c>
      <c r="B98" s="4060"/>
      <c r="C98" s="4072">
        <v>799</v>
      </c>
      <c r="D98" s="4062" t="s">
        <v>3484</v>
      </c>
      <c r="E98" s="232">
        <v>-14224</v>
      </c>
      <c r="F98" s="232">
        <v>-12345</v>
      </c>
      <c r="G98" s="232">
        <v>59</v>
      </c>
      <c r="H98" s="230">
        <f>E102-E42</f>
        <v>0</v>
      </c>
    </row>
    <row r="99" spans="1:12">
      <c r="A99" s="227">
        <v>60</v>
      </c>
      <c r="B99" s="4060"/>
      <c r="C99" s="4072"/>
      <c r="D99" s="4064" t="s">
        <v>3370</v>
      </c>
      <c r="E99" s="232">
        <f>SUM(E90:E98)</f>
        <v>3579475</v>
      </c>
      <c r="F99" s="232">
        <f>SUM(F90:F98)</f>
        <v>1944395</v>
      </c>
      <c r="G99" s="232">
        <v>60</v>
      </c>
    </row>
    <row r="100" spans="1:12">
      <c r="A100" s="273">
        <v>61</v>
      </c>
      <c r="B100" s="274"/>
      <c r="C100" s="4078"/>
      <c r="D100" s="4081" t="s">
        <v>3371</v>
      </c>
      <c r="E100" s="238">
        <v>0</v>
      </c>
      <c r="F100" s="238">
        <v>0</v>
      </c>
      <c r="G100" s="238">
        <v>61</v>
      </c>
    </row>
    <row r="101" spans="1:12">
      <c r="A101" s="273">
        <v>62</v>
      </c>
      <c r="B101" s="274"/>
      <c r="C101" s="4078"/>
      <c r="D101" s="4081" t="s">
        <v>3372</v>
      </c>
      <c r="E101" s="238">
        <f>E99+E100</f>
        <v>3579475</v>
      </c>
      <c r="F101" s="238">
        <f>F99+F100</f>
        <v>1944395</v>
      </c>
      <c r="G101" s="238">
        <v>62</v>
      </c>
    </row>
    <row r="102" spans="1:12" ht="16.5" thickBot="1">
      <c r="A102" s="242">
        <v>63</v>
      </c>
      <c r="B102" s="243"/>
      <c r="C102" s="4080"/>
      <c r="D102" s="280" t="s">
        <v>219</v>
      </c>
      <c r="E102" s="244">
        <f>E101+E87+E74</f>
        <v>13567006</v>
      </c>
      <c r="F102" s="244">
        <f>F101+F87+F74</f>
        <v>12978524</v>
      </c>
      <c r="G102" s="244">
        <v>63</v>
      </c>
      <c r="K102" s="4082"/>
      <c r="L102" s="4082"/>
    </row>
    <row r="103" spans="1:12" ht="39.75" customHeight="1" thickBot="1">
      <c r="A103" s="249" t="s">
        <v>642</v>
      </c>
      <c r="B103" s="250"/>
      <c r="C103" s="250"/>
      <c r="D103" s="281"/>
      <c r="E103" s="282"/>
      <c r="F103" s="283"/>
      <c r="G103" s="251"/>
    </row>
    <row r="104" spans="1:12" ht="19.5" customHeight="1">
      <c r="A104" s="3717"/>
      <c r="B104" s="250"/>
      <c r="C104" s="250"/>
      <c r="D104" s="250"/>
      <c r="E104" s="283"/>
      <c r="F104" s="283"/>
      <c r="G104" s="251"/>
    </row>
    <row r="105" spans="1:12">
      <c r="A105" s="5170"/>
      <c r="B105"/>
      <c r="C105"/>
      <c r="D105"/>
      <c r="E105"/>
      <c r="F105"/>
      <c r="G105" s="253"/>
    </row>
    <row r="106" spans="1:12">
      <c r="A106" s="5170"/>
      <c r="B106"/>
      <c r="C106"/>
      <c r="D106"/>
      <c r="E106"/>
      <c r="F106"/>
      <c r="G106" s="253"/>
    </row>
    <row r="107" spans="1:12" ht="15" customHeight="1">
      <c r="A107" s="5170"/>
      <c r="B107"/>
      <c r="C107"/>
      <c r="D107"/>
      <c r="E107"/>
      <c r="F107"/>
      <c r="G107" s="4055"/>
    </row>
    <row r="108" spans="1:12" ht="23.25" customHeight="1">
      <c r="A108" s="5170"/>
      <c r="B108"/>
      <c r="C108"/>
      <c r="D108"/>
      <c r="E108"/>
      <c r="F108"/>
      <c r="G108" s="4055"/>
    </row>
    <row r="109" spans="1:12" ht="16.5" customHeight="1">
      <c r="A109" s="5170"/>
      <c r="B109"/>
      <c r="C109"/>
      <c r="D109"/>
      <c r="E109"/>
      <c r="F109"/>
      <c r="G109" s="4055"/>
    </row>
    <row r="110" spans="1:12" ht="16.5" customHeight="1">
      <c r="A110" s="5170"/>
      <c r="B110"/>
      <c r="C110"/>
      <c r="D110"/>
      <c r="E110"/>
      <c r="F110"/>
      <c r="G110" s="4055"/>
    </row>
    <row r="111" spans="1:12" ht="16.5" customHeight="1">
      <c r="A111" s="5170"/>
      <c r="B111"/>
      <c r="C111"/>
      <c r="D111"/>
      <c r="E111"/>
      <c r="F111"/>
      <c r="G111" s="4055"/>
      <c r="H111" s="230"/>
    </row>
    <row r="112" spans="1:12" ht="16.5" customHeight="1">
      <c r="A112" s="5170"/>
      <c r="B112"/>
      <c r="C112"/>
      <c r="D112"/>
      <c r="E112"/>
      <c r="F112"/>
      <c r="G112" s="4055"/>
    </row>
    <row r="113" spans="1:7" ht="17.25" customHeight="1" thickBot="1">
      <c r="A113" s="5171"/>
      <c r="B113" s="4056"/>
      <c r="C113" s="4056"/>
      <c r="D113" s="4056"/>
      <c r="E113" s="4056"/>
      <c r="F113" s="4056"/>
      <c r="G113" s="4057"/>
    </row>
    <row r="114" spans="1:7">
      <c r="A114" s="5569" t="s">
        <v>173</v>
      </c>
      <c r="B114" s="5569"/>
      <c r="C114" s="5569"/>
      <c r="D114" s="5569"/>
      <c r="E114" s="5569"/>
      <c r="F114" s="5569"/>
      <c r="G114" s="5569"/>
    </row>
  </sheetData>
  <mergeCells count="1">
    <mergeCell ref="A114:G114"/>
  </mergeCells>
  <phoneticPr fontId="2" type="noConversion"/>
  <printOptions horizontalCentered="1" gridLinesSet="0"/>
  <pageMargins left="0.35" right="0.6" top="0.6" bottom="0.35" header="0.5" footer="0.25"/>
  <pageSetup scale="74" fitToHeight="2" orientation="portrait" r:id="rId1"/>
  <headerFooter alignWithMargins="0"/>
  <rowBreaks count="1" manualBreakCount="1">
    <brk id="53" max="1638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N76"/>
  <sheetViews>
    <sheetView showGridLines="0" zoomScaleNormal="100" workbookViewId="0">
      <selection activeCell="M9" sqref="M9"/>
    </sheetView>
  </sheetViews>
  <sheetFormatPr defaultColWidth="10.140625" defaultRowHeight="12.75"/>
  <cols>
    <col min="1" max="1" width="1.140625" style="286" customWidth="1"/>
    <col min="2" max="2" width="18.42578125" style="290" customWidth="1"/>
    <col min="3" max="3" width="11.140625" style="290" customWidth="1"/>
    <col min="4" max="4" width="12.140625" style="290" customWidth="1"/>
    <col min="5" max="5" width="23.5703125" style="290" customWidth="1"/>
    <col min="6" max="6" width="1.5703125" style="290" customWidth="1"/>
    <col min="7" max="7" width="9.140625" style="290" customWidth="1"/>
    <col min="8" max="8" width="11.140625" style="286" customWidth="1"/>
    <col min="9" max="9" width="7.85546875" style="286" customWidth="1"/>
    <col min="10" max="10" width="5" style="286" customWidth="1"/>
    <col min="11" max="11" width="2.42578125" style="286" customWidth="1"/>
    <col min="12" max="12" width="22" customWidth="1"/>
    <col min="13" max="13" width="10.140625" style="285"/>
    <col min="14" max="258" width="10.140625" style="286"/>
    <col min="259" max="259" width="18.42578125" style="286" customWidth="1"/>
    <col min="260" max="260" width="11.140625" style="286" customWidth="1"/>
    <col min="261" max="261" width="12.140625" style="286" customWidth="1"/>
    <col min="262" max="262" width="23.5703125" style="286" customWidth="1"/>
    <col min="263" max="263" width="9.140625" style="286" customWidth="1"/>
    <col min="264" max="264" width="11.140625" style="286" customWidth="1"/>
    <col min="265" max="265" width="7.85546875" style="286" customWidth="1"/>
    <col min="266" max="266" width="5" style="286" customWidth="1"/>
    <col min="267" max="267" width="2.42578125" style="286" customWidth="1"/>
    <col min="268" max="514" width="10.140625" style="286"/>
    <col min="515" max="515" width="18.42578125" style="286" customWidth="1"/>
    <col min="516" max="516" width="11.140625" style="286" customWidth="1"/>
    <col min="517" max="517" width="12.140625" style="286" customWidth="1"/>
    <col min="518" max="518" width="23.5703125" style="286" customWidth="1"/>
    <col min="519" max="519" width="9.140625" style="286" customWidth="1"/>
    <col min="520" max="520" width="11.140625" style="286" customWidth="1"/>
    <col min="521" max="521" width="7.85546875" style="286" customWidth="1"/>
    <col min="522" max="522" width="5" style="286" customWidth="1"/>
    <col min="523" max="523" width="2.42578125" style="286" customWidth="1"/>
    <col min="524" max="770" width="10.140625" style="286"/>
    <col min="771" max="771" width="18.42578125" style="286" customWidth="1"/>
    <col min="772" max="772" width="11.140625" style="286" customWidth="1"/>
    <col min="773" max="773" width="12.140625" style="286" customWidth="1"/>
    <col min="774" max="774" width="23.5703125" style="286" customWidth="1"/>
    <col min="775" max="775" width="9.140625" style="286" customWidth="1"/>
    <col min="776" max="776" width="11.140625" style="286" customWidth="1"/>
    <col min="777" max="777" width="7.85546875" style="286" customWidth="1"/>
    <col min="778" max="778" width="5" style="286" customWidth="1"/>
    <col min="779" max="779" width="2.42578125" style="286" customWidth="1"/>
    <col min="780" max="1026" width="10.140625" style="286"/>
    <col min="1027" max="1027" width="18.42578125" style="286" customWidth="1"/>
    <col min="1028" max="1028" width="11.140625" style="286" customWidth="1"/>
    <col min="1029" max="1029" width="12.140625" style="286" customWidth="1"/>
    <col min="1030" max="1030" width="23.5703125" style="286" customWidth="1"/>
    <col min="1031" max="1031" width="9.140625" style="286" customWidth="1"/>
    <col min="1032" max="1032" width="11.140625" style="286" customWidth="1"/>
    <col min="1033" max="1033" width="7.85546875" style="286" customWidth="1"/>
    <col min="1034" max="1034" width="5" style="286" customWidth="1"/>
    <col min="1035" max="1035" width="2.42578125" style="286" customWidth="1"/>
    <col min="1036" max="1282" width="10.140625" style="286"/>
    <col min="1283" max="1283" width="18.42578125" style="286" customWidth="1"/>
    <col min="1284" max="1284" width="11.140625" style="286" customWidth="1"/>
    <col min="1285" max="1285" width="12.140625" style="286" customWidth="1"/>
    <col min="1286" max="1286" width="23.5703125" style="286" customWidth="1"/>
    <col min="1287" max="1287" width="9.140625" style="286" customWidth="1"/>
    <col min="1288" max="1288" width="11.140625" style="286" customWidth="1"/>
    <col min="1289" max="1289" width="7.85546875" style="286" customWidth="1"/>
    <col min="1290" max="1290" width="5" style="286" customWidth="1"/>
    <col min="1291" max="1291" width="2.42578125" style="286" customWidth="1"/>
    <col min="1292" max="1538" width="10.140625" style="286"/>
    <col min="1539" max="1539" width="18.42578125" style="286" customWidth="1"/>
    <col min="1540" max="1540" width="11.140625" style="286" customWidth="1"/>
    <col min="1541" max="1541" width="12.140625" style="286" customWidth="1"/>
    <col min="1542" max="1542" width="23.5703125" style="286" customWidth="1"/>
    <col min="1543" max="1543" width="9.140625" style="286" customWidth="1"/>
    <col min="1544" max="1544" width="11.140625" style="286" customWidth="1"/>
    <col min="1545" max="1545" width="7.85546875" style="286" customWidth="1"/>
    <col min="1546" max="1546" width="5" style="286" customWidth="1"/>
    <col min="1547" max="1547" width="2.42578125" style="286" customWidth="1"/>
    <col min="1548" max="1794" width="10.140625" style="286"/>
    <col min="1795" max="1795" width="18.42578125" style="286" customWidth="1"/>
    <col min="1796" max="1796" width="11.140625" style="286" customWidth="1"/>
    <col min="1797" max="1797" width="12.140625" style="286" customWidth="1"/>
    <col min="1798" max="1798" width="23.5703125" style="286" customWidth="1"/>
    <col min="1799" max="1799" width="9.140625" style="286" customWidth="1"/>
    <col min="1800" max="1800" width="11.140625" style="286" customWidth="1"/>
    <col min="1801" max="1801" width="7.85546875" style="286" customWidth="1"/>
    <col min="1802" max="1802" width="5" style="286" customWidth="1"/>
    <col min="1803" max="1803" width="2.42578125" style="286" customWidth="1"/>
    <col min="1804" max="2050" width="10.140625" style="286"/>
    <col min="2051" max="2051" width="18.42578125" style="286" customWidth="1"/>
    <col min="2052" max="2052" width="11.140625" style="286" customWidth="1"/>
    <col min="2053" max="2053" width="12.140625" style="286" customWidth="1"/>
    <col min="2054" max="2054" width="23.5703125" style="286" customWidth="1"/>
    <col min="2055" max="2055" width="9.140625" style="286" customWidth="1"/>
    <col min="2056" max="2056" width="11.140625" style="286" customWidth="1"/>
    <col min="2057" max="2057" width="7.85546875" style="286" customWidth="1"/>
    <col min="2058" max="2058" width="5" style="286" customWidth="1"/>
    <col min="2059" max="2059" width="2.42578125" style="286" customWidth="1"/>
    <col min="2060" max="2306" width="10.140625" style="286"/>
    <col min="2307" max="2307" width="18.42578125" style="286" customWidth="1"/>
    <col min="2308" max="2308" width="11.140625" style="286" customWidth="1"/>
    <col min="2309" max="2309" width="12.140625" style="286" customWidth="1"/>
    <col min="2310" max="2310" width="23.5703125" style="286" customWidth="1"/>
    <col min="2311" max="2311" width="9.140625" style="286" customWidth="1"/>
    <col min="2312" max="2312" width="11.140625" style="286" customWidth="1"/>
    <col min="2313" max="2313" width="7.85546875" style="286" customWidth="1"/>
    <col min="2314" max="2314" width="5" style="286" customWidth="1"/>
    <col min="2315" max="2315" width="2.42578125" style="286" customWidth="1"/>
    <col min="2316" max="2562" width="10.140625" style="286"/>
    <col min="2563" max="2563" width="18.42578125" style="286" customWidth="1"/>
    <col min="2564" max="2564" width="11.140625" style="286" customWidth="1"/>
    <col min="2565" max="2565" width="12.140625" style="286" customWidth="1"/>
    <col min="2566" max="2566" width="23.5703125" style="286" customWidth="1"/>
    <col min="2567" max="2567" width="9.140625" style="286" customWidth="1"/>
    <col min="2568" max="2568" width="11.140625" style="286" customWidth="1"/>
    <col min="2569" max="2569" width="7.85546875" style="286" customWidth="1"/>
    <col min="2570" max="2570" width="5" style="286" customWidth="1"/>
    <col min="2571" max="2571" width="2.42578125" style="286" customWidth="1"/>
    <col min="2572" max="2818" width="10.140625" style="286"/>
    <col min="2819" max="2819" width="18.42578125" style="286" customWidth="1"/>
    <col min="2820" max="2820" width="11.140625" style="286" customWidth="1"/>
    <col min="2821" max="2821" width="12.140625" style="286" customWidth="1"/>
    <col min="2822" max="2822" width="23.5703125" style="286" customWidth="1"/>
    <col min="2823" max="2823" width="9.140625" style="286" customWidth="1"/>
    <col min="2824" max="2824" width="11.140625" style="286" customWidth="1"/>
    <col min="2825" max="2825" width="7.85546875" style="286" customWidth="1"/>
    <col min="2826" max="2826" width="5" style="286" customWidth="1"/>
    <col min="2827" max="2827" width="2.42578125" style="286" customWidth="1"/>
    <col min="2828" max="3074" width="10.140625" style="286"/>
    <col min="3075" max="3075" width="18.42578125" style="286" customWidth="1"/>
    <col min="3076" max="3076" width="11.140625" style="286" customWidth="1"/>
    <col min="3077" max="3077" width="12.140625" style="286" customWidth="1"/>
    <col min="3078" max="3078" width="23.5703125" style="286" customWidth="1"/>
    <col min="3079" max="3079" width="9.140625" style="286" customWidth="1"/>
    <col min="3080" max="3080" width="11.140625" style="286" customWidth="1"/>
    <col min="3081" max="3081" width="7.85546875" style="286" customWidth="1"/>
    <col min="3082" max="3082" width="5" style="286" customWidth="1"/>
    <col min="3083" max="3083" width="2.42578125" style="286" customWidth="1"/>
    <col min="3084" max="3330" width="10.140625" style="286"/>
    <col min="3331" max="3331" width="18.42578125" style="286" customWidth="1"/>
    <col min="3332" max="3332" width="11.140625" style="286" customWidth="1"/>
    <col min="3333" max="3333" width="12.140625" style="286" customWidth="1"/>
    <col min="3334" max="3334" width="23.5703125" style="286" customWidth="1"/>
    <col min="3335" max="3335" width="9.140625" style="286" customWidth="1"/>
    <col min="3336" max="3336" width="11.140625" style="286" customWidth="1"/>
    <col min="3337" max="3337" width="7.85546875" style="286" customWidth="1"/>
    <col min="3338" max="3338" width="5" style="286" customWidth="1"/>
    <col min="3339" max="3339" width="2.42578125" style="286" customWidth="1"/>
    <col min="3340" max="3586" width="10.140625" style="286"/>
    <col min="3587" max="3587" width="18.42578125" style="286" customWidth="1"/>
    <col min="3588" max="3588" width="11.140625" style="286" customWidth="1"/>
    <col min="3589" max="3589" width="12.140625" style="286" customWidth="1"/>
    <col min="3590" max="3590" width="23.5703125" style="286" customWidth="1"/>
    <col min="3591" max="3591" width="9.140625" style="286" customWidth="1"/>
    <col min="3592" max="3592" width="11.140625" style="286" customWidth="1"/>
    <col min="3593" max="3593" width="7.85546875" style="286" customWidth="1"/>
    <col min="3594" max="3594" width="5" style="286" customWidth="1"/>
    <col min="3595" max="3595" width="2.42578125" style="286" customWidth="1"/>
    <col min="3596" max="3842" width="10.140625" style="286"/>
    <col min="3843" max="3843" width="18.42578125" style="286" customWidth="1"/>
    <col min="3844" max="3844" width="11.140625" style="286" customWidth="1"/>
    <col min="3845" max="3845" width="12.140625" style="286" customWidth="1"/>
    <col min="3846" max="3846" width="23.5703125" style="286" customWidth="1"/>
    <col min="3847" max="3847" width="9.140625" style="286" customWidth="1"/>
    <col min="3848" max="3848" width="11.140625" style="286" customWidth="1"/>
    <col min="3849" max="3849" width="7.85546875" style="286" customWidth="1"/>
    <col min="3850" max="3850" width="5" style="286" customWidth="1"/>
    <col min="3851" max="3851" width="2.42578125" style="286" customWidth="1"/>
    <col min="3852" max="4098" width="10.140625" style="286"/>
    <col min="4099" max="4099" width="18.42578125" style="286" customWidth="1"/>
    <col min="4100" max="4100" width="11.140625" style="286" customWidth="1"/>
    <col min="4101" max="4101" width="12.140625" style="286" customWidth="1"/>
    <col min="4102" max="4102" width="23.5703125" style="286" customWidth="1"/>
    <col min="4103" max="4103" width="9.140625" style="286" customWidth="1"/>
    <col min="4104" max="4104" width="11.140625" style="286" customWidth="1"/>
    <col min="4105" max="4105" width="7.85546875" style="286" customWidth="1"/>
    <col min="4106" max="4106" width="5" style="286" customWidth="1"/>
    <col min="4107" max="4107" width="2.42578125" style="286" customWidth="1"/>
    <col min="4108" max="4354" width="10.140625" style="286"/>
    <col min="4355" max="4355" width="18.42578125" style="286" customWidth="1"/>
    <col min="4356" max="4356" width="11.140625" style="286" customWidth="1"/>
    <col min="4357" max="4357" width="12.140625" style="286" customWidth="1"/>
    <col min="4358" max="4358" width="23.5703125" style="286" customWidth="1"/>
    <col min="4359" max="4359" width="9.140625" style="286" customWidth="1"/>
    <col min="4360" max="4360" width="11.140625" style="286" customWidth="1"/>
    <col min="4361" max="4361" width="7.85546875" style="286" customWidth="1"/>
    <col min="4362" max="4362" width="5" style="286" customWidth="1"/>
    <col min="4363" max="4363" width="2.42578125" style="286" customWidth="1"/>
    <col min="4364" max="4610" width="10.140625" style="286"/>
    <col min="4611" max="4611" width="18.42578125" style="286" customWidth="1"/>
    <col min="4612" max="4612" width="11.140625" style="286" customWidth="1"/>
    <col min="4613" max="4613" width="12.140625" style="286" customWidth="1"/>
    <col min="4614" max="4614" width="23.5703125" style="286" customWidth="1"/>
    <col min="4615" max="4615" width="9.140625" style="286" customWidth="1"/>
    <col min="4616" max="4616" width="11.140625" style="286" customWidth="1"/>
    <col min="4617" max="4617" width="7.85546875" style="286" customWidth="1"/>
    <col min="4618" max="4618" width="5" style="286" customWidth="1"/>
    <col min="4619" max="4619" width="2.42578125" style="286" customWidth="1"/>
    <col min="4620" max="4866" width="10.140625" style="286"/>
    <col min="4867" max="4867" width="18.42578125" style="286" customWidth="1"/>
    <col min="4868" max="4868" width="11.140625" style="286" customWidth="1"/>
    <col min="4869" max="4869" width="12.140625" style="286" customWidth="1"/>
    <col min="4870" max="4870" width="23.5703125" style="286" customWidth="1"/>
    <col min="4871" max="4871" width="9.140625" style="286" customWidth="1"/>
    <col min="4872" max="4872" width="11.140625" style="286" customWidth="1"/>
    <col min="4873" max="4873" width="7.85546875" style="286" customWidth="1"/>
    <col min="4874" max="4874" width="5" style="286" customWidth="1"/>
    <col min="4875" max="4875" width="2.42578125" style="286" customWidth="1"/>
    <col min="4876" max="5122" width="10.140625" style="286"/>
    <col min="5123" max="5123" width="18.42578125" style="286" customWidth="1"/>
    <col min="5124" max="5124" width="11.140625" style="286" customWidth="1"/>
    <col min="5125" max="5125" width="12.140625" style="286" customWidth="1"/>
    <col min="5126" max="5126" width="23.5703125" style="286" customWidth="1"/>
    <col min="5127" max="5127" width="9.140625" style="286" customWidth="1"/>
    <col min="5128" max="5128" width="11.140625" style="286" customWidth="1"/>
    <col min="5129" max="5129" width="7.85546875" style="286" customWidth="1"/>
    <col min="5130" max="5130" width="5" style="286" customWidth="1"/>
    <col min="5131" max="5131" width="2.42578125" style="286" customWidth="1"/>
    <col min="5132" max="5378" width="10.140625" style="286"/>
    <col min="5379" max="5379" width="18.42578125" style="286" customWidth="1"/>
    <col min="5380" max="5380" width="11.140625" style="286" customWidth="1"/>
    <col min="5381" max="5381" width="12.140625" style="286" customWidth="1"/>
    <col min="5382" max="5382" width="23.5703125" style="286" customWidth="1"/>
    <col min="5383" max="5383" width="9.140625" style="286" customWidth="1"/>
    <col min="5384" max="5384" width="11.140625" style="286" customWidth="1"/>
    <col min="5385" max="5385" width="7.85546875" style="286" customWidth="1"/>
    <col min="5386" max="5386" width="5" style="286" customWidth="1"/>
    <col min="5387" max="5387" width="2.42578125" style="286" customWidth="1"/>
    <col min="5388" max="5634" width="10.140625" style="286"/>
    <col min="5635" max="5635" width="18.42578125" style="286" customWidth="1"/>
    <col min="5636" max="5636" width="11.140625" style="286" customWidth="1"/>
    <col min="5637" max="5637" width="12.140625" style="286" customWidth="1"/>
    <col min="5638" max="5638" width="23.5703125" style="286" customWidth="1"/>
    <col min="5639" max="5639" width="9.140625" style="286" customWidth="1"/>
    <col min="5640" max="5640" width="11.140625" style="286" customWidth="1"/>
    <col min="5641" max="5641" width="7.85546875" style="286" customWidth="1"/>
    <col min="5642" max="5642" width="5" style="286" customWidth="1"/>
    <col min="5643" max="5643" width="2.42578125" style="286" customWidth="1"/>
    <col min="5644" max="5890" width="10.140625" style="286"/>
    <col min="5891" max="5891" width="18.42578125" style="286" customWidth="1"/>
    <col min="5892" max="5892" width="11.140625" style="286" customWidth="1"/>
    <col min="5893" max="5893" width="12.140625" style="286" customWidth="1"/>
    <col min="5894" max="5894" width="23.5703125" style="286" customWidth="1"/>
    <col min="5895" max="5895" width="9.140625" style="286" customWidth="1"/>
    <col min="5896" max="5896" width="11.140625" style="286" customWidth="1"/>
    <col min="5897" max="5897" width="7.85546875" style="286" customWidth="1"/>
    <col min="5898" max="5898" width="5" style="286" customWidth="1"/>
    <col min="5899" max="5899" width="2.42578125" style="286" customWidth="1"/>
    <col min="5900" max="6146" width="10.140625" style="286"/>
    <col min="6147" max="6147" width="18.42578125" style="286" customWidth="1"/>
    <col min="6148" max="6148" width="11.140625" style="286" customWidth="1"/>
    <col min="6149" max="6149" width="12.140625" style="286" customWidth="1"/>
    <col min="6150" max="6150" width="23.5703125" style="286" customWidth="1"/>
    <col min="6151" max="6151" width="9.140625" style="286" customWidth="1"/>
    <col min="6152" max="6152" width="11.140625" style="286" customWidth="1"/>
    <col min="6153" max="6153" width="7.85546875" style="286" customWidth="1"/>
    <col min="6154" max="6154" width="5" style="286" customWidth="1"/>
    <col min="6155" max="6155" width="2.42578125" style="286" customWidth="1"/>
    <col min="6156" max="6402" width="10.140625" style="286"/>
    <col min="6403" max="6403" width="18.42578125" style="286" customWidth="1"/>
    <col min="6404" max="6404" width="11.140625" style="286" customWidth="1"/>
    <col min="6405" max="6405" width="12.140625" style="286" customWidth="1"/>
    <col min="6406" max="6406" width="23.5703125" style="286" customWidth="1"/>
    <col min="6407" max="6407" width="9.140625" style="286" customWidth="1"/>
    <col min="6408" max="6408" width="11.140625" style="286" customWidth="1"/>
    <col min="6409" max="6409" width="7.85546875" style="286" customWidth="1"/>
    <col min="6410" max="6410" width="5" style="286" customWidth="1"/>
    <col min="6411" max="6411" width="2.42578125" style="286" customWidth="1"/>
    <col min="6412" max="6658" width="10.140625" style="286"/>
    <col min="6659" max="6659" width="18.42578125" style="286" customWidth="1"/>
    <col min="6660" max="6660" width="11.140625" style="286" customWidth="1"/>
    <col min="6661" max="6661" width="12.140625" style="286" customWidth="1"/>
    <col min="6662" max="6662" width="23.5703125" style="286" customWidth="1"/>
    <col min="6663" max="6663" width="9.140625" style="286" customWidth="1"/>
    <col min="6664" max="6664" width="11.140625" style="286" customWidth="1"/>
    <col min="6665" max="6665" width="7.85546875" style="286" customWidth="1"/>
    <col min="6666" max="6666" width="5" style="286" customWidth="1"/>
    <col min="6667" max="6667" width="2.42578125" style="286" customWidth="1"/>
    <col min="6668" max="6914" width="10.140625" style="286"/>
    <col min="6915" max="6915" width="18.42578125" style="286" customWidth="1"/>
    <col min="6916" max="6916" width="11.140625" style="286" customWidth="1"/>
    <col min="6917" max="6917" width="12.140625" style="286" customWidth="1"/>
    <col min="6918" max="6918" width="23.5703125" style="286" customWidth="1"/>
    <col min="6919" max="6919" width="9.140625" style="286" customWidth="1"/>
    <col min="6920" max="6920" width="11.140625" style="286" customWidth="1"/>
    <col min="6921" max="6921" width="7.85546875" style="286" customWidth="1"/>
    <col min="6922" max="6922" width="5" style="286" customWidth="1"/>
    <col min="6923" max="6923" width="2.42578125" style="286" customWidth="1"/>
    <col min="6924" max="7170" width="10.140625" style="286"/>
    <col min="7171" max="7171" width="18.42578125" style="286" customWidth="1"/>
    <col min="7172" max="7172" width="11.140625" style="286" customWidth="1"/>
    <col min="7173" max="7173" width="12.140625" style="286" customWidth="1"/>
    <col min="7174" max="7174" width="23.5703125" style="286" customWidth="1"/>
    <col min="7175" max="7175" width="9.140625" style="286" customWidth="1"/>
    <col min="7176" max="7176" width="11.140625" style="286" customWidth="1"/>
    <col min="7177" max="7177" width="7.85546875" style="286" customWidth="1"/>
    <col min="7178" max="7178" width="5" style="286" customWidth="1"/>
    <col min="7179" max="7179" width="2.42578125" style="286" customWidth="1"/>
    <col min="7180" max="7426" width="10.140625" style="286"/>
    <col min="7427" max="7427" width="18.42578125" style="286" customWidth="1"/>
    <col min="7428" max="7428" width="11.140625" style="286" customWidth="1"/>
    <col min="7429" max="7429" width="12.140625" style="286" customWidth="1"/>
    <col min="7430" max="7430" width="23.5703125" style="286" customWidth="1"/>
    <col min="7431" max="7431" width="9.140625" style="286" customWidth="1"/>
    <col min="7432" max="7432" width="11.140625" style="286" customWidth="1"/>
    <col min="7433" max="7433" width="7.85546875" style="286" customWidth="1"/>
    <col min="7434" max="7434" width="5" style="286" customWidth="1"/>
    <col min="7435" max="7435" width="2.42578125" style="286" customWidth="1"/>
    <col min="7436" max="7682" width="10.140625" style="286"/>
    <col min="7683" max="7683" width="18.42578125" style="286" customWidth="1"/>
    <col min="7684" max="7684" width="11.140625" style="286" customWidth="1"/>
    <col min="7685" max="7685" width="12.140625" style="286" customWidth="1"/>
    <col min="7686" max="7686" width="23.5703125" style="286" customWidth="1"/>
    <col min="7687" max="7687" width="9.140625" style="286" customWidth="1"/>
    <col min="7688" max="7688" width="11.140625" style="286" customWidth="1"/>
    <col min="7689" max="7689" width="7.85546875" style="286" customWidth="1"/>
    <col min="7690" max="7690" width="5" style="286" customWidth="1"/>
    <col min="7691" max="7691" width="2.42578125" style="286" customWidth="1"/>
    <col min="7692" max="7938" width="10.140625" style="286"/>
    <col min="7939" max="7939" width="18.42578125" style="286" customWidth="1"/>
    <col min="7940" max="7940" width="11.140625" style="286" customWidth="1"/>
    <col min="7941" max="7941" width="12.140625" style="286" customWidth="1"/>
    <col min="7942" max="7942" width="23.5703125" style="286" customWidth="1"/>
    <col min="7943" max="7943" width="9.140625" style="286" customWidth="1"/>
    <col min="7944" max="7944" width="11.140625" style="286" customWidth="1"/>
    <col min="7945" max="7945" width="7.85546875" style="286" customWidth="1"/>
    <col min="7946" max="7946" width="5" style="286" customWidth="1"/>
    <col min="7947" max="7947" width="2.42578125" style="286" customWidth="1"/>
    <col min="7948" max="8194" width="10.140625" style="286"/>
    <col min="8195" max="8195" width="18.42578125" style="286" customWidth="1"/>
    <col min="8196" max="8196" width="11.140625" style="286" customWidth="1"/>
    <col min="8197" max="8197" width="12.140625" style="286" customWidth="1"/>
    <col min="8198" max="8198" width="23.5703125" style="286" customWidth="1"/>
    <col min="8199" max="8199" width="9.140625" style="286" customWidth="1"/>
    <col min="8200" max="8200" width="11.140625" style="286" customWidth="1"/>
    <col min="8201" max="8201" width="7.85546875" style="286" customWidth="1"/>
    <col min="8202" max="8202" width="5" style="286" customWidth="1"/>
    <col min="8203" max="8203" width="2.42578125" style="286" customWidth="1"/>
    <col min="8204" max="8450" width="10.140625" style="286"/>
    <col min="8451" max="8451" width="18.42578125" style="286" customWidth="1"/>
    <col min="8452" max="8452" width="11.140625" style="286" customWidth="1"/>
    <col min="8453" max="8453" width="12.140625" style="286" customWidth="1"/>
    <col min="8454" max="8454" width="23.5703125" style="286" customWidth="1"/>
    <col min="8455" max="8455" width="9.140625" style="286" customWidth="1"/>
    <col min="8456" max="8456" width="11.140625" style="286" customWidth="1"/>
    <col min="8457" max="8457" width="7.85546875" style="286" customWidth="1"/>
    <col min="8458" max="8458" width="5" style="286" customWidth="1"/>
    <col min="8459" max="8459" width="2.42578125" style="286" customWidth="1"/>
    <col min="8460" max="8706" width="10.140625" style="286"/>
    <col min="8707" max="8707" width="18.42578125" style="286" customWidth="1"/>
    <col min="8708" max="8708" width="11.140625" style="286" customWidth="1"/>
    <col min="8709" max="8709" width="12.140625" style="286" customWidth="1"/>
    <col min="8710" max="8710" width="23.5703125" style="286" customWidth="1"/>
    <col min="8711" max="8711" width="9.140625" style="286" customWidth="1"/>
    <col min="8712" max="8712" width="11.140625" style="286" customWidth="1"/>
    <col min="8713" max="8713" width="7.85546875" style="286" customWidth="1"/>
    <col min="8714" max="8714" width="5" style="286" customWidth="1"/>
    <col min="8715" max="8715" width="2.42578125" style="286" customWidth="1"/>
    <col min="8716" max="8962" width="10.140625" style="286"/>
    <col min="8963" max="8963" width="18.42578125" style="286" customWidth="1"/>
    <col min="8964" max="8964" width="11.140625" style="286" customWidth="1"/>
    <col min="8965" max="8965" width="12.140625" style="286" customWidth="1"/>
    <col min="8966" max="8966" width="23.5703125" style="286" customWidth="1"/>
    <col min="8967" max="8967" width="9.140625" style="286" customWidth="1"/>
    <col min="8968" max="8968" width="11.140625" style="286" customWidth="1"/>
    <col min="8969" max="8969" width="7.85546875" style="286" customWidth="1"/>
    <col min="8970" max="8970" width="5" style="286" customWidth="1"/>
    <col min="8971" max="8971" width="2.42578125" style="286" customWidth="1"/>
    <col min="8972" max="9218" width="10.140625" style="286"/>
    <col min="9219" max="9219" width="18.42578125" style="286" customWidth="1"/>
    <col min="9220" max="9220" width="11.140625" style="286" customWidth="1"/>
    <col min="9221" max="9221" width="12.140625" style="286" customWidth="1"/>
    <col min="9222" max="9222" width="23.5703125" style="286" customWidth="1"/>
    <col min="9223" max="9223" width="9.140625" style="286" customWidth="1"/>
    <col min="9224" max="9224" width="11.140625" style="286" customWidth="1"/>
    <col min="9225" max="9225" width="7.85546875" style="286" customWidth="1"/>
    <col min="9226" max="9226" width="5" style="286" customWidth="1"/>
    <col min="9227" max="9227" width="2.42578125" style="286" customWidth="1"/>
    <col min="9228" max="9474" width="10.140625" style="286"/>
    <col min="9475" max="9475" width="18.42578125" style="286" customWidth="1"/>
    <col min="9476" max="9476" width="11.140625" style="286" customWidth="1"/>
    <col min="9477" max="9477" width="12.140625" style="286" customWidth="1"/>
    <col min="9478" max="9478" width="23.5703125" style="286" customWidth="1"/>
    <col min="9479" max="9479" width="9.140625" style="286" customWidth="1"/>
    <col min="9480" max="9480" width="11.140625" style="286" customWidth="1"/>
    <col min="9481" max="9481" width="7.85546875" style="286" customWidth="1"/>
    <col min="9482" max="9482" width="5" style="286" customWidth="1"/>
    <col min="9483" max="9483" width="2.42578125" style="286" customWidth="1"/>
    <col min="9484" max="9730" width="10.140625" style="286"/>
    <col min="9731" max="9731" width="18.42578125" style="286" customWidth="1"/>
    <col min="9732" max="9732" width="11.140625" style="286" customWidth="1"/>
    <col min="9733" max="9733" width="12.140625" style="286" customWidth="1"/>
    <col min="9734" max="9734" width="23.5703125" style="286" customWidth="1"/>
    <col min="9735" max="9735" width="9.140625" style="286" customWidth="1"/>
    <col min="9736" max="9736" width="11.140625" style="286" customWidth="1"/>
    <col min="9737" max="9737" width="7.85546875" style="286" customWidth="1"/>
    <col min="9738" max="9738" width="5" style="286" customWidth="1"/>
    <col min="9739" max="9739" width="2.42578125" style="286" customWidth="1"/>
    <col min="9740" max="9986" width="10.140625" style="286"/>
    <col min="9987" max="9987" width="18.42578125" style="286" customWidth="1"/>
    <col min="9988" max="9988" width="11.140625" style="286" customWidth="1"/>
    <col min="9989" max="9989" width="12.140625" style="286" customWidth="1"/>
    <col min="9990" max="9990" width="23.5703125" style="286" customWidth="1"/>
    <col min="9991" max="9991" width="9.140625" style="286" customWidth="1"/>
    <col min="9992" max="9992" width="11.140625" style="286" customWidth="1"/>
    <col min="9993" max="9993" width="7.85546875" style="286" customWidth="1"/>
    <col min="9994" max="9994" width="5" style="286" customWidth="1"/>
    <col min="9995" max="9995" width="2.42578125" style="286" customWidth="1"/>
    <col min="9996" max="10242" width="10.140625" style="286"/>
    <col min="10243" max="10243" width="18.42578125" style="286" customWidth="1"/>
    <col min="10244" max="10244" width="11.140625" style="286" customWidth="1"/>
    <col min="10245" max="10245" width="12.140625" style="286" customWidth="1"/>
    <col min="10246" max="10246" width="23.5703125" style="286" customWidth="1"/>
    <col min="10247" max="10247" width="9.140625" style="286" customWidth="1"/>
    <col min="10248" max="10248" width="11.140625" style="286" customWidth="1"/>
    <col min="10249" max="10249" width="7.85546875" style="286" customWidth="1"/>
    <col min="10250" max="10250" width="5" style="286" customWidth="1"/>
    <col min="10251" max="10251" width="2.42578125" style="286" customWidth="1"/>
    <col min="10252" max="10498" width="10.140625" style="286"/>
    <col min="10499" max="10499" width="18.42578125" style="286" customWidth="1"/>
    <col min="10500" max="10500" width="11.140625" style="286" customWidth="1"/>
    <col min="10501" max="10501" width="12.140625" style="286" customWidth="1"/>
    <col min="10502" max="10502" width="23.5703125" style="286" customWidth="1"/>
    <col min="10503" max="10503" width="9.140625" style="286" customWidth="1"/>
    <col min="10504" max="10504" width="11.140625" style="286" customWidth="1"/>
    <col min="10505" max="10505" width="7.85546875" style="286" customWidth="1"/>
    <col min="10506" max="10506" width="5" style="286" customWidth="1"/>
    <col min="10507" max="10507" width="2.42578125" style="286" customWidth="1"/>
    <col min="10508" max="10754" width="10.140625" style="286"/>
    <col min="10755" max="10755" width="18.42578125" style="286" customWidth="1"/>
    <col min="10756" max="10756" width="11.140625" style="286" customWidth="1"/>
    <col min="10757" max="10757" width="12.140625" style="286" customWidth="1"/>
    <col min="10758" max="10758" width="23.5703125" style="286" customWidth="1"/>
    <col min="10759" max="10759" width="9.140625" style="286" customWidth="1"/>
    <col min="10760" max="10760" width="11.140625" style="286" customWidth="1"/>
    <col min="10761" max="10761" width="7.85546875" style="286" customWidth="1"/>
    <col min="10762" max="10762" width="5" style="286" customWidth="1"/>
    <col min="10763" max="10763" width="2.42578125" style="286" customWidth="1"/>
    <col min="10764" max="11010" width="10.140625" style="286"/>
    <col min="11011" max="11011" width="18.42578125" style="286" customWidth="1"/>
    <col min="11012" max="11012" width="11.140625" style="286" customWidth="1"/>
    <col min="11013" max="11013" width="12.140625" style="286" customWidth="1"/>
    <col min="11014" max="11014" width="23.5703125" style="286" customWidth="1"/>
    <col min="11015" max="11015" width="9.140625" style="286" customWidth="1"/>
    <col min="11016" max="11016" width="11.140625" style="286" customWidth="1"/>
    <col min="11017" max="11017" width="7.85546875" style="286" customWidth="1"/>
    <col min="11018" max="11018" width="5" style="286" customWidth="1"/>
    <col min="11019" max="11019" width="2.42578125" style="286" customWidth="1"/>
    <col min="11020" max="11266" width="10.140625" style="286"/>
    <col min="11267" max="11267" width="18.42578125" style="286" customWidth="1"/>
    <col min="11268" max="11268" width="11.140625" style="286" customWidth="1"/>
    <col min="11269" max="11269" width="12.140625" style="286" customWidth="1"/>
    <col min="11270" max="11270" width="23.5703125" style="286" customWidth="1"/>
    <col min="11271" max="11271" width="9.140625" style="286" customWidth="1"/>
    <col min="11272" max="11272" width="11.140625" style="286" customWidth="1"/>
    <col min="11273" max="11273" width="7.85546875" style="286" customWidth="1"/>
    <col min="11274" max="11274" width="5" style="286" customWidth="1"/>
    <col min="11275" max="11275" width="2.42578125" style="286" customWidth="1"/>
    <col min="11276" max="11522" width="10.140625" style="286"/>
    <col min="11523" max="11523" width="18.42578125" style="286" customWidth="1"/>
    <col min="11524" max="11524" width="11.140625" style="286" customWidth="1"/>
    <col min="11525" max="11525" width="12.140625" style="286" customWidth="1"/>
    <col min="11526" max="11526" width="23.5703125" style="286" customWidth="1"/>
    <col min="11527" max="11527" width="9.140625" style="286" customWidth="1"/>
    <col min="11528" max="11528" width="11.140625" style="286" customWidth="1"/>
    <col min="11529" max="11529" width="7.85546875" style="286" customWidth="1"/>
    <col min="11530" max="11530" width="5" style="286" customWidth="1"/>
    <col min="11531" max="11531" width="2.42578125" style="286" customWidth="1"/>
    <col min="11532" max="11778" width="10.140625" style="286"/>
    <col min="11779" max="11779" width="18.42578125" style="286" customWidth="1"/>
    <col min="11780" max="11780" width="11.140625" style="286" customWidth="1"/>
    <col min="11781" max="11781" width="12.140625" style="286" customWidth="1"/>
    <col min="11782" max="11782" width="23.5703125" style="286" customWidth="1"/>
    <col min="11783" max="11783" width="9.140625" style="286" customWidth="1"/>
    <col min="11784" max="11784" width="11.140625" style="286" customWidth="1"/>
    <col min="11785" max="11785" width="7.85546875" style="286" customWidth="1"/>
    <col min="11786" max="11786" width="5" style="286" customWidth="1"/>
    <col min="11787" max="11787" width="2.42578125" style="286" customWidth="1"/>
    <col min="11788" max="12034" width="10.140625" style="286"/>
    <col min="12035" max="12035" width="18.42578125" style="286" customWidth="1"/>
    <col min="12036" max="12036" width="11.140625" style="286" customWidth="1"/>
    <col min="12037" max="12037" width="12.140625" style="286" customWidth="1"/>
    <col min="12038" max="12038" width="23.5703125" style="286" customWidth="1"/>
    <col min="12039" max="12039" width="9.140625" style="286" customWidth="1"/>
    <col min="12040" max="12040" width="11.140625" style="286" customWidth="1"/>
    <col min="12041" max="12041" width="7.85546875" style="286" customWidth="1"/>
    <col min="12042" max="12042" width="5" style="286" customWidth="1"/>
    <col min="12043" max="12043" width="2.42578125" style="286" customWidth="1"/>
    <col min="12044" max="12290" width="10.140625" style="286"/>
    <col min="12291" max="12291" width="18.42578125" style="286" customWidth="1"/>
    <col min="12292" max="12292" width="11.140625" style="286" customWidth="1"/>
    <col min="12293" max="12293" width="12.140625" style="286" customWidth="1"/>
    <col min="12294" max="12294" width="23.5703125" style="286" customWidth="1"/>
    <col min="12295" max="12295" width="9.140625" style="286" customWidth="1"/>
    <col min="12296" max="12296" width="11.140625" style="286" customWidth="1"/>
    <col min="12297" max="12297" width="7.85546875" style="286" customWidth="1"/>
    <col min="12298" max="12298" width="5" style="286" customWidth="1"/>
    <col min="12299" max="12299" width="2.42578125" style="286" customWidth="1"/>
    <col min="12300" max="12546" width="10.140625" style="286"/>
    <col min="12547" max="12547" width="18.42578125" style="286" customWidth="1"/>
    <col min="12548" max="12548" width="11.140625" style="286" customWidth="1"/>
    <col min="12549" max="12549" width="12.140625" style="286" customWidth="1"/>
    <col min="12550" max="12550" width="23.5703125" style="286" customWidth="1"/>
    <col min="12551" max="12551" width="9.140625" style="286" customWidth="1"/>
    <col min="12552" max="12552" width="11.140625" style="286" customWidth="1"/>
    <col min="12553" max="12553" width="7.85546875" style="286" customWidth="1"/>
    <col min="12554" max="12554" width="5" style="286" customWidth="1"/>
    <col min="12555" max="12555" width="2.42578125" style="286" customWidth="1"/>
    <col min="12556" max="12802" width="10.140625" style="286"/>
    <col min="12803" max="12803" width="18.42578125" style="286" customWidth="1"/>
    <col min="12804" max="12804" width="11.140625" style="286" customWidth="1"/>
    <col min="12805" max="12805" width="12.140625" style="286" customWidth="1"/>
    <col min="12806" max="12806" width="23.5703125" style="286" customWidth="1"/>
    <col min="12807" max="12807" width="9.140625" style="286" customWidth="1"/>
    <col min="12808" max="12808" width="11.140625" style="286" customWidth="1"/>
    <col min="12809" max="12809" width="7.85546875" style="286" customWidth="1"/>
    <col min="12810" max="12810" width="5" style="286" customWidth="1"/>
    <col min="12811" max="12811" width="2.42578125" style="286" customWidth="1"/>
    <col min="12812" max="13058" width="10.140625" style="286"/>
    <col min="13059" max="13059" width="18.42578125" style="286" customWidth="1"/>
    <col min="13060" max="13060" width="11.140625" style="286" customWidth="1"/>
    <col min="13061" max="13061" width="12.140625" style="286" customWidth="1"/>
    <col min="13062" max="13062" width="23.5703125" style="286" customWidth="1"/>
    <col min="13063" max="13063" width="9.140625" style="286" customWidth="1"/>
    <col min="13064" max="13064" width="11.140625" style="286" customWidth="1"/>
    <col min="13065" max="13065" width="7.85546875" style="286" customWidth="1"/>
    <col min="13066" max="13066" width="5" style="286" customWidth="1"/>
    <col min="13067" max="13067" width="2.42578125" style="286" customWidth="1"/>
    <col min="13068" max="13314" width="10.140625" style="286"/>
    <col min="13315" max="13315" width="18.42578125" style="286" customWidth="1"/>
    <col min="13316" max="13316" width="11.140625" style="286" customWidth="1"/>
    <col min="13317" max="13317" width="12.140625" style="286" customWidth="1"/>
    <col min="13318" max="13318" width="23.5703125" style="286" customWidth="1"/>
    <col min="13319" max="13319" width="9.140625" style="286" customWidth="1"/>
    <col min="13320" max="13320" width="11.140625" style="286" customWidth="1"/>
    <col min="13321" max="13321" width="7.85546875" style="286" customWidth="1"/>
    <col min="13322" max="13322" width="5" style="286" customWidth="1"/>
    <col min="13323" max="13323" width="2.42578125" style="286" customWidth="1"/>
    <col min="13324" max="13570" width="10.140625" style="286"/>
    <col min="13571" max="13571" width="18.42578125" style="286" customWidth="1"/>
    <col min="13572" max="13572" width="11.140625" style="286" customWidth="1"/>
    <col min="13573" max="13573" width="12.140625" style="286" customWidth="1"/>
    <col min="13574" max="13574" width="23.5703125" style="286" customWidth="1"/>
    <col min="13575" max="13575" width="9.140625" style="286" customWidth="1"/>
    <col min="13576" max="13576" width="11.140625" style="286" customWidth="1"/>
    <col min="13577" max="13577" width="7.85546875" style="286" customWidth="1"/>
    <col min="13578" max="13578" width="5" style="286" customWidth="1"/>
    <col min="13579" max="13579" width="2.42578125" style="286" customWidth="1"/>
    <col min="13580" max="13826" width="10.140625" style="286"/>
    <col min="13827" max="13827" width="18.42578125" style="286" customWidth="1"/>
    <col min="13828" max="13828" width="11.140625" style="286" customWidth="1"/>
    <col min="13829" max="13829" width="12.140625" style="286" customWidth="1"/>
    <col min="13830" max="13830" width="23.5703125" style="286" customWidth="1"/>
    <col min="13831" max="13831" width="9.140625" style="286" customWidth="1"/>
    <col min="13832" max="13832" width="11.140625" style="286" customWidth="1"/>
    <col min="13833" max="13833" width="7.85546875" style="286" customWidth="1"/>
    <col min="13834" max="13834" width="5" style="286" customWidth="1"/>
    <col min="13835" max="13835" width="2.42578125" style="286" customWidth="1"/>
    <col min="13836" max="14082" width="10.140625" style="286"/>
    <col min="14083" max="14083" width="18.42578125" style="286" customWidth="1"/>
    <col min="14084" max="14084" width="11.140625" style="286" customWidth="1"/>
    <col min="14085" max="14085" width="12.140625" style="286" customWidth="1"/>
    <col min="14086" max="14086" width="23.5703125" style="286" customWidth="1"/>
    <col min="14087" max="14087" width="9.140625" style="286" customWidth="1"/>
    <col min="14088" max="14088" width="11.140625" style="286" customWidth="1"/>
    <col min="14089" max="14089" width="7.85546875" style="286" customWidth="1"/>
    <col min="14090" max="14090" width="5" style="286" customWidth="1"/>
    <col min="14091" max="14091" width="2.42578125" style="286" customWidth="1"/>
    <col min="14092" max="14338" width="10.140625" style="286"/>
    <col min="14339" max="14339" width="18.42578125" style="286" customWidth="1"/>
    <col min="14340" max="14340" width="11.140625" style="286" customWidth="1"/>
    <col min="14341" max="14341" width="12.140625" style="286" customWidth="1"/>
    <col min="14342" max="14342" width="23.5703125" style="286" customWidth="1"/>
    <col min="14343" max="14343" width="9.140625" style="286" customWidth="1"/>
    <col min="14344" max="14344" width="11.140625" style="286" customWidth="1"/>
    <col min="14345" max="14345" width="7.85546875" style="286" customWidth="1"/>
    <col min="14346" max="14346" width="5" style="286" customWidth="1"/>
    <col min="14347" max="14347" width="2.42578125" style="286" customWidth="1"/>
    <col min="14348" max="14594" width="10.140625" style="286"/>
    <col min="14595" max="14595" width="18.42578125" style="286" customWidth="1"/>
    <col min="14596" max="14596" width="11.140625" style="286" customWidth="1"/>
    <col min="14597" max="14597" width="12.140625" style="286" customWidth="1"/>
    <col min="14598" max="14598" width="23.5703125" style="286" customWidth="1"/>
    <col min="14599" max="14599" width="9.140625" style="286" customWidth="1"/>
    <col min="14600" max="14600" width="11.140625" style="286" customWidth="1"/>
    <col min="14601" max="14601" width="7.85546875" style="286" customWidth="1"/>
    <col min="14602" max="14602" width="5" style="286" customWidth="1"/>
    <col min="14603" max="14603" width="2.42578125" style="286" customWidth="1"/>
    <col min="14604" max="14850" width="10.140625" style="286"/>
    <col min="14851" max="14851" width="18.42578125" style="286" customWidth="1"/>
    <col min="14852" max="14852" width="11.140625" style="286" customWidth="1"/>
    <col min="14853" max="14853" width="12.140625" style="286" customWidth="1"/>
    <col min="14854" max="14854" width="23.5703125" style="286" customWidth="1"/>
    <col min="14855" max="14855" width="9.140625" style="286" customWidth="1"/>
    <col min="14856" max="14856" width="11.140625" style="286" customWidth="1"/>
    <col min="14857" max="14857" width="7.85546875" style="286" customWidth="1"/>
    <col min="14858" max="14858" width="5" style="286" customWidth="1"/>
    <col min="14859" max="14859" width="2.42578125" style="286" customWidth="1"/>
    <col min="14860" max="15106" width="10.140625" style="286"/>
    <col min="15107" max="15107" width="18.42578125" style="286" customWidth="1"/>
    <col min="15108" max="15108" width="11.140625" style="286" customWidth="1"/>
    <col min="15109" max="15109" width="12.140625" style="286" customWidth="1"/>
    <col min="15110" max="15110" width="23.5703125" style="286" customWidth="1"/>
    <col min="15111" max="15111" width="9.140625" style="286" customWidth="1"/>
    <col min="15112" max="15112" width="11.140625" style="286" customWidth="1"/>
    <col min="15113" max="15113" width="7.85546875" style="286" customWidth="1"/>
    <col min="15114" max="15114" width="5" style="286" customWidth="1"/>
    <col min="15115" max="15115" width="2.42578125" style="286" customWidth="1"/>
    <col min="15116" max="15362" width="10.140625" style="286"/>
    <col min="15363" max="15363" width="18.42578125" style="286" customWidth="1"/>
    <col min="15364" max="15364" width="11.140625" style="286" customWidth="1"/>
    <col min="15365" max="15365" width="12.140625" style="286" customWidth="1"/>
    <col min="15366" max="15366" width="23.5703125" style="286" customWidth="1"/>
    <col min="15367" max="15367" width="9.140625" style="286" customWidth="1"/>
    <col min="15368" max="15368" width="11.140625" style="286" customWidth="1"/>
    <col min="15369" max="15369" width="7.85546875" style="286" customWidth="1"/>
    <col min="15370" max="15370" width="5" style="286" customWidth="1"/>
    <col min="15371" max="15371" width="2.42578125" style="286" customWidth="1"/>
    <col min="15372" max="15618" width="10.140625" style="286"/>
    <col min="15619" max="15619" width="18.42578125" style="286" customWidth="1"/>
    <col min="15620" max="15620" width="11.140625" style="286" customWidth="1"/>
    <col min="15621" max="15621" width="12.140625" style="286" customWidth="1"/>
    <col min="15622" max="15622" width="23.5703125" style="286" customWidth="1"/>
    <col min="15623" max="15623" width="9.140625" style="286" customWidth="1"/>
    <col min="15624" max="15624" width="11.140625" style="286" customWidth="1"/>
    <col min="15625" max="15625" width="7.85546875" style="286" customWidth="1"/>
    <col min="15626" max="15626" width="5" style="286" customWidth="1"/>
    <col min="15627" max="15627" width="2.42578125" style="286" customWidth="1"/>
    <col min="15628" max="15874" width="10.140625" style="286"/>
    <col min="15875" max="15875" width="18.42578125" style="286" customWidth="1"/>
    <col min="15876" max="15876" width="11.140625" style="286" customWidth="1"/>
    <col min="15877" max="15877" width="12.140625" style="286" customWidth="1"/>
    <col min="15878" max="15878" width="23.5703125" style="286" customWidth="1"/>
    <col min="15879" max="15879" width="9.140625" style="286" customWidth="1"/>
    <col min="15880" max="15880" width="11.140625" style="286" customWidth="1"/>
    <col min="15881" max="15881" width="7.85546875" style="286" customWidth="1"/>
    <col min="15882" max="15882" width="5" style="286" customWidth="1"/>
    <col min="15883" max="15883" width="2.42578125" style="286" customWidth="1"/>
    <col min="15884" max="16130" width="10.140625" style="286"/>
    <col min="16131" max="16131" width="18.42578125" style="286" customWidth="1"/>
    <col min="16132" max="16132" width="11.140625" style="286" customWidth="1"/>
    <col min="16133" max="16133" width="12.140625" style="286" customWidth="1"/>
    <col min="16134" max="16134" width="23.5703125" style="286" customWidth="1"/>
    <col min="16135" max="16135" width="9.140625" style="286" customWidth="1"/>
    <col min="16136" max="16136" width="11.140625" style="286" customWidth="1"/>
    <col min="16137" max="16137" width="7.85546875" style="286" customWidth="1"/>
    <col min="16138" max="16138" width="5" style="286" customWidth="1"/>
    <col min="16139" max="16139" width="2.42578125" style="286" customWidth="1"/>
    <col min="16140" max="16384" width="10.140625" style="286"/>
  </cols>
  <sheetData>
    <row r="1" spans="1:13" s="285" customFormat="1" ht="20.100000000000001" customHeight="1" thickBot="1">
      <c r="A1" s="4738" t="s">
        <v>3500</v>
      </c>
      <c r="C1" s="284"/>
      <c r="D1" s="284"/>
      <c r="E1" s="284"/>
      <c r="F1" s="284"/>
      <c r="G1" s="284"/>
      <c r="K1" s="4739" t="s">
        <v>655</v>
      </c>
      <c r="L1"/>
    </row>
    <row r="2" spans="1:13" s="288" customFormat="1" ht="15.75" customHeight="1">
      <c r="A2" s="1398"/>
      <c r="B2" s="1392" t="s">
        <v>1231</v>
      </c>
      <c r="C2" s="1186"/>
      <c r="D2" s="1186"/>
      <c r="E2" s="1186"/>
      <c r="F2" s="1186"/>
      <c r="G2" s="1186"/>
      <c r="H2" s="1186"/>
      <c r="I2" s="1186"/>
      <c r="J2" s="1186"/>
      <c r="K2" s="1187"/>
      <c r="L2"/>
      <c r="M2" s="3275"/>
    </row>
    <row r="3" spans="1:13" s="288" customFormat="1" ht="11.25" customHeight="1">
      <c r="A3" s="1396"/>
      <c r="B3" s="1188" t="s">
        <v>645</v>
      </c>
      <c r="C3" s="1188"/>
      <c r="D3" s="1188"/>
      <c r="E3" s="1188"/>
      <c r="F3" s="1188"/>
      <c r="G3" s="1188"/>
      <c r="H3" s="1188"/>
      <c r="I3" s="1188"/>
      <c r="J3" s="1188"/>
      <c r="K3" s="1189"/>
      <c r="L3"/>
      <c r="M3" s="3275"/>
    </row>
    <row r="4" spans="1:13" ht="11.25" customHeight="1" thickBot="1">
      <c r="A4" s="1399"/>
      <c r="B4" s="1393"/>
      <c r="C4" s="1192"/>
      <c r="D4" s="1192"/>
      <c r="E4" s="1192"/>
      <c r="F4" s="1192"/>
      <c r="G4" s="1192"/>
      <c r="H4" s="1192"/>
      <c r="I4" s="1192"/>
      <c r="J4" s="1192"/>
      <c r="K4" s="1193"/>
    </row>
    <row r="5" spans="1:13" ht="15.75" customHeight="1">
      <c r="A5" s="1397"/>
      <c r="B5" s="1394" t="s">
        <v>646</v>
      </c>
      <c r="C5" s="1190"/>
      <c r="D5" s="1190"/>
      <c r="E5" s="1190"/>
      <c r="F5" s="1190"/>
      <c r="G5" s="1190"/>
      <c r="H5" s="1191"/>
      <c r="I5" s="1191"/>
      <c r="J5" s="1191"/>
      <c r="K5" s="1195"/>
    </row>
    <row r="6" spans="1:13">
      <c r="A6" s="1397"/>
      <c r="B6" s="1395" t="s">
        <v>409</v>
      </c>
      <c r="C6" s="1190"/>
      <c r="D6" s="1190"/>
      <c r="E6" s="1190"/>
      <c r="F6" s="1190"/>
      <c r="G6" s="1190"/>
      <c r="H6" s="1191"/>
      <c r="I6" s="1191"/>
      <c r="J6" s="1191"/>
      <c r="K6" s="1195"/>
    </row>
    <row r="7" spans="1:13">
      <c r="A7" s="1397"/>
      <c r="B7" s="1394" t="s">
        <v>647</v>
      </c>
      <c r="C7" s="1190"/>
      <c r="D7" s="1190"/>
      <c r="E7" s="1190"/>
      <c r="F7" s="1190"/>
      <c r="G7" s="1190"/>
      <c r="H7" s="1191"/>
      <c r="I7" s="1191"/>
      <c r="J7" s="1191"/>
      <c r="K7" s="1195"/>
    </row>
    <row r="8" spans="1:13">
      <c r="A8" s="1397"/>
      <c r="B8" s="1394" t="s">
        <v>648</v>
      </c>
      <c r="C8" s="1190"/>
      <c r="D8" s="1190"/>
      <c r="E8" s="1190"/>
      <c r="F8" s="1190"/>
      <c r="G8" s="1190"/>
      <c r="H8" s="1191"/>
      <c r="I8" s="1191"/>
      <c r="J8" s="1191"/>
      <c r="K8" s="1195"/>
    </row>
    <row r="9" spans="1:13">
      <c r="A9" s="1397"/>
      <c r="B9" s="1394" t="s">
        <v>649</v>
      </c>
      <c r="C9" s="1190"/>
      <c r="D9" s="1190"/>
      <c r="E9" s="1190"/>
      <c r="F9" s="1190"/>
      <c r="G9" s="1190"/>
      <c r="H9" s="1191"/>
      <c r="I9" s="1191"/>
      <c r="J9" s="1191"/>
      <c r="K9" s="1195"/>
    </row>
    <row r="10" spans="1:13">
      <c r="A10" s="1397"/>
      <c r="B10" s="1395" t="s">
        <v>650</v>
      </c>
      <c r="C10" s="1190"/>
      <c r="D10" s="1190"/>
      <c r="E10" s="1190"/>
      <c r="F10" s="1190"/>
      <c r="G10" s="1190"/>
      <c r="H10" s="1191"/>
      <c r="I10" s="1191"/>
      <c r="J10" s="1191"/>
      <c r="K10" s="1195"/>
    </row>
    <row r="11" spans="1:13">
      <c r="A11" s="1397"/>
      <c r="B11" s="1394" t="s">
        <v>651</v>
      </c>
      <c r="C11" s="1191"/>
      <c r="D11" s="1191"/>
      <c r="E11" s="1191"/>
      <c r="F11" s="1191"/>
      <c r="G11" s="1191"/>
      <c r="H11" s="1191"/>
      <c r="I11" s="1191"/>
      <c r="J11" s="1191"/>
      <c r="K11" s="1195"/>
    </row>
    <row r="12" spans="1:13">
      <c r="A12" s="1397"/>
      <c r="B12" s="1394" t="s">
        <v>410</v>
      </c>
      <c r="C12" s="1190"/>
      <c r="D12" s="1190"/>
      <c r="E12" s="1190"/>
      <c r="F12" s="1190"/>
      <c r="G12" s="1190"/>
      <c r="H12" s="1191"/>
      <c r="I12" s="1191"/>
      <c r="J12" s="1191"/>
      <c r="K12" s="1195"/>
    </row>
    <row r="13" spans="1:13" ht="13.5" thickBot="1">
      <c r="A13" s="1399"/>
      <c r="B13" s="1196"/>
      <c r="C13" s="1196"/>
      <c r="D13" s="1196"/>
      <c r="E13" s="1196"/>
      <c r="F13" s="1196"/>
      <c r="G13" s="1196"/>
      <c r="H13" s="1197"/>
      <c r="I13" s="1197"/>
      <c r="J13" s="1197"/>
      <c r="K13" s="1198"/>
    </row>
    <row r="14" spans="1:13" ht="15.75" customHeight="1">
      <c r="A14" s="1397"/>
      <c r="B14" s="1394" t="s">
        <v>580</v>
      </c>
      <c r="C14" s="1395"/>
      <c r="D14" s="1395"/>
      <c r="E14" s="1395"/>
      <c r="F14" s="1395"/>
      <c r="G14" s="1395"/>
      <c r="H14" s="1395"/>
      <c r="I14" s="1395"/>
      <c r="J14" s="1395"/>
      <c r="K14" s="5232"/>
    </row>
    <row r="15" spans="1:13">
      <c r="A15" s="1397"/>
      <c r="B15" s="1395" t="s">
        <v>3342</v>
      </c>
      <c r="C15" s="1395"/>
      <c r="D15" s="1395"/>
      <c r="E15" s="1395"/>
      <c r="F15" s="1395"/>
      <c r="G15" s="5231"/>
      <c r="H15" s="5231"/>
      <c r="I15" s="1395"/>
      <c r="J15" s="1395"/>
      <c r="K15" s="5233"/>
    </row>
    <row r="16" spans="1:13">
      <c r="A16" s="1397"/>
      <c r="B16" s="1461"/>
      <c r="C16" s="1461"/>
      <c r="D16" s="1461"/>
      <c r="E16" s="1461"/>
      <c r="F16" s="1461"/>
      <c r="G16" s="1395"/>
      <c r="H16" s="1395"/>
      <c r="I16" s="1395"/>
      <c r="J16" s="1461"/>
      <c r="K16" s="5233"/>
    </row>
    <row r="17" spans="1:14">
      <c r="A17" s="1397"/>
      <c r="B17" s="1394" t="s">
        <v>652</v>
      </c>
      <c r="C17" s="1395"/>
      <c r="D17" s="1395"/>
      <c r="E17" s="1395"/>
      <c r="F17" s="1395"/>
      <c r="G17" s="1395"/>
      <c r="H17" s="1395"/>
      <c r="I17" s="1395"/>
      <c r="J17" s="1461"/>
      <c r="K17" s="5233"/>
    </row>
    <row r="18" spans="1:14">
      <c r="A18" s="1397"/>
      <c r="B18" s="4188" t="s">
        <v>1357</v>
      </c>
      <c r="C18" s="5196"/>
      <c r="D18" s="5196"/>
      <c r="E18" s="5196"/>
      <c r="F18" s="5196"/>
      <c r="G18" s="5196"/>
      <c r="H18" s="1395"/>
      <c r="I18" s="1395"/>
      <c r="J18" s="1461"/>
      <c r="K18" s="5233"/>
      <c r="M18"/>
    </row>
    <row r="19" spans="1:14">
      <c r="A19" s="1397"/>
      <c r="B19" s="1395"/>
      <c r="C19" s="1395"/>
      <c r="D19" s="1395"/>
      <c r="E19" s="1395"/>
      <c r="F19" s="1395"/>
      <c r="G19" s="1395"/>
      <c r="H19" s="1394"/>
      <c r="I19" s="1394"/>
      <c r="J19" s="1460"/>
      <c r="K19" s="1463"/>
      <c r="M19"/>
    </row>
    <row r="20" spans="1:14" ht="12.75" customHeight="1">
      <c r="A20" s="1397"/>
      <c r="B20" s="1394" t="s">
        <v>479</v>
      </c>
      <c r="C20" s="1395"/>
      <c r="D20" s="1395"/>
      <c r="E20" s="1395"/>
      <c r="F20" s="1395"/>
      <c r="G20" s="1395"/>
      <c r="H20" s="1395"/>
      <c r="I20" s="1395"/>
      <c r="J20" s="1461"/>
      <c r="K20" s="1462"/>
      <c r="M20"/>
    </row>
    <row r="21" spans="1:14" ht="15.75">
      <c r="A21" s="1397"/>
      <c r="B21" s="1394" t="s">
        <v>480</v>
      </c>
      <c r="C21" s="1394"/>
      <c r="D21" s="1394"/>
      <c r="E21" s="1394"/>
      <c r="F21" s="1394"/>
      <c r="G21" s="4185" t="s">
        <v>3553</v>
      </c>
      <c r="H21" s="5225"/>
      <c r="I21" s="4185"/>
      <c r="J21" s="1464"/>
      <c r="K21" s="1462"/>
      <c r="M21"/>
      <c r="N21" s="5197"/>
    </row>
    <row r="22" spans="1:14">
      <c r="A22" s="1400"/>
      <c r="B22" s="1465"/>
      <c r="C22" s="1464"/>
      <c r="D22" s="1464"/>
      <c r="E22" s="1464"/>
      <c r="F22" s="1465"/>
      <c r="G22" s="1464"/>
      <c r="H22" s="1464"/>
      <c r="I22" s="1464"/>
      <c r="J22" s="1464"/>
      <c r="K22" s="1462"/>
      <c r="M22"/>
    </row>
    <row r="23" spans="1:14">
      <c r="A23" s="1400"/>
      <c r="B23" s="4184"/>
      <c r="C23" s="4185"/>
      <c r="D23" s="4185"/>
      <c r="E23" s="4185"/>
      <c r="F23" s="4184"/>
      <c r="G23" s="4185"/>
      <c r="H23" s="4186"/>
      <c r="I23" s="4186"/>
      <c r="J23" s="4186"/>
      <c r="K23" s="4187"/>
      <c r="M23"/>
    </row>
    <row r="24" spans="1:14">
      <c r="A24" s="1397"/>
      <c r="B24" s="1395"/>
      <c r="C24" s="1395"/>
      <c r="D24" s="1395"/>
      <c r="E24" s="1395"/>
      <c r="F24" s="1395"/>
      <c r="G24" s="1395"/>
      <c r="H24" s="1395"/>
      <c r="I24" s="1395"/>
      <c r="J24" s="1395"/>
      <c r="K24" s="4187"/>
      <c r="M24"/>
    </row>
    <row r="25" spans="1:14">
      <c r="A25" s="1397"/>
      <c r="B25" s="4188" t="s">
        <v>481</v>
      </c>
      <c r="C25" s="1395"/>
      <c r="D25" s="1395"/>
      <c r="E25" s="1395"/>
      <c r="F25" s="1395"/>
      <c r="G25" s="1395"/>
      <c r="H25" s="1395"/>
      <c r="I25" s="1395"/>
      <c r="J25" s="1395"/>
      <c r="K25" s="4187"/>
      <c r="M25"/>
    </row>
    <row r="26" spans="1:14" s="287" customFormat="1">
      <c r="A26" s="1401"/>
      <c r="B26" s="4184" t="s">
        <v>3554</v>
      </c>
      <c r="C26" s="4184"/>
      <c r="D26" s="4184"/>
      <c r="E26" s="4184"/>
      <c r="F26" s="1395"/>
      <c r="G26" s="4189"/>
      <c r="H26" s="4189"/>
      <c r="I26" s="5226"/>
      <c r="J26" s="4189"/>
      <c r="K26" s="4187"/>
      <c r="L26"/>
      <c r="M26"/>
    </row>
    <row r="27" spans="1:14">
      <c r="A27" s="1397"/>
      <c r="B27" s="1395"/>
      <c r="C27" s="1395"/>
      <c r="D27" s="1395"/>
      <c r="E27" s="1190"/>
      <c r="F27" s="1190"/>
      <c r="G27" s="1395"/>
      <c r="H27" s="1395"/>
      <c r="I27" s="1395"/>
      <c r="J27" s="1395"/>
      <c r="K27" s="4187"/>
      <c r="M27"/>
    </row>
    <row r="28" spans="1:14">
      <c r="A28" s="1397"/>
      <c r="B28" s="1394" t="s">
        <v>473</v>
      </c>
      <c r="C28" s="1395"/>
      <c r="D28" s="1395"/>
      <c r="E28" s="1190" t="s">
        <v>474</v>
      </c>
      <c r="F28" s="1190"/>
      <c r="G28" s="5227" t="s">
        <v>475</v>
      </c>
      <c r="H28" s="1190" t="s">
        <v>476</v>
      </c>
      <c r="I28" s="4185"/>
      <c r="J28" s="4190"/>
      <c r="K28" s="4187"/>
      <c r="M28"/>
    </row>
    <row r="29" spans="1:14">
      <c r="A29" s="1397"/>
      <c r="B29" s="1394"/>
      <c r="C29" s="1395"/>
      <c r="D29" s="1395"/>
      <c r="E29" s="1190"/>
      <c r="F29" s="1190"/>
      <c r="G29" s="4191"/>
      <c r="H29" s="1190"/>
      <c r="I29" s="1395"/>
      <c r="J29" s="4190"/>
      <c r="K29" s="4187"/>
      <c r="M29"/>
    </row>
    <row r="30" spans="1:14">
      <c r="A30" s="1397"/>
      <c r="B30" s="1394" t="s">
        <v>477</v>
      </c>
      <c r="C30" s="1395"/>
      <c r="D30" s="1395"/>
      <c r="E30" s="1395"/>
      <c r="F30" s="1395"/>
      <c r="G30" s="4185" t="s">
        <v>478</v>
      </c>
      <c r="H30" s="4185"/>
      <c r="I30" s="4185"/>
      <c r="J30" s="4185"/>
      <c r="K30" s="4187"/>
      <c r="M30"/>
    </row>
    <row r="31" spans="1:14">
      <c r="A31" s="1397"/>
      <c r="B31" s="1394"/>
      <c r="C31" s="1395"/>
      <c r="D31" s="1395"/>
      <c r="E31" s="1395"/>
      <c r="F31" s="1395"/>
      <c r="G31" s="4184"/>
      <c r="H31" s="4184"/>
      <c r="I31" s="4184"/>
      <c r="J31" s="4184"/>
      <c r="K31" s="4187"/>
      <c r="M31"/>
    </row>
    <row r="32" spans="1:14">
      <c r="A32" s="1397"/>
      <c r="B32" s="1394" t="s">
        <v>781</v>
      </c>
      <c r="C32" s="1395"/>
      <c r="D32" s="1395"/>
      <c r="E32" s="4185" t="s">
        <v>1141</v>
      </c>
      <c r="F32" s="4184"/>
      <c r="G32" s="4185"/>
      <c r="H32" s="4185"/>
      <c r="I32" s="4185"/>
      <c r="J32" s="4185"/>
      <c r="K32" s="4187"/>
      <c r="M32"/>
    </row>
    <row r="33" spans="1:13">
      <c r="A33" s="1397"/>
      <c r="B33" s="1395" t="s">
        <v>782</v>
      </c>
      <c r="C33" s="1395"/>
      <c r="D33" s="1395"/>
      <c r="E33" s="5228" t="s">
        <v>1142</v>
      </c>
      <c r="F33" s="5229"/>
      <c r="G33" s="4185"/>
      <c r="H33" s="4185"/>
      <c r="I33" s="4185"/>
      <c r="J33" s="4185"/>
      <c r="K33" s="4187"/>
      <c r="M33"/>
    </row>
    <row r="34" spans="1:13">
      <c r="A34" s="1397"/>
      <c r="B34" s="1395" t="s">
        <v>826</v>
      </c>
      <c r="C34" s="1395"/>
      <c r="D34" s="1395"/>
      <c r="E34" s="1395"/>
      <c r="F34" s="1395"/>
      <c r="G34" s="1395"/>
      <c r="H34" s="1395"/>
      <c r="I34" s="4185" t="s">
        <v>478</v>
      </c>
      <c r="J34" s="4185"/>
      <c r="K34" s="4187"/>
      <c r="M34"/>
    </row>
    <row r="35" spans="1:13">
      <c r="A35" s="1400"/>
      <c r="B35" s="4184"/>
      <c r="C35" s="4185"/>
      <c r="D35" s="4185"/>
      <c r="E35" s="4185"/>
      <c r="F35" s="4184"/>
      <c r="G35" s="4185"/>
      <c r="H35" s="4185"/>
      <c r="I35" s="4185"/>
      <c r="J35" s="4185"/>
      <c r="K35" s="4187"/>
      <c r="M35"/>
    </row>
    <row r="36" spans="1:13">
      <c r="A36" s="1397"/>
      <c r="B36" s="4188"/>
      <c r="C36" s="1395"/>
      <c r="D36" s="1395"/>
      <c r="E36" s="1395"/>
      <c r="F36" s="1395"/>
      <c r="G36" s="1395"/>
      <c r="H36" s="1395"/>
      <c r="I36" s="1395"/>
      <c r="J36" s="1395"/>
      <c r="K36" s="4187"/>
      <c r="M36"/>
    </row>
    <row r="37" spans="1:13">
      <c r="A37" s="1397"/>
      <c r="B37" s="1394" t="s">
        <v>827</v>
      </c>
      <c r="C37" s="1395"/>
      <c r="D37" s="1395"/>
      <c r="E37" s="1395"/>
      <c r="F37" s="1395"/>
      <c r="G37" s="1395"/>
      <c r="H37" s="1394"/>
      <c r="I37" s="1394"/>
      <c r="J37" s="1394"/>
      <c r="K37" s="4192"/>
      <c r="M37"/>
    </row>
    <row r="38" spans="1:13">
      <c r="A38" s="1397"/>
      <c r="B38" s="4188" t="s">
        <v>828</v>
      </c>
      <c r="C38" s="4184" t="s">
        <v>1377</v>
      </c>
      <c r="D38" s="4184"/>
      <c r="E38" s="4184"/>
      <c r="F38" s="4184"/>
      <c r="G38" s="4184"/>
      <c r="H38" s="4184"/>
      <c r="I38" s="4184"/>
      <c r="J38" s="4184"/>
      <c r="K38" s="4187"/>
      <c r="M38"/>
    </row>
    <row r="39" spans="1:13">
      <c r="A39" s="1400"/>
      <c r="B39" s="4193" t="s">
        <v>1378</v>
      </c>
      <c r="C39" s="4184"/>
      <c r="D39" s="4184"/>
      <c r="E39" s="4184"/>
      <c r="F39" s="4184"/>
      <c r="G39" s="4184"/>
      <c r="H39" s="4184"/>
      <c r="I39" s="4184"/>
      <c r="J39" s="4184"/>
      <c r="K39" s="4187"/>
      <c r="M39"/>
    </row>
    <row r="40" spans="1:13">
      <c r="A40" s="1400"/>
      <c r="B40" s="5230" t="s">
        <v>3527</v>
      </c>
      <c r="C40" s="4184"/>
      <c r="D40" s="4184"/>
      <c r="E40" s="4184"/>
      <c r="F40" s="4184"/>
      <c r="G40" s="4184"/>
      <c r="H40" s="4184"/>
      <c r="I40" s="4184"/>
      <c r="J40" s="4184"/>
      <c r="K40" s="4187"/>
      <c r="M40"/>
    </row>
    <row r="41" spans="1:13">
      <c r="A41" s="1400"/>
      <c r="B41" s="4193" t="s">
        <v>3528</v>
      </c>
      <c r="C41" s="4184"/>
      <c r="D41" s="4184"/>
      <c r="E41" s="4184"/>
      <c r="F41" s="4184"/>
      <c r="G41" s="4184"/>
      <c r="H41" s="4184"/>
      <c r="I41" s="4184"/>
      <c r="J41" s="4184"/>
      <c r="K41" s="4187"/>
      <c r="M41"/>
    </row>
    <row r="42" spans="1:13">
      <c r="A42" s="1397"/>
      <c r="B42" s="1461"/>
      <c r="C42" s="1461"/>
      <c r="D42" s="1461"/>
      <c r="E42" s="1461"/>
      <c r="F42" s="1461"/>
      <c r="G42" s="1461"/>
      <c r="H42" s="1461"/>
      <c r="I42" s="1461"/>
      <c r="J42" s="1461"/>
      <c r="K42" s="1462"/>
      <c r="M42"/>
    </row>
    <row r="43" spans="1:13">
      <c r="A43" s="1397"/>
      <c r="B43" s="1460" t="s">
        <v>1148</v>
      </c>
      <c r="C43" s="1461"/>
      <c r="D43" s="1461"/>
      <c r="E43" s="1461"/>
      <c r="F43" s="1461"/>
      <c r="G43" s="1461"/>
      <c r="H43" s="1460"/>
      <c r="I43" s="1460"/>
      <c r="J43" s="1460"/>
      <c r="K43" s="1463"/>
      <c r="M43"/>
    </row>
    <row r="44" spans="1:13">
      <c r="A44" s="1397"/>
      <c r="B44" s="1461"/>
      <c r="C44" s="1461"/>
      <c r="D44" s="1468"/>
      <c r="E44" s="1461"/>
      <c r="F44" s="1461"/>
      <c r="G44" s="1461"/>
      <c r="H44" s="1460"/>
      <c r="I44" s="1460"/>
      <c r="J44" s="1460"/>
      <c r="K44" s="1463"/>
      <c r="M44"/>
    </row>
    <row r="45" spans="1:13">
      <c r="A45" s="1397"/>
      <c r="B45" s="1461" t="s">
        <v>506</v>
      </c>
      <c r="C45" s="1461"/>
      <c r="D45" s="1461"/>
      <c r="E45" s="1461"/>
      <c r="F45" s="1461"/>
      <c r="G45" s="1461"/>
      <c r="H45" s="1460"/>
      <c r="I45" s="1464" t="s">
        <v>478</v>
      </c>
      <c r="J45" s="1464"/>
      <c r="K45" s="1463"/>
      <c r="M45"/>
    </row>
    <row r="46" spans="1:13">
      <c r="A46" s="1397"/>
      <c r="B46" s="1461"/>
      <c r="C46" s="1464"/>
      <c r="D46" s="1464"/>
      <c r="E46" s="1464"/>
      <c r="F46" s="1465"/>
      <c r="G46" s="1464"/>
      <c r="H46" s="1466"/>
      <c r="I46" s="1466"/>
      <c r="J46" s="1466"/>
      <c r="K46" s="1462"/>
      <c r="M46"/>
    </row>
    <row r="47" spans="1:13">
      <c r="A47" s="1397"/>
      <c r="B47" s="1461"/>
      <c r="C47" s="1461"/>
      <c r="D47" s="1461"/>
      <c r="E47" s="1461"/>
      <c r="F47" s="1461"/>
      <c r="G47" s="1461"/>
      <c r="H47" s="1460"/>
      <c r="I47" s="1460"/>
      <c r="J47" s="1460"/>
      <c r="K47" s="1462"/>
      <c r="M47"/>
    </row>
    <row r="48" spans="1:13">
      <c r="A48" s="1397"/>
      <c r="B48" s="1460" t="s">
        <v>1149</v>
      </c>
      <c r="C48" s="1461"/>
      <c r="D48" s="1461"/>
      <c r="E48" s="1461"/>
      <c r="F48" s="1461"/>
      <c r="G48" s="1461"/>
      <c r="H48" s="1460"/>
      <c r="I48" s="1460"/>
      <c r="J48" s="1460"/>
      <c r="K48" s="1462"/>
      <c r="M48"/>
    </row>
    <row r="49" spans="1:13">
      <c r="A49" s="1397"/>
      <c r="B49" s="1460" t="s">
        <v>507</v>
      </c>
      <c r="C49" s="1465" t="s">
        <v>508</v>
      </c>
      <c r="D49" s="1465"/>
      <c r="E49" s="1465"/>
      <c r="F49" s="1465"/>
      <c r="G49" s="1465"/>
      <c r="H49" s="4989"/>
      <c r="I49" s="4989"/>
      <c r="J49" s="4989"/>
      <c r="K49" s="1462"/>
      <c r="M49"/>
    </row>
    <row r="50" spans="1:13">
      <c r="A50" s="1397"/>
      <c r="B50" s="1461"/>
      <c r="C50" s="1461"/>
      <c r="D50" s="1461"/>
      <c r="E50" s="1461"/>
      <c r="F50" s="1461"/>
      <c r="G50" s="1461"/>
      <c r="H50" s="1460"/>
      <c r="I50" s="1460"/>
      <c r="J50" s="1460"/>
      <c r="K50" s="1463"/>
      <c r="M50"/>
    </row>
    <row r="51" spans="1:13">
      <c r="A51" s="1397"/>
      <c r="B51" s="1395" t="s">
        <v>509</v>
      </c>
      <c r="C51" s="1395"/>
      <c r="D51" s="1395"/>
      <c r="E51" s="1395"/>
      <c r="F51" s="1395"/>
      <c r="G51" s="1395"/>
      <c r="H51" s="1394"/>
      <c r="I51" s="1394"/>
      <c r="J51" s="1394"/>
      <c r="K51" s="1463"/>
      <c r="M51"/>
    </row>
    <row r="52" spans="1:13">
      <c r="A52" s="1397"/>
      <c r="B52" s="1394" t="s">
        <v>510</v>
      </c>
      <c r="C52" s="5019" t="s">
        <v>3389</v>
      </c>
      <c r="D52" s="1191" t="s">
        <v>476</v>
      </c>
      <c r="E52" s="5020"/>
      <c r="F52" s="1191"/>
      <c r="G52" s="1395"/>
      <c r="H52" s="1394"/>
      <c r="I52" s="1394"/>
      <c r="J52" s="1394"/>
      <c r="K52" s="1463"/>
      <c r="M52"/>
    </row>
    <row r="53" spans="1:13">
      <c r="A53" s="1397"/>
      <c r="B53" s="1461"/>
      <c r="C53" s="1461"/>
      <c r="D53" s="1461"/>
      <c r="E53" s="1461"/>
      <c r="F53" s="1461"/>
      <c r="G53" s="1461"/>
      <c r="H53" s="1460"/>
      <c r="I53" s="1460"/>
      <c r="J53" s="1460"/>
      <c r="K53" s="1463"/>
      <c r="M53"/>
    </row>
    <row r="54" spans="1:13" ht="27" customHeight="1">
      <c r="A54" s="1397"/>
      <c r="B54" s="1394" t="s">
        <v>3524</v>
      </c>
      <c r="C54" s="1395"/>
      <c r="D54" s="1395"/>
      <c r="E54" s="1395"/>
      <c r="F54" s="1395"/>
      <c r="G54" s="1395"/>
      <c r="H54" s="1395"/>
      <c r="I54" s="1461"/>
      <c r="J54" s="1461"/>
      <c r="K54" s="1462"/>
      <c r="M54"/>
    </row>
    <row r="55" spans="1:13">
      <c r="A55" s="1397"/>
      <c r="B55" s="1460"/>
      <c r="C55" s="1461"/>
      <c r="D55" s="1461"/>
      <c r="E55" s="1461"/>
      <c r="F55" s="1461"/>
      <c r="G55" s="1461"/>
      <c r="H55" s="1461"/>
      <c r="I55" s="1461"/>
      <c r="J55" s="1461"/>
      <c r="K55" s="1462"/>
      <c r="M55"/>
    </row>
    <row r="56" spans="1:13">
      <c r="A56" s="1397"/>
      <c r="B56" s="4188" t="s">
        <v>512</v>
      </c>
      <c r="C56" s="1395"/>
      <c r="D56" s="1395"/>
      <c r="E56" s="1395"/>
      <c r="F56" s="1395"/>
      <c r="G56" s="1395"/>
      <c r="H56" s="1395"/>
      <c r="I56" s="1395"/>
      <c r="J56" s="1461"/>
      <c r="K56" s="1462"/>
    </row>
    <row r="57" spans="1:13">
      <c r="A57" s="1397"/>
      <c r="B57" s="1394" t="s">
        <v>1150</v>
      </c>
      <c r="C57" s="1395"/>
      <c r="D57" s="1395"/>
      <c r="E57" s="1395"/>
      <c r="F57" s="1395"/>
      <c r="G57" s="1395"/>
      <c r="H57" s="1395"/>
      <c r="I57" s="1395"/>
      <c r="J57" s="1461"/>
      <c r="K57" s="1462"/>
    </row>
    <row r="58" spans="1:13">
      <c r="A58" s="1397"/>
      <c r="B58" s="1461"/>
      <c r="C58" s="1461"/>
      <c r="D58" s="1461"/>
      <c r="E58" s="1461"/>
      <c r="F58" s="1461"/>
      <c r="G58" s="1461"/>
      <c r="H58" s="1460"/>
      <c r="I58" s="1460"/>
      <c r="J58" s="1460"/>
      <c r="K58" s="1463"/>
    </row>
    <row r="59" spans="1:13">
      <c r="A59" s="1397"/>
      <c r="B59" s="1394" t="s">
        <v>513</v>
      </c>
      <c r="C59" s="1395"/>
      <c r="D59" s="1395"/>
      <c r="E59" s="1395"/>
      <c r="F59" s="1395"/>
      <c r="G59" s="1395"/>
      <c r="H59" s="1395"/>
      <c r="I59" s="1395"/>
      <c r="J59" s="1395"/>
      <c r="K59" s="1462"/>
    </row>
    <row r="60" spans="1:13">
      <c r="A60" s="1397"/>
      <c r="B60" s="4190" t="s">
        <v>514</v>
      </c>
      <c r="C60" s="4186" t="s">
        <v>515</v>
      </c>
      <c r="D60" s="1395"/>
      <c r="E60" s="1395"/>
      <c r="F60" s="1395"/>
      <c r="G60" s="1395"/>
      <c r="H60" s="1395"/>
      <c r="I60" s="1395"/>
      <c r="J60" s="1395"/>
      <c r="K60" s="1462"/>
    </row>
    <row r="61" spans="1:13">
      <c r="A61" s="1397"/>
      <c r="B61" s="1467"/>
      <c r="C61" s="1461"/>
      <c r="D61" s="1461"/>
      <c r="E61" s="1461"/>
      <c r="F61" s="1461"/>
      <c r="G61" s="1461"/>
      <c r="H61" s="1461"/>
      <c r="I61" s="1461"/>
      <c r="J61" s="1461"/>
      <c r="K61" s="1462"/>
    </row>
    <row r="62" spans="1:13">
      <c r="A62" s="1397"/>
      <c r="B62" s="1467"/>
      <c r="C62" s="1461"/>
      <c r="D62" s="1461"/>
      <c r="E62" s="1461"/>
      <c r="F62" s="1461"/>
      <c r="G62" s="1461"/>
      <c r="H62" s="1461"/>
      <c r="I62" s="1461"/>
      <c r="J62" s="1461"/>
      <c r="K62" s="1462"/>
    </row>
    <row r="63" spans="1:13">
      <c r="A63" s="1397"/>
      <c r="B63" s="1467"/>
      <c r="C63" s="1461"/>
      <c r="D63" s="1461"/>
      <c r="E63" s="1461"/>
      <c r="F63" s="1461"/>
      <c r="G63" s="1461"/>
      <c r="H63" s="1461"/>
      <c r="I63" s="1461"/>
      <c r="J63" s="1461"/>
      <c r="K63" s="1462"/>
    </row>
    <row r="64" spans="1:13">
      <c r="A64" s="1397"/>
      <c r="B64" s="1467"/>
      <c r="C64" s="1461"/>
      <c r="D64" s="1461"/>
      <c r="E64" s="1461"/>
      <c r="F64" s="1461"/>
      <c r="G64" s="1461"/>
      <c r="H64" s="1461"/>
      <c r="I64" s="1461"/>
      <c r="J64" s="1461"/>
      <c r="K64" s="1462"/>
    </row>
    <row r="65" spans="1:11">
      <c r="A65" s="1397"/>
      <c r="B65" s="1467"/>
      <c r="C65" s="1461"/>
      <c r="D65" s="1461"/>
      <c r="E65" s="1461"/>
      <c r="F65" s="1461"/>
      <c r="G65" s="1461"/>
      <c r="H65" s="1461"/>
      <c r="I65" s="1461"/>
      <c r="J65" s="1461"/>
      <c r="K65" s="1462"/>
    </row>
    <row r="66" spans="1:11">
      <c r="A66" s="1397"/>
      <c r="B66" s="1467"/>
      <c r="C66" s="1461"/>
      <c r="D66" s="1461"/>
      <c r="E66" s="1461"/>
      <c r="F66" s="1461"/>
      <c r="G66" s="1461"/>
      <c r="H66" s="1461"/>
      <c r="I66" s="1461"/>
      <c r="J66" s="1461"/>
      <c r="K66" s="1462"/>
    </row>
    <row r="67" spans="1:11" ht="5.0999999999999996" customHeight="1">
      <c r="A67" s="1397"/>
      <c r="B67" s="1467"/>
      <c r="C67" s="1461"/>
      <c r="D67" s="1461"/>
      <c r="E67" s="1461"/>
      <c r="F67" s="1461"/>
      <c r="G67" s="1461"/>
      <c r="H67" s="1461"/>
      <c r="I67" s="1461"/>
      <c r="J67" s="1461"/>
      <c r="K67" s="1462"/>
    </row>
    <row r="68" spans="1:11" ht="3.95" customHeight="1">
      <c r="A68" s="1397"/>
      <c r="B68" s="1461"/>
      <c r="C68" s="1461"/>
      <c r="D68" s="1461"/>
      <c r="E68" s="1461"/>
      <c r="F68" s="1461"/>
      <c r="G68" s="1461"/>
      <c r="H68" s="1461"/>
      <c r="I68" s="1461"/>
      <c r="J68" s="1461"/>
      <c r="K68" s="1462"/>
    </row>
    <row r="69" spans="1:11" ht="12" customHeight="1" thickBot="1">
      <c r="A69" s="1399"/>
      <c r="B69" s="1469" t="s">
        <v>516</v>
      </c>
      <c r="C69" s="1469"/>
      <c r="D69" s="1469"/>
      <c r="E69" s="1469"/>
      <c r="F69" s="1469"/>
      <c r="G69" s="1469"/>
      <c r="H69" s="1469"/>
      <c r="I69" s="1469"/>
      <c r="J69" s="1469"/>
      <c r="K69" s="1470"/>
    </row>
    <row r="70" spans="1:11">
      <c r="A70" s="4741" t="s">
        <v>173</v>
      </c>
      <c r="B70" s="4740"/>
      <c r="C70" s="1194"/>
      <c r="D70" s="1194"/>
      <c r="E70" s="1194"/>
      <c r="F70" s="1194"/>
      <c r="G70" s="1194"/>
      <c r="H70" s="1194"/>
      <c r="I70" s="1194"/>
      <c r="J70" s="1194"/>
      <c r="K70" s="1194"/>
    </row>
    <row r="71" spans="1:11">
      <c r="C71" s="289"/>
      <c r="D71" s="289"/>
      <c r="E71" s="289"/>
      <c r="F71" s="289"/>
      <c r="G71" s="289"/>
      <c r="H71" s="289"/>
      <c r="I71" s="289"/>
      <c r="J71" s="289"/>
      <c r="K71" s="289"/>
    </row>
    <row r="72" spans="1:11">
      <c r="C72" s="289"/>
      <c r="D72" s="289"/>
      <c r="E72" s="289"/>
      <c r="F72" s="289"/>
      <c r="G72" s="289"/>
      <c r="H72" s="289"/>
      <c r="I72" s="289"/>
      <c r="J72" s="289"/>
      <c r="K72" s="289"/>
    </row>
    <row r="73" spans="1:11">
      <c r="C73" s="289"/>
      <c r="D73" s="289"/>
      <c r="E73" s="289"/>
      <c r="F73" s="289"/>
      <c r="G73" s="289"/>
      <c r="H73" s="289"/>
      <c r="I73" s="289"/>
      <c r="J73" s="289"/>
      <c r="K73" s="289"/>
    </row>
    <row r="74" spans="1:11">
      <c r="C74" s="289"/>
      <c r="D74" s="289"/>
      <c r="E74" s="289"/>
      <c r="F74" s="289"/>
      <c r="G74" s="289"/>
      <c r="H74" s="289"/>
      <c r="I74" s="289"/>
      <c r="J74" s="289"/>
      <c r="K74" s="289"/>
    </row>
    <row r="75" spans="1:11">
      <c r="C75" s="289"/>
      <c r="D75" s="289"/>
      <c r="E75" s="289"/>
      <c r="F75" s="289"/>
      <c r="G75" s="289"/>
      <c r="H75" s="289"/>
      <c r="I75" s="289"/>
      <c r="J75" s="289"/>
      <c r="K75" s="289"/>
    </row>
    <row r="76" spans="1:11">
      <c r="C76" s="289"/>
      <c r="D76" s="289"/>
      <c r="E76" s="289"/>
      <c r="F76" s="289"/>
      <c r="G76" s="289"/>
      <c r="H76" s="289"/>
      <c r="I76" s="289"/>
      <c r="J76" s="289"/>
      <c r="K76" s="289"/>
    </row>
  </sheetData>
  <phoneticPr fontId="0" type="noConversion"/>
  <printOptions horizontalCentered="1" verticalCentered="1" gridLinesSet="0"/>
  <pageMargins left="0.25" right="0.25" top="0.5" bottom="0.25" header="0" footer="0"/>
  <pageSetup scale="84" orientation="portrait" horizontalDpi="300" verticalDpi="300"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I69"/>
  <sheetViews>
    <sheetView showGridLines="0" zoomScaleNormal="100" workbookViewId="0">
      <selection activeCell="H37" sqref="H37"/>
    </sheetView>
  </sheetViews>
  <sheetFormatPr defaultColWidth="14" defaultRowHeight="11.25"/>
  <cols>
    <col min="1" max="1" width="1.140625" style="4598" customWidth="1"/>
    <col min="2" max="2" width="12.5703125" style="4646" customWidth="1"/>
    <col min="3" max="3" width="14" style="4646" customWidth="1"/>
    <col min="4" max="4" width="13.5703125" style="4646" customWidth="1"/>
    <col min="5" max="6" width="14" style="4646" customWidth="1"/>
    <col min="7" max="8" width="14" style="4598" customWidth="1"/>
    <col min="9" max="9" width="1" style="4598" customWidth="1"/>
    <col min="10" max="257" width="14" style="4598"/>
    <col min="258" max="258" width="12.5703125" style="4598" customWidth="1"/>
    <col min="259" max="264" width="14" style="4598" customWidth="1"/>
    <col min="265" max="265" width="1" style="4598" customWidth="1"/>
    <col min="266" max="513" width="14" style="4598"/>
    <col min="514" max="514" width="12.5703125" style="4598" customWidth="1"/>
    <col min="515" max="520" width="14" style="4598" customWidth="1"/>
    <col min="521" max="521" width="1" style="4598" customWidth="1"/>
    <col min="522" max="769" width="14" style="4598"/>
    <col min="770" max="770" width="12.5703125" style="4598" customWidth="1"/>
    <col min="771" max="776" width="14" style="4598" customWidth="1"/>
    <col min="777" max="777" width="1" style="4598" customWidth="1"/>
    <col min="778" max="1025" width="14" style="4598"/>
    <col min="1026" max="1026" width="12.5703125" style="4598" customWidth="1"/>
    <col min="1027" max="1032" width="14" style="4598" customWidth="1"/>
    <col min="1033" max="1033" width="1" style="4598" customWidth="1"/>
    <col min="1034" max="1281" width="14" style="4598"/>
    <col min="1282" max="1282" width="12.5703125" style="4598" customWidth="1"/>
    <col min="1283" max="1288" width="14" style="4598" customWidth="1"/>
    <col min="1289" max="1289" width="1" style="4598" customWidth="1"/>
    <col min="1290" max="1537" width="14" style="4598"/>
    <col min="1538" max="1538" width="12.5703125" style="4598" customWidth="1"/>
    <col min="1539" max="1544" width="14" style="4598" customWidth="1"/>
    <col min="1545" max="1545" width="1" style="4598" customWidth="1"/>
    <col min="1546" max="1793" width="14" style="4598"/>
    <col min="1794" max="1794" width="12.5703125" style="4598" customWidth="1"/>
    <col min="1795" max="1800" width="14" style="4598" customWidth="1"/>
    <col min="1801" max="1801" width="1" style="4598" customWidth="1"/>
    <col min="1802" max="2049" width="14" style="4598"/>
    <col min="2050" max="2050" width="12.5703125" style="4598" customWidth="1"/>
    <col min="2051" max="2056" width="14" style="4598" customWidth="1"/>
    <col min="2057" max="2057" width="1" style="4598" customWidth="1"/>
    <col min="2058" max="2305" width="14" style="4598"/>
    <col min="2306" max="2306" width="12.5703125" style="4598" customWidth="1"/>
    <col min="2307" max="2312" width="14" style="4598" customWidth="1"/>
    <col min="2313" max="2313" width="1" style="4598" customWidth="1"/>
    <col min="2314" max="2561" width="14" style="4598"/>
    <col min="2562" max="2562" width="12.5703125" style="4598" customWidth="1"/>
    <col min="2563" max="2568" width="14" style="4598" customWidth="1"/>
    <col min="2569" max="2569" width="1" style="4598" customWidth="1"/>
    <col min="2570" max="2817" width="14" style="4598"/>
    <col min="2818" max="2818" width="12.5703125" style="4598" customWidth="1"/>
    <col min="2819" max="2824" width="14" style="4598" customWidth="1"/>
    <col min="2825" max="2825" width="1" style="4598" customWidth="1"/>
    <col min="2826" max="3073" width="14" style="4598"/>
    <col min="3074" max="3074" width="12.5703125" style="4598" customWidth="1"/>
    <col min="3075" max="3080" width="14" style="4598" customWidth="1"/>
    <col min="3081" max="3081" width="1" style="4598" customWidth="1"/>
    <col min="3082" max="3329" width="14" style="4598"/>
    <col min="3330" max="3330" width="12.5703125" style="4598" customWidth="1"/>
    <col min="3331" max="3336" width="14" style="4598" customWidth="1"/>
    <col min="3337" max="3337" width="1" style="4598" customWidth="1"/>
    <col min="3338" max="3585" width="14" style="4598"/>
    <col min="3586" max="3586" width="12.5703125" style="4598" customWidth="1"/>
    <col min="3587" max="3592" width="14" style="4598" customWidth="1"/>
    <col min="3593" max="3593" width="1" style="4598" customWidth="1"/>
    <col min="3594" max="3841" width="14" style="4598"/>
    <col min="3842" max="3842" width="12.5703125" style="4598" customWidth="1"/>
    <col min="3843" max="3848" width="14" style="4598" customWidth="1"/>
    <col min="3849" max="3849" width="1" style="4598" customWidth="1"/>
    <col min="3850" max="4097" width="14" style="4598"/>
    <col min="4098" max="4098" width="12.5703125" style="4598" customWidth="1"/>
    <col min="4099" max="4104" width="14" style="4598" customWidth="1"/>
    <col min="4105" max="4105" width="1" style="4598" customWidth="1"/>
    <col min="4106" max="4353" width="14" style="4598"/>
    <col min="4354" max="4354" width="12.5703125" style="4598" customWidth="1"/>
    <col min="4355" max="4360" width="14" style="4598" customWidth="1"/>
    <col min="4361" max="4361" width="1" style="4598" customWidth="1"/>
    <col min="4362" max="4609" width="14" style="4598"/>
    <col min="4610" max="4610" width="12.5703125" style="4598" customWidth="1"/>
    <col min="4611" max="4616" width="14" style="4598" customWidth="1"/>
    <col min="4617" max="4617" width="1" style="4598" customWidth="1"/>
    <col min="4618" max="4865" width="14" style="4598"/>
    <col min="4866" max="4866" width="12.5703125" style="4598" customWidth="1"/>
    <col min="4867" max="4872" width="14" style="4598" customWidth="1"/>
    <col min="4873" max="4873" width="1" style="4598" customWidth="1"/>
    <col min="4874" max="5121" width="14" style="4598"/>
    <col min="5122" max="5122" width="12.5703125" style="4598" customWidth="1"/>
    <col min="5123" max="5128" width="14" style="4598" customWidth="1"/>
    <col min="5129" max="5129" width="1" style="4598" customWidth="1"/>
    <col min="5130" max="5377" width="14" style="4598"/>
    <col min="5378" max="5378" width="12.5703125" style="4598" customWidth="1"/>
    <col min="5379" max="5384" width="14" style="4598" customWidth="1"/>
    <col min="5385" max="5385" width="1" style="4598" customWidth="1"/>
    <col min="5386" max="5633" width="14" style="4598"/>
    <col min="5634" max="5634" width="12.5703125" style="4598" customWidth="1"/>
    <col min="5635" max="5640" width="14" style="4598" customWidth="1"/>
    <col min="5641" max="5641" width="1" style="4598" customWidth="1"/>
    <col min="5642" max="5889" width="14" style="4598"/>
    <col min="5890" max="5890" width="12.5703125" style="4598" customWidth="1"/>
    <col min="5891" max="5896" width="14" style="4598" customWidth="1"/>
    <col min="5897" max="5897" width="1" style="4598" customWidth="1"/>
    <col min="5898" max="6145" width="14" style="4598"/>
    <col min="6146" max="6146" width="12.5703125" style="4598" customWidth="1"/>
    <col min="6147" max="6152" width="14" style="4598" customWidth="1"/>
    <col min="6153" max="6153" width="1" style="4598" customWidth="1"/>
    <col min="6154" max="6401" width="14" style="4598"/>
    <col min="6402" max="6402" width="12.5703125" style="4598" customWidth="1"/>
    <col min="6403" max="6408" width="14" style="4598" customWidth="1"/>
    <col min="6409" max="6409" width="1" style="4598" customWidth="1"/>
    <col min="6410" max="6657" width="14" style="4598"/>
    <col min="6658" max="6658" width="12.5703125" style="4598" customWidth="1"/>
    <col min="6659" max="6664" width="14" style="4598" customWidth="1"/>
    <col min="6665" max="6665" width="1" style="4598" customWidth="1"/>
    <col min="6666" max="6913" width="14" style="4598"/>
    <col min="6914" max="6914" width="12.5703125" style="4598" customWidth="1"/>
    <col min="6915" max="6920" width="14" style="4598" customWidth="1"/>
    <col min="6921" max="6921" width="1" style="4598" customWidth="1"/>
    <col min="6922" max="7169" width="14" style="4598"/>
    <col min="7170" max="7170" width="12.5703125" style="4598" customWidth="1"/>
    <col min="7171" max="7176" width="14" style="4598" customWidth="1"/>
    <col min="7177" max="7177" width="1" style="4598" customWidth="1"/>
    <col min="7178" max="7425" width="14" style="4598"/>
    <col min="7426" max="7426" width="12.5703125" style="4598" customWidth="1"/>
    <col min="7427" max="7432" width="14" style="4598" customWidth="1"/>
    <col min="7433" max="7433" width="1" style="4598" customWidth="1"/>
    <col min="7434" max="7681" width="14" style="4598"/>
    <col min="7682" max="7682" width="12.5703125" style="4598" customWidth="1"/>
    <col min="7683" max="7688" width="14" style="4598" customWidth="1"/>
    <col min="7689" max="7689" width="1" style="4598" customWidth="1"/>
    <col min="7690" max="7937" width="14" style="4598"/>
    <col min="7938" max="7938" width="12.5703125" style="4598" customWidth="1"/>
    <col min="7939" max="7944" width="14" style="4598" customWidth="1"/>
    <col min="7945" max="7945" width="1" style="4598" customWidth="1"/>
    <col min="7946" max="8193" width="14" style="4598"/>
    <col min="8194" max="8194" width="12.5703125" style="4598" customWidth="1"/>
    <col min="8195" max="8200" width="14" style="4598" customWidth="1"/>
    <col min="8201" max="8201" width="1" style="4598" customWidth="1"/>
    <col min="8202" max="8449" width="14" style="4598"/>
    <col min="8450" max="8450" width="12.5703125" style="4598" customWidth="1"/>
    <col min="8451" max="8456" width="14" style="4598" customWidth="1"/>
    <col min="8457" max="8457" width="1" style="4598" customWidth="1"/>
    <col min="8458" max="8705" width="14" style="4598"/>
    <col min="8706" max="8706" width="12.5703125" style="4598" customWidth="1"/>
    <col min="8707" max="8712" width="14" style="4598" customWidth="1"/>
    <col min="8713" max="8713" width="1" style="4598" customWidth="1"/>
    <col min="8714" max="8961" width="14" style="4598"/>
    <col min="8962" max="8962" width="12.5703125" style="4598" customWidth="1"/>
    <col min="8963" max="8968" width="14" style="4598" customWidth="1"/>
    <col min="8969" max="8969" width="1" style="4598" customWidth="1"/>
    <col min="8970" max="9217" width="14" style="4598"/>
    <col min="9218" max="9218" width="12.5703125" style="4598" customWidth="1"/>
    <col min="9219" max="9224" width="14" style="4598" customWidth="1"/>
    <col min="9225" max="9225" width="1" style="4598" customWidth="1"/>
    <col min="9226" max="9473" width="14" style="4598"/>
    <col min="9474" max="9474" width="12.5703125" style="4598" customWidth="1"/>
    <col min="9475" max="9480" width="14" style="4598" customWidth="1"/>
    <col min="9481" max="9481" width="1" style="4598" customWidth="1"/>
    <col min="9482" max="9729" width="14" style="4598"/>
    <col min="9730" max="9730" width="12.5703125" style="4598" customWidth="1"/>
    <col min="9731" max="9736" width="14" style="4598" customWidth="1"/>
    <col min="9737" max="9737" width="1" style="4598" customWidth="1"/>
    <col min="9738" max="9985" width="14" style="4598"/>
    <col min="9986" max="9986" width="12.5703125" style="4598" customWidth="1"/>
    <col min="9987" max="9992" width="14" style="4598" customWidth="1"/>
    <col min="9993" max="9993" width="1" style="4598" customWidth="1"/>
    <col min="9994" max="10241" width="14" style="4598"/>
    <col min="10242" max="10242" width="12.5703125" style="4598" customWidth="1"/>
    <col min="10243" max="10248" width="14" style="4598" customWidth="1"/>
    <col min="10249" max="10249" width="1" style="4598" customWidth="1"/>
    <col min="10250" max="10497" width="14" style="4598"/>
    <col min="10498" max="10498" width="12.5703125" style="4598" customWidth="1"/>
    <col min="10499" max="10504" width="14" style="4598" customWidth="1"/>
    <col min="10505" max="10505" width="1" style="4598" customWidth="1"/>
    <col min="10506" max="10753" width="14" style="4598"/>
    <col min="10754" max="10754" width="12.5703125" style="4598" customWidth="1"/>
    <col min="10755" max="10760" width="14" style="4598" customWidth="1"/>
    <col min="10761" max="10761" width="1" style="4598" customWidth="1"/>
    <col min="10762" max="11009" width="14" style="4598"/>
    <col min="11010" max="11010" width="12.5703125" style="4598" customWidth="1"/>
    <col min="11011" max="11016" width="14" style="4598" customWidth="1"/>
    <col min="11017" max="11017" width="1" style="4598" customWidth="1"/>
    <col min="11018" max="11265" width="14" style="4598"/>
    <col min="11266" max="11266" width="12.5703125" style="4598" customWidth="1"/>
    <col min="11267" max="11272" width="14" style="4598" customWidth="1"/>
    <col min="11273" max="11273" width="1" style="4598" customWidth="1"/>
    <col min="11274" max="11521" width="14" style="4598"/>
    <col min="11522" max="11522" width="12.5703125" style="4598" customWidth="1"/>
    <col min="11523" max="11528" width="14" style="4598" customWidth="1"/>
    <col min="11529" max="11529" width="1" style="4598" customWidth="1"/>
    <col min="11530" max="11777" width="14" style="4598"/>
    <col min="11778" max="11778" width="12.5703125" style="4598" customWidth="1"/>
    <col min="11779" max="11784" width="14" style="4598" customWidth="1"/>
    <col min="11785" max="11785" width="1" style="4598" customWidth="1"/>
    <col min="11786" max="12033" width="14" style="4598"/>
    <col min="12034" max="12034" width="12.5703125" style="4598" customWidth="1"/>
    <col min="12035" max="12040" width="14" style="4598" customWidth="1"/>
    <col min="12041" max="12041" width="1" style="4598" customWidth="1"/>
    <col min="12042" max="12289" width="14" style="4598"/>
    <col min="12290" max="12290" width="12.5703125" style="4598" customWidth="1"/>
    <col min="12291" max="12296" width="14" style="4598" customWidth="1"/>
    <col min="12297" max="12297" width="1" style="4598" customWidth="1"/>
    <col min="12298" max="12545" width="14" style="4598"/>
    <col min="12546" max="12546" width="12.5703125" style="4598" customWidth="1"/>
    <col min="12547" max="12552" width="14" style="4598" customWidth="1"/>
    <col min="12553" max="12553" width="1" style="4598" customWidth="1"/>
    <col min="12554" max="12801" width="14" style="4598"/>
    <col min="12802" max="12802" width="12.5703125" style="4598" customWidth="1"/>
    <col min="12803" max="12808" width="14" style="4598" customWidth="1"/>
    <col min="12809" max="12809" width="1" style="4598" customWidth="1"/>
    <col min="12810" max="13057" width="14" style="4598"/>
    <col min="13058" max="13058" width="12.5703125" style="4598" customWidth="1"/>
    <col min="13059" max="13064" width="14" style="4598" customWidth="1"/>
    <col min="13065" max="13065" width="1" style="4598" customWidth="1"/>
    <col min="13066" max="13313" width="14" style="4598"/>
    <col min="13314" max="13314" width="12.5703125" style="4598" customWidth="1"/>
    <col min="13315" max="13320" width="14" style="4598" customWidth="1"/>
    <col min="13321" max="13321" width="1" style="4598" customWidth="1"/>
    <col min="13322" max="13569" width="14" style="4598"/>
    <col min="13570" max="13570" width="12.5703125" style="4598" customWidth="1"/>
    <col min="13571" max="13576" width="14" style="4598" customWidth="1"/>
    <col min="13577" max="13577" width="1" style="4598" customWidth="1"/>
    <col min="13578" max="13825" width="14" style="4598"/>
    <col min="13826" max="13826" width="12.5703125" style="4598" customWidth="1"/>
    <col min="13827" max="13832" width="14" style="4598" customWidth="1"/>
    <col min="13833" max="13833" width="1" style="4598" customWidth="1"/>
    <col min="13834" max="14081" width="14" style="4598"/>
    <col min="14082" max="14082" width="12.5703125" style="4598" customWidth="1"/>
    <col min="14083" max="14088" width="14" style="4598" customWidth="1"/>
    <col min="14089" max="14089" width="1" style="4598" customWidth="1"/>
    <col min="14090" max="14337" width="14" style="4598"/>
    <col min="14338" max="14338" width="12.5703125" style="4598" customWidth="1"/>
    <col min="14339" max="14344" width="14" style="4598" customWidth="1"/>
    <col min="14345" max="14345" width="1" style="4598" customWidth="1"/>
    <col min="14346" max="14593" width="14" style="4598"/>
    <col min="14594" max="14594" width="12.5703125" style="4598" customWidth="1"/>
    <col min="14595" max="14600" width="14" style="4598" customWidth="1"/>
    <col min="14601" max="14601" width="1" style="4598" customWidth="1"/>
    <col min="14602" max="14849" width="14" style="4598"/>
    <col min="14850" max="14850" width="12.5703125" style="4598" customWidth="1"/>
    <col min="14851" max="14856" width="14" style="4598" customWidth="1"/>
    <col min="14857" max="14857" width="1" style="4598" customWidth="1"/>
    <col min="14858" max="15105" width="14" style="4598"/>
    <col min="15106" max="15106" width="12.5703125" style="4598" customWidth="1"/>
    <col min="15107" max="15112" width="14" style="4598" customWidth="1"/>
    <col min="15113" max="15113" width="1" style="4598" customWidth="1"/>
    <col min="15114" max="15361" width="14" style="4598"/>
    <col min="15362" max="15362" width="12.5703125" style="4598" customWidth="1"/>
    <col min="15363" max="15368" width="14" style="4598" customWidth="1"/>
    <col min="15369" max="15369" width="1" style="4598" customWidth="1"/>
    <col min="15370" max="15617" width="14" style="4598"/>
    <col min="15618" max="15618" width="12.5703125" style="4598" customWidth="1"/>
    <col min="15619" max="15624" width="14" style="4598" customWidth="1"/>
    <col min="15625" max="15625" width="1" style="4598" customWidth="1"/>
    <col min="15626" max="15873" width="14" style="4598"/>
    <col min="15874" max="15874" width="12.5703125" style="4598" customWidth="1"/>
    <col min="15875" max="15880" width="14" style="4598" customWidth="1"/>
    <col min="15881" max="15881" width="1" style="4598" customWidth="1"/>
    <col min="15882" max="16129" width="14" style="4598"/>
    <col min="16130" max="16130" width="12.5703125" style="4598" customWidth="1"/>
    <col min="16131" max="16136" width="14" style="4598" customWidth="1"/>
    <col min="16137" max="16137" width="1" style="4598" customWidth="1"/>
    <col min="16138" max="16384" width="14" style="4598"/>
  </cols>
  <sheetData>
    <row r="1" spans="1:9" ht="16.5" thickBot="1">
      <c r="A1" s="4744" t="s">
        <v>517</v>
      </c>
      <c r="B1" s="4594"/>
      <c r="C1" s="4595"/>
      <c r="D1" s="4595"/>
      <c r="E1" s="4595"/>
      <c r="F1" s="4596"/>
      <c r="G1" s="4597"/>
      <c r="H1" s="4597"/>
      <c r="I1" s="4743" t="s">
        <v>3500</v>
      </c>
    </row>
    <row r="2" spans="1:9" ht="15.75" customHeight="1">
      <c r="A2" s="4599"/>
      <c r="B2" s="4600" t="s">
        <v>1232</v>
      </c>
      <c r="C2" s="4601"/>
      <c r="D2" s="4601"/>
      <c r="E2" s="4601"/>
      <c r="F2" s="4601"/>
      <c r="G2" s="4601"/>
      <c r="H2" s="4601"/>
      <c r="I2" s="4602"/>
    </row>
    <row r="3" spans="1:9" ht="15.75" customHeight="1">
      <c r="A3" s="4603"/>
      <c r="B3" s="4604"/>
      <c r="C3" s="4605"/>
      <c r="D3" s="4605"/>
      <c r="E3" s="4605"/>
      <c r="F3" s="4605"/>
      <c r="G3" s="4605"/>
      <c r="H3" s="4605"/>
      <c r="I3" s="4606"/>
    </row>
    <row r="4" spans="1:9">
      <c r="A4" s="4603"/>
      <c r="B4" s="4595"/>
      <c r="C4" s="4595"/>
      <c r="D4" s="4595"/>
      <c r="E4" s="4595"/>
      <c r="F4" s="4595"/>
      <c r="G4" s="4607"/>
      <c r="H4" s="4607"/>
      <c r="I4" s="4608"/>
    </row>
    <row r="5" spans="1:9">
      <c r="A5" s="4603"/>
      <c r="B5" s="4597" t="s">
        <v>848</v>
      </c>
      <c r="C5" s="4595"/>
      <c r="D5" s="4595"/>
      <c r="E5" s="4595"/>
      <c r="F5" s="4595"/>
      <c r="G5" s="4607"/>
      <c r="H5" s="4607"/>
      <c r="I5" s="4608"/>
    </row>
    <row r="6" spans="1:9">
      <c r="A6" s="4603"/>
      <c r="B6" s="4597" t="s">
        <v>849</v>
      </c>
      <c r="C6" s="4595"/>
      <c r="D6" s="4595"/>
      <c r="E6" s="4595"/>
      <c r="F6" s="4595"/>
      <c r="G6" s="4607"/>
      <c r="H6" s="4607"/>
      <c r="I6" s="4608"/>
    </row>
    <row r="7" spans="1:9">
      <c r="A7" s="4603"/>
      <c r="B7" s="4597"/>
      <c r="C7" s="4595"/>
      <c r="D7" s="4595"/>
      <c r="E7" s="4595"/>
      <c r="F7" s="4595"/>
      <c r="G7" s="4607"/>
      <c r="H7" s="4607"/>
      <c r="I7" s="4608"/>
    </row>
    <row r="8" spans="1:9">
      <c r="A8" s="4603"/>
      <c r="B8" s="4609" t="s">
        <v>850</v>
      </c>
      <c r="C8" s="4607"/>
      <c r="D8" s="4607"/>
      <c r="E8" s="4607"/>
      <c r="F8" s="4607"/>
      <c r="G8" s="4607"/>
      <c r="H8" s="4607"/>
      <c r="I8" s="4608"/>
    </row>
    <row r="9" spans="1:9">
      <c r="A9" s="4603"/>
      <c r="B9" s="4609"/>
      <c r="C9" s="4607"/>
      <c r="D9" s="4607"/>
      <c r="E9" s="4607"/>
      <c r="F9" s="4607"/>
      <c r="G9" s="4607"/>
      <c r="H9" s="4607"/>
      <c r="I9" s="4608"/>
    </row>
    <row r="10" spans="1:9">
      <c r="A10" s="4603"/>
      <c r="B10" s="4597" t="s">
        <v>851</v>
      </c>
      <c r="C10" s="4595"/>
      <c r="D10" s="4595"/>
      <c r="E10" s="4595"/>
      <c r="F10" s="4595"/>
      <c r="G10" s="4607"/>
      <c r="H10" s="4607"/>
      <c r="I10" s="4608"/>
    </row>
    <row r="11" spans="1:9">
      <c r="A11" s="4603"/>
      <c r="B11" s="4597" t="s">
        <v>347</v>
      </c>
      <c r="C11" s="4595"/>
      <c r="D11" s="4595"/>
      <c r="E11" s="4595"/>
      <c r="F11" s="4595"/>
      <c r="G11" s="4607"/>
      <c r="H11" s="4607"/>
      <c r="I11" s="4608"/>
    </row>
    <row r="12" spans="1:9">
      <c r="A12" s="4603"/>
      <c r="B12" s="4597" t="s">
        <v>348</v>
      </c>
      <c r="C12" s="4595"/>
      <c r="D12" s="4595"/>
      <c r="E12" s="4595"/>
      <c r="F12" s="4595"/>
      <c r="G12" s="4607"/>
      <c r="H12" s="4607"/>
      <c r="I12" s="4608"/>
    </row>
    <row r="13" spans="1:9">
      <c r="A13" s="4603"/>
      <c r="B13" s="4597"/>
      <c r="C13" s="4595"/>
      <c r="D13" s="4595"/>
      <c r="E13" s="4595"/>
      <c r="F13" s="4595"/>
      <c r="G13" s="4607"/>
      <c r="H13" s="4607"/>
      <c r="I13" s="4608"/>
    </row>
    <row r="14" spans="1:9">
      <c r="A14" s="4603"/>
      <c r="B14" s="4609" t="s">
        <v>3533</v>
      </c>
      <c r="C14" s="4595"/>
      <c r="D14" s="4595"/>
      <c r="E14" s="4595"/>
      <c r="F14" s="4595"/>
      <c r="G14" s="4607"/>
      <c r="H14" s="4607"/>
      <c r="I14" s="4608"/>
    </row>
    <row r="15" spans="1:9" ht="15.75" customHeight="1">
      <c r="A15" s="4603"/>
      <c r="B15" s="4609"/>
      <c r="C15" s="4609"/>
      <c r="D15" s="4609"/>
      <c r="E15" s="4609"/>
      <c r="F15" s="4609"/>
      <c r="G15" s="4609"/>
      <c r="H15" s="4609"/>
      <c r="I15" s="4610"/>
    </row>
    <row r="16" spans="1:9">
      <c r="A16" s="4603"/>
      <c r="B16" s="4597" t="s">
        <v>1223</v>
      </c>
      <c r="C16" s="4609"/>
      <c r="D16" s="4609"/>
      <c r="E16" s="4609"/>
      <c r="F16" s="4609"/>
      <c r="G16" s="4609"/>
      <c r="H16" s="4609"/>
      <c r="I16" s="4610"/>
    </row>
    <row r="17" spans="1:9">
      <c r="A17" s="4603"/>
      <c r="B17" s="4597"/>
      <c r="C17" s="4609"/>
      <c r="D17" s="4609"/>
      <c r="E17" s="4609"/>
      <c r="F17" s="4609"/>
      <c r="G17" s="4609"/>
      <c r="H17" s="4609"/>
      <c r="I17" s="4610"/>
    </row>
    <row r="18" spans="1:9">
      <c r="A18" s="4603"/>
      <c r="B18" s="4597"/>
      <c r="C18" s="4609"/>
      <c r="D18" s="4609"/>
      <c r="E18" s="4609"/>
      <c r="F18" s="4609"/>
      <c r="G18" s="4609"/>
      <c r="H18" s="4609"/>
      <c r="I18" s="4610"/>
    </row>
    <row r="19" spans="1:9">
      <c r="A19" s="4603"/>
      <c r="B19" s="4609"/>
      <c r="C19" s="4609"/>
      <c r="D19" s="4609"/>
      <c r="E19" s="4609"/>
      <c r="F19" s="4609"/>
      <c r="G19" s="4609"/>
      <c r="H19" s="4609"/>
      <c r="I19" s="4610"/>
    </row>
    <row r="20" spans="1:9">
      <c r="A20" s="4603"/>
      <c r="B20" s="4597"/>
      <c r="C20" s="4609"/>
      <c r="D20" s="4609"/>
      <c r="E20" s="4609"/>
      <c r="F20" s="4609"/>
      <c r="G20" s="4609"/>
      <c r="H20" s="4609"/>
      <c r="I20" s="4610"/>
    </row>
    <row r="21" spans="1:9">
      <c r="A21" s="4603"/>
      <c r="B21" s="4597" t="s">
        <v>1224</v>
      </c>
      <c r="C21" s="4609"/>
      <c r="D21" s="4609"/>
      <c r="E21" s="4609"/>
      <c r="F21" s="4609"/>
      <c r="G21" s="4609"/>
      <c r="H21" s="4609"/>
      <c r="I21" s="4610"/>
    </row>
    <row r="22" spans="1:9">
      <c r="A22" s="4603"/>
      <c r="B22" s="4597"/>
      <c r="C22" s="4609"/>
      <c r="D22" s="4609"/>
      <c r="E22" s="4609"/>
      <c r="F22" s="4609"/>
      <c r="G22" s="4609"/>
      <c r="H22" s="4609"/>
      <c r="I22" s="4610"/>
    </row>
    <row r="23" spans="1:9">
      <c r="A23" s="4603"/>
      <c r="B23" s="4597"/>
      <c r="C23" s="4609" t="s">
        <v>861</v>
      </c>
      <c r="D23" s="4609"/>
      <c r="E23" s="4609"/>
      <c r="F23" s="4609"/>
      <c r="G23" s="4609"/>
      <c r="H23" s="4609"/>
      <c r="I23" s="4610"/>
    </row>
    <row r="24" spans="1:9">
      <c r="A24" s="4603"/>
      <c r="B24" s="4609"/>
      <c r="C24" s="4609"/>
      <c r="D24" s="4609"/>
      <c r="E24" s="4609"/>
      <c r="F24" s="4609"/>
      <c r="G24" s="4609"/>
      <c r="H24" s="4609"/>
      <c r="I24" s="4610"/>
    </row>
    <row r="25" spans="1:9">
      <c r="A25" s="4603"/>
      <c r="B25" s="4611"/>
      <c r="C25" s="4612"/>
      <c r="D25" s="4612"/>
      <c r="E25" s="4613"/>
      <c r="F25" s="4612"/>
      <c r="G25" s="4613"/>
      <c r="H25" s="4613"/>
      <c r="I25" s="4614"/>
    </row>
    <row r="26" spans="1:9">
      <c r="A26" s="4603"/>
      <c r="B26" s="4615"/>
      <c r="C26" s="4609"/>
      <c r="D26" s="4609"/>
      <c r="E26" s="4616"/>
      <c r="F26" s="4607"/>
      <c r="G26" s="4616" t="s">
        <v>1225</v>
      </c>
      <c r="H26" s="4617" t="s">
        <v>1227</v>
      </c>
      <c r="I26" s="4614"/>
    </row>
    <row r="27" spans="1:9">
      <c r="A27" s="4603"/>
      <c r="B27" s="4618"/>
      <c r="C27" s="4609"/>
      <c r="D27" s="4609"/>
      <c r="E27" s="4616" t="s">
        <v>349</v>
      </c>
      <c r="F27" s="4607" t="s">
        <v>350</v>
      </c>
      <c r="G27" s="4616" t="s">
        <v>1226</v>
      </c>
      <c r="H27" s="4617" t="s">
        <v>1228</v>
      </c>
      <c r="I27" s="4614"/>
    </row>
    <row r="28" spans="1:9">
      <c r="A28" s="4603"/>
      <c r="B28" s="4619"/>
      <c r="C28" s="4620"/>
      <c r="D28" s="4620"/>
      <c r="E28" s="4621"/>
      <c r="F28" s="4620"/>
      <c r="G28" s="4622"/>
      <c r="H28" s="4622"/>
      <c r="I28" s="4614"/>
    </row>
    <row r="29" spans="1:9">
      <c r="A29" s="4603"/>
      <c r="B29" s="5433" t="s">
        <v>1229</v>
      </c>
      <c r="C29" s="4623" t="s">
        <v>351</v>
      </c>
      <c r="D29" s="4624"/>
      <c r="E29" s="4625" t="s">
        <v>478</v>
      </c>
      <c r="F29" s="4625" t="s">
        <v>478</v>
      </c>
      <c r="G29" s="4625" t="s">
        <v>478</v>
      </c>
      <c r="H29" s="4626" t="s">
        <v>478</v>
      </c>
      <c r="I29" s="4614"/>
    </row>
    <row r="30" spans="1:9">
      <c r="A30" s="4603"/>
      <c r="B30" s="4622" t="s">
        <v>3548</v>
      </c>
      <c r="C30" s="4620" t="s">
        <v>352</v>
      </c>
      <c r="D30" s="4627"/>
      <c r="E30" s="4625" t="s">
        <v>478</v>
      </c>
      <c r="F30" s="4625" t="s">
        <v>478</v>
      </c>
      <c r="G30" s="4625" t="s">
        <v>478</v>
      </c>
      <c r="H30" s="4628" t="s">
        <v>478</v>
      </c>
      <c r="I30" s="4614"/>
    </row>
    <row r="31" spans="1:9">
      <c r="A31" s="4603"/>
      <c r="B31" s="4621" t="s">
        <v>1230</v>
      </c>
      <c r="C31" s="4623" t="s">
        <v>351</v>
      </c>
      <c r="D31" s="4624"/>
      <c r="E31" s="4625" t="s">
        <v>478</v>
      </c>
      <c r="F31" s="4625" t="s">
        <v>478</v>
      </c>
      <c r="G31" s="4625" t="s">
        <v>478</v>
      </c>
      <c r="H31" s="4626" t="s">
        <v>478</v>
      </c>
      <c r="I31" s="4614"/>
    </row>
    <row r="32" spans="1:9">
      <c r="A32" s="4603"/>
      <c r="B32" s="4622" t="s">
        <v>3380</v>
      </c>
      <c r="C32" s="4620" t="s">
        <v>352</v>
      </c>
      <c r="D32" s="4627"/>
      <c r="E32" s="4625" t="s">
        <v>478</v>
      </c>
      <c r="F32" s="4625" t="s">
        <v>478</v>
      </c>
      <c r="G32" s="4625" t="s">
        <v>478</v>
      </c>
      <c r="H32" s="4626" t="s">
        <v>478</v>
      </c>
      <c r="I32" s="4614"/>
    </row>
    <row r="33" spans="1:9">
      <c r="A33" s="4603"/>
      <c r="B33" s="4609"/>
      <c r="C33" s="4609"/>
      <c r="D33" s="4609"/>
      <c r="E33" s="4609"/>
      <c r="F33" s="4609"/>
      <c r="G33" s="4597"/>
      <c r="H33" s="4597"/>
      <c r="I33" s="4629"/>
    </row>
    <row r="34" spans="1:9">
      <c r="A34" s="4603"/>
      <c r="B34" s="4609" t="s">
        <v>3549</v>
      </c>
      <c r="C34" s="4609"/>
      <c r="D34" s="4609"/>
      <c r="E34" s="4609"/>
      <c r="F34" s="4609"/>
      <c r="G34" s="4597"/>
      <c r="H34" s="4597"/>
      <c r="I34" s="4629"/>
    </row>
    <row r="35" spans="1:9">
      <c r="A35" s="4603"/>
      <c r="B35" s="4609"/>
      <c r="C35" s="4609"/>
      <c r="D35" s="4609"/>
      <c r="E35" s="4609"/>
      <c r="F35" s="4609"/>
      <c r="G35" s="4597"/>
      <c r="H35" s="4597"/>
      <c r="I35" s="4629"/>
    </row>
    <row r="36" spans="1:9" ht="15.75">
      <c r="A36" s="4603"/>
      <c r="B36" s="4596"/>
      <c r="C36" s="4596"/>
      <c r="D36" s="4611"/>
      <c r="E36" s="4630"/>
      <c r="F36" s="4625" t="s">
        <v>353</v>
      </c>
      <c r="G36" s="4631" t="s">
        <v>354</v>
      </c>
      <c r="H36" s="4607"/>
      <c r="I36" s="4629"/>
    </row>
    <row r="37" spans="1:9" ht="15.75">
      <c r="A37" s="4603"/>
      <c r="B37" s="4596"/>
      <c r="C37" s="4596"/>
      <c r="D37" s="4632" t="s">
        <v>355</v>
      </c>
      <c r="E37" s="4633"/>
      <c r="F37" s="4634" t="s">
        <v>680</v>
      </c>
      <c r="G37" s="4634" t="s">
        <v>680</v>
      </c>
      <c r="H37" s="4635"/>
      <c r="I37" s="4610"/>
    </row>
    <row r="38" spans="1:9" ht="15.75">
      <c r="A38" s="4603"/>
      <c r="B38" s="4596"/>
      <c r="C38" s="4596"/>
      <c r="D38" s="4626" t="s">
        <v>356</v>
      </c>
      <c r="E38" s="4626"/>
      <c r="F38" s="4634" t="s">
        <v>680</v>
      </c>
      <c r="G38" s="4634" t="s">
        <v>680</v>
      </c>
      <c r="H38" s="4635"/>
      <c r="I38" s="4610"/>
    </row>
    <row r="39" spans="1:9">
      <c r="A39" s="4603"/>
      <c r="B39" s="4609"/>
      <c r="C39" s="4609"/>
      <c r="D39" s="4609"/>
      <c r="E39" s="4609"/>
      <c r="F39" s="4609"/>
      <c r="G39" s="4597"/>
      <c r="H39" s="4597"/>
      <c r="I39" s="4629"/>
    </row>
    <row r="40" spans="1:9">
      <c r="A40" s="4603"/>
      <c r="B40" s="4609"/>
      <c r="C40" s="4609"/>
      <c r="D40" s="4609"/>
      <c r="E40" s="4609"/>
      <c r="F40" s="4609"/>
      <c r="G40" s="4609"/>
      <c r="H40" s="4609"/>
      <c r="I40" s="4610"/>
    </row>
    <row r="41" spans="1:9">
      <c r="A41" s="4603"/>
      <c r="B41" s="4597" t="s">
        <v>3381</v>
      </c>
      <c r="C41" s="4609"/>
      <c r="D41" s="4609"/>
      <c r="E41" s="4609"/>
      <c r="F41" s="4609"/>
      <c r="G41" s="4609"/>
      <c r="H41" s="4609"/>
      <c r="I41" s="4610"/>
    </row>
    <row r="42" spans="1:9">
      <c r="A42" s="4603"/>
      <c r="B42" s="4597"/>
      <c r="C42" s="4609"/>
      <c r="D42" s="4609"/>
      <c r="E42" s="4609"/>
      <c r="F42" s="4609"/>
      <c r="G42" s="4609"/>
      <c r="H42" s="4609"/>
      <c r="I42" s="4610"/>
    </row>
    <row r="43" spans="1:9">
      <c r="A43" s="4603"/>
      <c r="B43" s="4597" t="s">
        <v>155</v>
      </c>
      <c r="C43" s="4609"/>
      <c r="D43" s="4609"/>
      <c r="E43" s="4609"/>
      <c r="F43" s="4609"/>
      <c r="G43" s="4609"/>
      <c r="H43" s="4609"/>
      <c r="I43" s="4610"/>
    </row>
    <row r="44" spans="1:9">
      <c r="A44" s="4603"/>
      <c r="B44" s="4597"/>
      <c r="C44" s="4609"/>
      <c r="D44" s="4609"/>
      <c r="E44" s="4609"/>
      <c r="F44" s="4609"/>
      <c r="G44" s="4609"/>
      <c r="H44" s="4609"/>
      <c r="I44" s="4610"/>
    </row>
    <row r="45" spans="1:9">
      <c r="A45" s="4603"/>
      <c r="B45" s="4597"/>
      <c r="C45" s="4609"/>
      <c r="D45" s="4609"/>
      <c r="E45" s="4609"/>
      <c r="F45" s="4609"/>
      <c r="G45" s="4609"/>
      <c r="H45" s="4609"/>
      <c r="I45" s="4610"/>
    </row>
    <row r="46" spans="1:9">
      <c r="A46" s="4603"/>
      <c r="B46" s="4609" t="s">
        <v>518</v>
      </c>
      <c r="C46" s="4609"/>
      <c r="D46" s="4609"/>
      <c r="E46" s="4609"/>
      <c r="F46" s="4609"/>
      <c r="G46" s="4609"/>
      <c r="H46" s="4609"/>
      <c r="I46" s="4610"/>
    </row>
    <row r="47" spans="1:9">
      <c r="A47" s="4603"/>
      <c r="B47" s="4609" t="s">
        <v>519</v>
      </c>
      <c r="C47" s="4609"/>
      <c r="D47" s="4609"/>
      <c r="E47" s="4609"/>
      <c r="F47" s="4609"/>
      <c r="G47" s="4609"/>
      <c r="H47" s="4609"/>
      <c r="I47" s="4610"/>
    </row>
    <row r="48" spans="1:9">
      <c r="A48" s="4603"/>
      <c r="B48" s="4609"/>
      <c r="C48" s="4609"/>
      <c r="D48" s="4609"/>
      <c r="E48" s="4609"/>
      <c r="F48" s="4609"/>
      <c r="G48" s="4609"/>
      <c r="H48" s="4609"/>
      <c r="I48" s="4610"/>
    </row>
    <row r="49" spans="1:9" s="4641" customFormat="1" ht="15.75" customHeight="1">
      <c r="A49" s="4636"/>
      <c r="B49" s="4637" t="s">
        <v>3550</v>
      </c>
      <c r="C49" s="4638"/>
      <c r="D49" s="4638"/>
      <c r="E49" s="4638"/>
      <c r="F49" s="4638"/>
      <c r="G49" s="4639"/>
      <c r="H49" s="4639"/>
      <c r="I49" s="4640"/>
    </row>
    <row r="50" spans="1:9" s="4641" customFormat="1" ht="15.75" customHeight="1">
      <c r="A50" s="4636"/>
      <c r="B50" s="4637"/>
      <c r="C50" s="4638"/>
      <c r="D50" s="4638"/>
      <c r="E50" s="4638"/>
      <c r="F50" s="4638"/>
      <c r="G50" s="4639"/>
      <c r="H50" s="4639"/>
      <c r="I50" s="4640"/>
    </row>
    <row r="51" spans="1:9" s="4641" customFormat="1" ht="15.75" customHeight="1">
      <c r="A51" s="4636"/>
      <c r="B51" s="4637"/>
      <c r="C51" s="4638"/>
      <c r="D51" s="4638"/>
      <c r="E51" s="4638"/>
      <c r="F51" s="4638"/>
      <c r="G51" s="4639"/>
      <c r="H51" s="4639"/>
      <c r="I51" s="4640"/>
    </row>
    <row r="52" spans="1:9" s="4641" customFormat="1" ht="15.75" customHeight="1">
      <c r="A52" s="4636"/>
      <c r="B52" s="4637"/>
      <c r="C52" s="4638"/>
      <c r="D52" s="4638"/>
      <c r="E52" s="4638"/>
      <c r="F52" s="4638"/>
      <c r="G52" s="4639"/>
      <c r="H52" s="4639"/>
      <c r="I52" s="4640"/>
    </row>
    <row r="53" spans="1:9" s="4641" customFormat="1" ht="15.75" customHeight="1">
      <c r="A53" s="4636"/>
      <c r="B53" s="4637"/>
      <c r="C53" s="4638"/>
      <c r="D53" s="4638"/>
      <c r="E53" s="4638"/>
      <c r="F53" s="4638"/>
      <c r="G53" s="4639"/>
      <c r="H53" s="4639"/>
      <c r="I53" s="4640"/>
    </row>
    <row r="54" spans="1:9" s="4641" customFormat="1" ht="15.75" customHeight="1">
      <c r="A54" s="4636"/>
      <c r="B54" s="4637"/>
      <c r="C54" s="4638"/>
      <c r="D54" s="4638"/>
      <c r="E54" s="4638"/>
      <c r="F54" s="4638"/>
      <c r="G54" s="4639"/>
      <c r="H54" s="4639"/>
      <c r="I54" s="4640"/>
    </row>
    <row r="55" spans="1:9" s="4641" customFormat="1" ht="15.75" customHeight="1">
      <c r="A55" s="4636"/>
      <c r="B55" s="4597"/>
      <c r="C55" s="4638"/>
      <c r="D55" s="4638"/>
      <c r="E55" s="4638"/>
      <c r="F55" s="4638"/>
      <c r="G55" s="4639"/>
      <c r="H55" s="4639"/>
      <c r="I55" s="4640"/>
    </row>
    <row r="56" spans="1:9" s="4641" customFormat="1" ht="15.75" customHeight="1">
      <c r="A56" s="4636"/>
      <c r="B56" s="4609"/>
      <c r="C56" s="4638"/>
      <c r="D56" s="4638"/>
      <c r="E56" s="4638"/>
      <c r="F56" s="4638"/>
      <c r="G56" s="4639"/>
      <c r="H56" s="4639"/>
      <c r="I56" s="4640"/>
    </row>
    <row r="57" spans="1:9" s="4641" customFormat="1" ht="15.75" customHeight="1">
      <c r="A57" s="4636"/>
      <c r="B57" s="4609"/>
      <c r="C57" s="4638"/>
      <c r="D57" s="4638"/>
      <c r="E57" s="4638"/>
      <c r="F57" s="4638"/>
      <c r="G57" s="4639"/>
      <c r="H57" s="4639"/>
      <c r="I57" s="4640"/>
    </row>
    <row r="58" spans="1:9" s="4641" customFormat="1" ht="15.75" customHeight="1">
      <c r="A58" s="4636"/>
      <c r="B58" s="4609"/>
      <c r="C58" s="4638"/>
      <c r="D58" s="4638"/>
      <c r="E58" s="4638"/>
      <c r="F58" s="4638"/>
      <c r="G58" s="4639"/>
      <c r="H58" s="4639"/>
      <c r="I58" s="4640"/>
    </row>
    <row r="59" spans="1:9" s="4641" customFormat="1" ht="15.75" customHeight="1">
      <c r="A59" s="4636"/>
      <c r="B59" s="4597"/>
      <c r="C59" s="4638"/>
      <c r="D59" s="4638"/>
      <c r="E59" s="4638"/>
      <c r="F59" s="4638"/>
      <c r="G59" s="4639"/>
      <c r="H59" s="4639"/>
      <c r="I59" s="4640"/>
    </row>
    <row r="60" spans="1:9" s="4641" customFormat="1" ht="15.75" customHeight="1">
      <c r="A60" s="4636"/>
      <c r="B60" s="4609"/>
      <c r="C60" s="4638"/>
      <c r="D60" s="4638"/>
      <c r="E60" s="4638"/>
      <c r="F60" s="4638"/>
      <c r="G60" s="4639"/>
      <c r="H60" s="4639"/>
      <c r="I60" s="4640"/>
    </row>
    <row r="61" spans="1:9" ht="15.75" customHeight="1">
      <c r="A61" s="4603"/>
      <c r="B61" s="4597"/>
      <c r="C61" s="4637"/>
      <c r="D61" s="4637"/>
      <c r="E61" s="4637"/>
      <c r="F61" s="4637"/>
      <c r="G61" s="4637"/>
      <c r="H61" s="4637"/>
      <c r="I61" s="4642"/>
    </row>
    <row r="62" spans="1:9" ht="10.7" customHeight="1" thickBot="1">
      <c r="A62" s="4643"/>
      <c r="B62" s="4644"/>
      <c r="C62" s="4644"/>
      <c r="D62" s="4644"/>
      <c r="E62" s="4644"/>
      <c r="F62" s="4644"/>
      <c r="G62" s="4644"/>
      <c r="H62" s="4644"/>
      <c r="I62" s="4645"/>
    </row>
    <row r="63" spans="1:9" ht="12.75">
      <c r="C63" s="4647"/>
      <c r="D63" s="4647"/>
      <c r="E63" s="4647"/>
      <c r="F63" s="4647"/>
      <c r="G63" s="4648"/>
      <c r="H63" s="4648"/>
      <c r="I63" s="4742" t="s">
        <v>579</v>
      </c>
    </row>
    <row r="64" spans="1:9">
      <c r="C64" s="4647"/>
      <c r="D64" s="4647"/>
      <c r="E64" s="4647"/>
      <c r="F64" s="4647"/>
      <c r="G64" s="4647"/>
      <c r="H64" s="4647"/>
      <c r="I64" s="4647"/>
    </row>
    <row r="65" spans="3:9">
      <c r="C65" s="4647"/>
      <c r="D65" s="4647"/>
      <c r="E65" s="4647"/>
      <c r="F65" s="4647"/>
      <c r="G65" s="4647"/>
      <c r="H65" s="4647"/>
      <c r="I65" s="4647"/>
    </row>
    <row r="66" spans="3:9">
      <c r="C66" s="4647"/>
      <c r="D66" s="4647"/>
      <c r="E66" s="4647"/>
      <c r="F66" s="4647"/>
      <c r="G66" s="4647"/>
      <c r="H66" s="4647"/>
      <c r="I66" s="4647"/>
    </row>
    <row r="67" spans="3:9">
      <c r="C67" s="4647"/>
      <c r="D67" s="4647"/>
      <c r="E67" s="4647"/>
      <c r="F67" s="4647"/>
      <c r="G67" s="4647"/>
      <c r="H67" s="4647"/>
      <c r="I67" s="4647"/>
    </row>
    <row r="68" spans="3:9">
      <c r="C68" s="4647"/>
      <c r="D68" s="4647"/>
      <c r="E68" s="4647"/>
      <c r="F68" s="4647"/>
      <c r="G68" s="4647"/>
      <c r="H68" s="4647"/>
      <c r="I68" s="4647"/>
    </row>
    <row r="69" spans="3:9">
      <c r="C69" s="4647"/>
      <c r="D69" s="4647"/>
      <c r="E69" s="4647"/>
      <c r="F69" s="4647"/>
      <c r="G69" s="4647"/>
      <c r="H69" s="4647"/>
      <c r="I69" s="4647"/>
    </row>
  </sheetData>
  <phoneticPr fontId="0" type="noConversion"/>
  <printOptions horizontalCentered="1" gridLinesSet="0"/>
  <pageMargins left="0.5" right="0.5" top="0.35" bottom="0.35" header="0.5" footer="0.5"/>
  <pageSetup scale="95" orientation="portrait" horizontalDpi="300" verticalDpi="300"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pageSetUpPr fitToPage="1"/>
  </sheetPr>
  <dimension ref="A1:J73"/>
  <sheetViews>
    <sheetView showGridLines="0" zoomScaleNormal="100" workbookViewId="0">
      <selection activeCell="H38" sqref="H38"/>
    </sheetView>
  </sheetViews>
  <sheetFormatPr defaultColWidth="9.140625" defaultRowHeight="11.25"/>
  <cols>
    <col min="1" max="1" width="1.5703125" style="1216" customWidth="1"/>
    <col min="2" max="3" width="5.85546875" style="1216" hidden="1" customWidth="1"/>
    <col min="4" max="4" width="5.140625" style="1216" customWidth="1"/>
    <col min="5" max="5" width="17.85546875" style="1241" customWidth="1"/>
    <col min="6" max="6" width="8.85546875" style="1241" customWidth="1"/>
    <col min="7" max="7" width="23.5703125" style="1216" customWidth="1"/>
    <col min="8" max="8" width="20.140625" style="1216" customWidth="1"/>
    <col min="9" max="9" width="1.85546875" style="1216" customWidth="1"/>
    <col min="10" max="10" width="24" style="1216" customWidth="1"/>
    <col min="11" max="256" width="9.140625" style="1216"/>
    <col min="257" max="258" width="0.140625" style="1216" customWidth="1"/>
    <col min="259" max="259" width="1" style="1216" customWidth="1"/>
    <col min="260" max="260" width="5.140625" style="1216" customWidth="1"/>
    <col min="261" max="261" width="17.85546875" style="1216" customWidth="1"/>
    <col min="262" max="262" width="8.85546875" style="1216" customWidth="1"/>
    <col min="263" max="263" width="23.5703125" style="1216" customWidth="1"/>
    <col min="264" max="264" width="20.140625" style="1216" customWidth="1"/>
    <col min="265" max="265" width="1.85546875" style="1216" customWidth="1"/>
    <col min="266" max="266" width="24" style="1216" customWidth="1"/>
    <col min="267" max="512" width="9.140625" style="1216"/>
    <col min="513" max="514" width="0.140625" style="1216" customWidth="1"/>
    <col min="515" max="515" width="1" style="1216" customWidth="1"/>
    <col min="516" max="516" width="5.140625" style="1216" customWidth="1"/>
    <col min="517" max="517" width="17.85546875" style="1216" customWidth="1"/>
    <col min="518" max="518" width="8.85546875" style="1216" customWidth="1"/>
    <col min="519" max="519" width="23.5703125" style="1216" customWidth="1"/>
    <col min="520" max="520" width="20.140625" style="1216" customWidth="1"/>
    <col min="521" max="521" width="1.85546875" style="1216" customWidth="1"/>
    <col min="522" max="522" width="24" style="1216" customWidth="1"/>
    <col min="523" max="768" width="9.140625" style="1216"/>
    <col min="769" max="770" width="0.140625" style="1216" customWidth="1"/>
    <col min="771" max="771" width="1" style="1216" customWidth="1"/>
    <col min="772" max="772" width="5.140625" style="1216" customWidth="1"/>
    <col min="773" max="773" width="17.85546875" style="1216" customWidth="1"/>
    <col min="774" max="774" width="8.85546875" style="1216" customWidth="1"/>
    <col min="775" max="775" width="23.5703125" style="1216" customWidth="1"/>
    <col min="776" max="776" width="20.140625" style="1216" customWidth="1"/>
    <col min="777" max="777" width="1.85546875" style="1216" customWidth="1"/>
    <col min="778" max="778" width="24" style="1216" customWidth="1"/>
    <col min="779" max="1024" width="9.140625" style="1216"/>
    <col min="1025" max="1026" width="0.140625" style="1216" customWidth="1"/>
    <col min="1027" max="1027" width="1" style="1216" customWidth="1"/>
    <col min="1028" max="1028" width="5.140625" style="1216" customWidth="1"/>
    <col min="1029" max="1029" width="17.85546875" style="1216" customWidth="1"/>
    <col min="1030" max="1030" width="8.85546875" style="1216" customWidth="1"/>
    <col min="1031" max="1031" width="23.5703125" style="1216" customWidth="1"/>
    <col min="1032" max="1032" width="20.140625" style="1216" customWidth="1"/>
    <col min="1033" max="1033" width="1.85546875" style="1216" customWidth="1"/>
    <col min="1034" max="1034" width="24" style="1216" customWidth="1"/>
    <col min="1035" max="1280" width="9.140625" style="1216"/>
    <col min="1281" max="1282" width="0.140625" style="1216" customWidth="1"/>
    <col min="1283" max="1283" width="1" style="1216" customWidth="1"/>
    <col min="1284" max="1284" width="5.140625" style="1216" customWidth="1"/>
    <col min="1285" max="1285" width="17.85546875" style="1216" customWidth="1"/>
    <col min="1286" max="1286" width="8.85546875" style="1216" customWidth="1"/>
    <col min="1287" max="1287" width="23.5703125" style="1216" customWidth="1"/>
    <col min="1288" max="1288" width="20.140625" style="1216" customWidth="1"/>
    <col min="1289" max="1289" width="1.85546875" style="1216" customWidth="1"/>
    <col min="1290" max="1290" width="24" style="1216" customWidth="1"/>
    <col min="1291" max="1536" width="9.140625" style="1216"/>
    <col min="1537" max="1538" width="0.140625" style="1216" customWidth="1"/>
    <col min="1539" max="1539" width="1" style="1216" customWidth="1"/>
    <col min="1540" max="1540" width="5.140625" style="1216" customWidth="1"/>
    <col min="1541" max="1541" width="17.85546875" style="1216" customWidth="1"/>
    <col min="1542" max="1542" width="8.85546875" style="1216" customWidth="1"/>
    <col min="1543" max="1543" width="23.5703125" style="1216" customWidth="1"/>
    <col min="1544" max="1544" width="20.140625" style="1216" customWidth="1"/>
    <col min="1545" max="1545" width="1.85546875" style="1216" customWidth="1"/>
    <col min="1546" max="1546" width="24" style="1216" customWidth="1"/>
    <col min="1547" max="1792" width="9.140625" style="1216"/>
    <col min="1793" max="1794" width="0.140625" style="1216" customWidth="1"/>
    <col min="1795" max="1795" width="1" style="1216" customWidth="1"/>
    <col min="1796" max="1796" width="5.140625" style="1216" customWidth="1"/>
    <col min="1797" max="1797" width="17.85546875" style="1216" customWidth="1"/>
    <col min="1798" max="1798" width="8.85546875" style="1216" customWidth="1"/>
    <col min="1799" max="1799" width="23.5703125" style="1216" customWidth="1"/>
    <col min="1800" max="1800" width="20.140625" style="1216" customWidth="1"/>
    <col min="1801" max="1801" width="1.85546875" style="1216" customWidth="1"/>
    <col min="1802" max="1802" width="24" style="1216" customWidth="1"/>
    <col min="1803" max="2048" width="9.140625" style="1216"/>
    <col min="2049" max="2050" width="0.140625" style="1216" customWidth="1"/>
    <col min="2051" max="2051" width="1" style="1216" customWidth="1"/>
    <col min="2052" max="2052" width="5.140625" style="1216" customWidth="1"/>
    <col min="2053" max="2053" width="17.85546875" style="1216" customWidth="1"/>
    <col min="2054" max="2054" width="8.85546875" style="1216" customWidth="1"/>
    <col min="2055" max="2055" width="23.5703125" style="1216" customWidth="1"/>
    <col min="2056" max="2056" width="20.140625" style="1216" customWidth="1"/>
    <col min="2057" max="2057" width="1.85546875" style="1216" customWidth="1"/>
    <col min="2058" max="2058" width="24" style="1216" customWidth="1"/>
    <col min="2059" max="2304" width="9.140625" style="1216"/>
    <col min="2305" max="2306" width="0.140625" style="1216" customWidth="1"/>
    <col min="2307" max="2307" width="1" style="1216" customWidth="1"/>
    <col min="2308" max="2308" width="5.140625" style="1216" customWidth="1"/>
    <col min="2309" max="2309" width="17.85546875" style="1216" customWidth="1"/>
    <col min="2310" max="2310" width="8.85546875" style="1216" customWidth="1"/>
    <col min="2311" max="2311" width="23.5703125" style="1216" customWidth="1"/>
    <col min="2312" max="2312" width="20.140625" style="1216" customWidth="1"/>
    <col min="2313" max="2313" width="1.85546875" style="1216" customWidth="1"/>
    <col min="2314" max="2314" width="24" style="1216" customWidth="1"/>
    <col min="2315" max="2560" width="9.140625" style="1216"/>
    <col min="2561" max="2562" width="0.140625" style="1216" customWidth="1"/>
    <col min="2563" max="2563" width="1" style="1216" customWidth="1"/>
    <col min="2564" max="2564" width="5.140625" style="1216" customWidth="1"/>
    <col min="2565" max="2565" width="17.85546875" style="1216" customWidth="1"/>
    <col min="2566" max="2566" width="8.85546875" style="1216" customWidth="1"/>
    <col min="2567" max="2567" width="23.5703125" style="1216" customWidth="1"/>
    <col min="2568" max="2568" width="20.140625" style="1216" customWidth="1"/>
    <col min="2569" max="2569" width="1.85546875" style="1216" customWidth="1"/>
    <col min="2570" max="2570" width="24" style="1216" customWidth="1"/>
    <col min="2571" max="2816" width="9.140625" style="1216"/>
    <col min="2817" max="2818" width="0.140625" style="1216" customWidth="1"/>
    <col min="2819" max="2819" width="1" style="1216" customWidth="1"/>
    <col min="2820" max="2820" width="5.140625" style="1216" customWidth="1"/>
    <col min="2821" max="2821" width="17.85546875" style="1216" customWidth="1"/>
    <col min="2822" max="2822" width="8.85546875" style="1216" customWidth="1"/>
    <col min="2823" max="2823" width="23.5703125" style="1216" customWidth="1"/>
    <col min="2824" max="2824" width="20.140625" style="1216" customWidth="1"/>
    <col min="2825" max="2825" width="1.85546875" style="1216" customWidth="1"/>
    <col min="2826" max="2826" width="24" style="1216" customWidth="1"/>
    <col min="2827" max="3072" width="9.140625" style="1216"/>
    <col min="3073" max="3074" width="0.140625" style="1216" customWidth="1"/>
    <col min="3075" max="3075" width="1" style="1216" customWidth="1"/>
    <col min="3076" max="3076" width="5.140625" style="1216" customWidth="1"/>
    <col min="3077" max="3077" width="17.85546875" style="1216" customWidth="1"/>
    <col min="3078" max="3078" width="8.85546875" style="1216" customWidth="1"/>
    <col min="3079" max="3079" width="23.5703125" style="1216" customWidth="1"/>
    <col min="3080" max="3080" width="20.140625" style="1216" customWidth="1"/>
    <col min="3081" max="3081" width="1.85546875" style="1216" customWidth="1"/>
    <col min="3082" max="3082" width="24" style="1216" customWidth="1"/>
    <col min="3083" max="3328" width="9.140625" style="1216"/>
    <col min="3329" max="3330" width="0.140625" style="1216" customWidth="1"/>
    <col min="3331" max="3331" width="1" style="1216" customWidth="1"/>
    <col min="3332" max="3332" width="5.140625" style="1216" customWidth="1"/>
    <col min="3333" max="3333" width="17.85546875" style="1216" customWidth="1"/>
    <col min="3334" max="3334" width="8.85546875" style="1216" customWidth="1"/>
    <col min="3335" max="3335" width="23.5703125" style="1216" customWidth="1"/>
    <col min="3336" max="3336" width="20.140625" style="1216" customWidth="1"/>
    <col min="3337" max="3337" width="1.85546875" style="1216" customWidth="1"/>
    <col min="3338" max="3338" width="24" style="1216" customWidth="1"/>
    <col min="3339" max="3584" width="9.140625" style="1216"/>
    <col min="3585" max="3586" width="0.140625" style="1216" customWidth="1"/>
    <col min="3587" max="3587" width="1" style="1216" customWidth="1"/>
    <col min="3588" max="3588" width="5.140625" style="1216" customWidth="1"/>
    <col min="3589" max="3589" width="17.85546875" style="1216" customWidth="1"/>
    <col min="3590" max="3590" width="8.85546875" style="1216" customWidth="1"/>
    <col min="3591" max="3591" width="23.5703125" style="1216" customWidth="1"/>
    <col min="3592" max="3592" width="20.140625" style="1216" customWidth="1"/>
    <col min="3593" max="3593" width="1.85546875" style="1216" customWidth="1"/>
    <col min="3594" max="3594" width="24" style="1216" customWidth="1"/>
    <col min="3595" max="3840" width="9.140625" style="1216"/>
    <col min="3841" max="3842" width="0.140625" style="1216" customWidth="1"/>
    <col min="3843" max="3843" width="1" style="1216" customWidth="1"/>
    <col min="3844" max="3844" width="5.140625" style="1216" customWidth="1"/>
    <col min="3845" max="3845" width="17.85546875" style="1216" customWidth="1"/>
    <col min="3846" max="3846" width="8.85546875" style="1216" customWidth="1"/>
    <col min="3847" max="3847" width="23.5703125" style="1216" customWidth="1"/>
    <col min="3848" max="3848" width="20.140625" style="1216" customWidth="1"/>
    <col min="3849" max="3849" width="1.85546875" style="1216" customWidth="1"/>
    <col min="3850" max="3850" width="24" style="1216" customWidth="1"/>
    <col min="3851" max="4096" width="9.140625" style="1216"/>
    <col min="4097" max="4098" width="0.140625" style="1216" customWidth="1"/>
    <col min="4099" max="4099" width="1" style="1216" customWidth="1"/>
    <col min="4100" max="4100" width="5.140625" style="1216" customWidth="1"/>
    <col min="4101" max="4101" width="17.85546875" style="1216" customWidth="1"/>
    <col min="4102" max="4102" width="8.85546875" style="1216" customWidth="1"/>
    <col min="4103" max="4103" width="23.5703125" style="1216" customWidth="1"/>
    <col min="4104" max="4104" width="20.140625" style="1216" customWidth="1"/>
    <col min="4105" max="4105" width="1.85546875" style="1216" customWidth="1"/>
    <col min="4106" max="4106" width="24" style="1216" customWidth="1"/>
    <col min="4107" max="4352" width="9.140625" style="1216"/>
    <col min="4353" max="4354" width="0.140625" style="1216" customWidth="1"/>
    <col min="4355" max="4355" width="1" style="1216" customWidth="1"/>
    <col min="4356" max="4356" width="5.140625" style="1216" customWidth="1"/>
    <col min="4357" max="4357" width="17.85546875" style="1216" customWidth="1"/>
    <col min="4358" max="4358" width="8.85546875" style="1216" customWidth="1"/>
    <col min="4359" max="4359" width="23.5703125" style="1216" customWidth="1"/>
    <col min="4360" max="4360" width="20.140625" style="1216" customWidth="1"/>
    <col min="4361" max="4361" width="1.85546875" style="1216" customWidth="1"/>
    <col min="4362" max="4362" width="24" style="1216" customWidth="1"/>
    <col min="4363" max="4608" width="9.140625" style="1216"/>
    <col min="4609" max="4610" width="0.140625" style="1216" customWidth="1"/>
    <col min="4611" max="4611" width="1" style="1216" customWidth="1"/>
    <col min="4612" max="4612" width="5.140625" style="1216" customWidth="1"/>
    <col min="4613" max="4613" width="17.85546875" style="1216" customWidth="1"/>
    <col min="4614" max="4614" width="8.85546875" style="1216" customWidth="1"/>
    <col min="4615" max="4615" width="23.5703125" style="1216" customWidth="1"/>
    <col min="4616" max="4616" width="20.140625" style="1216" customWidth="1"/>
    <col min="4617" max="4617" width="1.85546875" style="1216" customWidth="1"/>
    <col min="4618" max="4618" width="24" style="1216" customWidth="1"/>
    <col min="4619" max="4864" width="9.140625" style="1216"/>
    <col min="4865" max="4866" width="0.140625" style="1216" customWidth="1"/>
    <col min="4867" max="4867" width="1" style="1216" customWidth="1"/>
    <col min="4868" max="4868" width="5.140625" style="1216" customWidth="1"/>
    <col min="4869" max="4869" width="17.85546875" style="1216" customWidth="1"/>
    <col min="4870" max="4870" width="8.85546875" style="1216" customWidth="1"/>
    <col min="4871" max="4871" width="23.5703125" style="1216" customWidth="1"/>
    <col min="4872" max="4872" width="20.140625" style="1216" customWidth="1"/>
    <col min="4873" max="4873" width="1.85546875" style="1216" customWidth="1"/>
    <col min="4874" max="4874" width="24" style="1216" customWidth="1"/>
    <col min="4875" max="5120" width="9.140625" style="1216"/>
    <col min="5121" max="5122" width="0.140625" style="1216" customWidth="1"/>
    <col min="5123" max="5123" width="1" style="1216" customWidth="1"/>
    <col min="5124" max="5124" width="5.140625" style="1216" customWidth="1"/>
    <col min="5125" max="5125" width="17.85546875" style="1216" customWidth="1"/>
    <col min="5126" max="5126" width="8.85546875" style="1216" customWidth="1"/>
    <col min="5127" max="5127" width="23.5703125" style="1216" customWidth="1"/>
    <col min="5128" max="5128" width="20.140625" style="1216" customWidth="1"/>
    <col min="5129" max="5129" width="1.85546875" style="1216" customWidth="1"/>
    <col min="5130" max="5130" width="24" style="1216" customWidth="1"/>
    <col min="5131" max="5376" width="9.140625" style="1216"/>
    <col min="5377" max="5378" width="0.140625" style="1216" customWidth="1"/>
    <col min="5379" max="5379" width="1" style="1216" customWidth="1"/>
    <col min="5380" max="5380" width="5.140625" style="1216" customWidth="1"/>
    <col min="5381" max="5381" width="17.85546875" style="1216" customWidth="1"/>
    <col min="5382" max="5382" width="8.85546875" style="1216" customWidth="1"/>
    <col min="5383" max="5383" width="23.5703125" style="1216" customWidth="1"/>
    <col min="5384" max="5384" width="20.140625" style="1216" customWidth="1"/>
    <col min="5385" max="5385" width="1.85546875" style="1216" customWidth="1"/>
    <col min="5386" max="5386" width="24" style="1216" customWidth="1"/>
    <col min="5387" max="5632" width="9.140625" style="1216"/>
    <col min="5633" max="5634" width="0.140625" style="1216" customWidth="1"/>
    <col min="5635" max="5635" width="1" style="1216" customWidth="1"/>
    <col min="5636" max="5636" width="5.140625" style="1216" customWidth="1"/>
    <col min="5637" max="5637" width="17.85546875" style="1216" customWidth="1"/>
    <col min="5638" max="5638" width="8.85546875" style="1216" customWidth="1"/>
    <col min="5639" max="5639" width="23.5703125" style="1216" customWidth="1"/>
    <col min="5640" max="5640" width="20.140625" style="1216" customWidth="1"/>
    <col min="5641" max="5641" width="1.85546875" style="1216" customWidth="1"/>
    <col min="5642" max="5642" width="24" style="1216" customWidth="1"/>
    <col min="5643" max="5888" width="9.140625" style="1216"/>
    <col min="5889" max="5890" width="0.140625" style="1216" customWidth="1"/>
    <col min="5891" max="5891" width="1" style="1216" customWidth="1"/>
    <col min="5892" max="5892" width="5.140625" style="1216" customWidth="1"/>
    <col min="5893" max="5893" width="17.85546875" style="1216" customWidth="1"/>
    <col min="5894" max="5894" width="8.85546875" style="1216" customWidth="1"/>
    <col min="5895" max="5895" width="23.5703125" style="1216" customWidth="1"/>
    <col min="5896" max="5896" width="20.140625" style="1216" customWidth="1"/>
    <col min="5897" max="5897" width="1.85546875" style="1216" customWidth="1"/>
    <col min="5898" max="5898" width="24" style="1216" customWidth="1"/>
    <col min="5899" max="6144" width="9.140625" style="1216"/>
    <col min="6145" max="6146" width="0.140625" style="1216" customWidth="1"/>
    <col min="6147" max="6147" width="1" style="1216" customWidth="1"/>
    <col min="6148" max="6148" width="5.140625" style="1216" customWidth="1"/>
    <col min="6149" max="6149" width="17.85546875" style="1216" customWidth="1"/>
    <col min="6150" max="6150" width="8.85546875" style="1216" customWidth="1"/>
    <col min="6151" max="6151" width="23.5703125" style="1216" customWidth="1"/>
    <col min="6152" max="6152" width="20.140625" style="1216" customWidth="1"/>
    <col min="6153" max="6153" width="1.85546875" style="1216" customWidth="1"/>
    <col min="6154" max="6154" width="24" style="1216" customWidth="1"/>
    <col min="6155" max="6400" width="9.140625" style="1216"/>
    <col min="6401" max="6402" width="0.140625" style="1216" customWidth="1"/>
    <col min="6403" max="6403" width="1" style="1216" customWidth="1"/>
    <col min="6404" max="6404" width="5.140625" style="1216" customWidth="1"/>
    <col min="6405" max="6405" width="17.85546875" style="1216" customWidth="1"/>
    <col min="6406" max="6406" width="8.85546875" style="1216" customWidth="1"/>
    <col min="6407" max="6407" width="23.5703125" style="1216" customWidth="1"/>
    <col min="6408" max="6408" width="20.140625" style="1216" customWidth="1"/>
    <col min="6409" max="6409" width="1.85546875" style="1216" customWidth="1"/>
    <col min="6410" max="6410" width="24" style="1216" customWidth="1"/>
    <col min="6411" max="6656" width="9.140625" style="1216"/>
    <col min="6657" max="6658" width="0.140625" style="1216" customWidth="1"/>
    <col min="6659" max="6659" width="1" style="1216" customWidth="1"/>
    <col min="6660" max="6660" width="5.140625" style="1216" customWidth="1"/>
    <col min="6661" max="6661" width="17.85546875" style="1216" customWidth="1"/>
    <col min="6662" max="6662" width="8.85546875" style="1216" customWidth="1"/>
    <col min="6663" max="6663" width="23.5703125" style="1216" customWidth="1"/>
    <col min="6664" max="6664" width="20.140625" style="1216" customWidth="1"/>
    <col min="6665" max="6665" width="1.85546875" style="1216" customWidth="1"/>
    <col min="6666" max="6666" width="24" style="1216" customWidth="1"/>
    <col min="6667" max="6912" width="9.140625" style="1216"/>
    <col min="6913" max="6914" width="0.140625" style="1216" customWidth="1"/>
    <col min="6915" max="6915" width="1" style="1216" customWidth="1"/>
    <col min="6916" max="6916" width="5.140625" style="1216" customWidth="1"/>
    <col min="6917" max="6917" width="17.85546875" style="1216" customWidth="1"/>
    <col min="6918" max="6918" width="8.85546875" style="1216" customWidth="1"/>
    <col min="6919" max="6919" width="23.5703125" style="1216" customWidth="1"/>
    <col min="6920" max="6920" width="20.140625" style="1216" customWidth="1"/>
    <col min="6921" max="6921" width="1.85546875" style="1216" customWidth="1"/>
    <col min="6922" max="6922" width="24" style="1216" customWidth="1"/>
    <col min="6923" max="7168" width="9.140625" style="1216"/>
    <col min="7169" max="7170" width="0.140625" style="1216" customWidth="1"/>
    <col min="7171" max="7171" width="1" style="1216" customWidth="1"/>
    <col min="7172" max="7172" width="5.140625" style="1216" customWidth="1"/>
    <col min="7173" max="7173" width="17.85546875" style="1216" customWidth="1"/>
    <col min="7174" max="7174" width="8.85546875" style="1216" customWidth="1"/>
    <col min="7175" max="7175" width="23.5703125" style="1216" customWidth="1"/>
    <col min="7176" max="7176" width="20.140625" style="1216" customWidth="1"/>
    <col min="7177" max="7177" width="1.85546875" style="1216" customWidth="1"/>
    <col min="7178" max="7178" width="24" style="1216" customWidth="1"/>
    <col min="7179" max="7424" width="9.140625" style="1216"/>
    <col min="7425" max="7426" width="0.140625" style="1216" customWidth="1"/>
    <col min="7427" max="7427" width="1" style="1216" customWidth="1"/>
    <col min="7428" max="7428" width="5.140625" style="1216" customWidth="1"/>
    <col min="7429" max="7429" width="17.85546875" style="1216" customWidth="1"/>
    <col min="7430" max="7430" width="8.85546875" style="1216" customWidth="1"/>
    <col min="7431" max="7431" width="23.5703125" style="1216" customWidth="1"/>
    <col min="7432" max="7432" width="20.140625" style="1216" customWidth="1"/>
    <col min="7433" max="7433" width="1.85546875" style="1216" customWidth="1"/>
    <col min="7434" max="7434" width="24" style="1216" customWidth="1"/>
    <col min="7435" max="7680" width="9.140625" style="1216"/>
    <col min="7681" max="7682" width="0.140625" style="1216" customWidth="1"/>
    <col min="7683" max="7683" width="1" style="1216" customWidth="1"/>
    <col min="7684" max="7684" width="5.140625" style="1216" customWidth="1"/>
    <col min="7685" max="7685" width="17.85546875" style="1216" customWidth="1"/>
    <col min="7686" max="7686" width="8.85546875" style="1216" customWidth="1"/>
    <col min="7687" max="7687" width="23.5703125" style="1216" customWidth="1"/>
    <col min="7688" max="7688" width="20.140625" style="1216" customWidth="1"/>
    <col min="7689" max="7689" width="1.85546875" style="1216" customWidth="1"/>
    <col min="7690" max="7690" width="24" style="1216" customWidth="1"/>
    <col min="7691" max="7936" width="9.140625" style="1216"/>
    <col min="7937" max="7938" width="0.140625" style="1216" customWidth="1"/>
    <col min="7939" max="7939" width="1" style="1216" customWidth="1"/>
    <col min="7940" max="7940" width="5.140625" style="1216" customWidth="1"/>
    <col min="7941" max="7941" width="17.85546875" style="1216" customWidth="1"/>
    <col min="7942" max="7942" width="8.85546875" style="1216" customWidth="1"/>
    <col min="7943" max="7943" width="23.5703125" style="1216" customWidth="1"/>
    <col min="7944" max="7944" width="20.140625" style="1216" customWidth="1"/>
    <col min="7945" max="7945" width="1.85546875" style="1216" customWidth="1"/>
    <col min="7946" max="7946" width="24" style="1216" customWidth="1"/>
    <col min="7947" max="8192" width="9.140625" style="1216"/>
    <col min="8193" max="8194" width="0.140625" style="1216" customWidth="1"/>
    <col min="8195" max="8195" width="1" style="1216" customWidth="1"/>
    <col min="8196" max="8196" width="5.140625" style="1216" customWidth="1"/>
    <col min="8197" max="8197" width="17.85546875" style="1216" customWidth="1"/>
    <col min="8198" max="8198" width="8.85546875" style="1216" customWidth="1"/>
    <col min="8199" max="8199" width="23.5703125" style="1216" customWidth="1"/>
    <col min="8200" max="8200" width="20.140625" style="1216" customWidth="1"/>
    <col min="8201" max="8201" width="1.85546875" style="1216" customWidth="1"/>
    <col min="8202" max="8202" width="24" style="1216" customWidth="1"/>
    <col min="8203" max="8448" width="9.140625" style="1216"/>
    <col min="8449" max="8450" width="0.140625" style="1216" customWidth="1"/>
    <col min="8451" max="8451" width="1" style="1216" customWidth="1"/>
    <col min="8452" max="8452" width="5.140625" style="1216" customWidth="1"/>
    <col min="8453" max="8453" width="17.85546875" style="1216" customWidth="1"/>
    <col min="8454" max="8454" width="8.85546875" style="1216" customWidth="1"/>
    <col min="8455" max="8455" width="23.5703125" style="1216" customWidth="1"/>
    <col min="8456" max="8456" width="20.140625" style="1216" customWidth="1"/>
    <col min="8457" max="8457" width="1.85546875" style="1216" customWidth="1"/>
    <col min="8458" max="8458" width="24" style="1216" customWidth="1"/>
    <col min="8459" max="8704" width="9.140625" style="1216"/>
    <col min="8705" max="8706" width="0.140625" style="1216" customWidth="1"/>
    <col min="8707" max="8707" width="1" style="1216" customWidth="1"/>
    <col min="8708" max="8708" width="5.140625" style="1216" customWidth="1"/>
    <col min="8709" max="8709" width="17.85546875" style="1216" customWidth="1"/>
    <col min="8710" max="8710" width="8.85546875" style="1216" customWidth="1"/>
    <col min="8711" max="8711" width="23.5703125" style="1216" customWidth="1"/>
    <col min="8712" max="8712" width="20.140625" style="1216" customWidth="1"/>
    <col min="8713" max="8713" width="1.85546875" style="1216" customWidth="1"/>
    <col min="8714" max="8714" width="24" style="1216" customWidth="1"/>
    <col min="8715" max="8960" width="9.140625" style="1216"/>
    <col min="8961" max="8962" width="0.140625" style="1216" customWidth="1"/>
    <col min="8963" max="8963" width="1" style="1216" customWidth="1"/>
    <col min="8964" max="8964" width="5.140625" style="1216" customWidth="1"/>
    <col min="8965" max="8965" width="17.85546875" style="1216" customWidth="1"/>
    <col min="8966" max="8966" width="8.85546875" style="1216" customWidth="1"/>
    <col min="8967" max="8967" width="23.5703125" style="1216" customWidth="1"/>
    <col min="8968" max="8968" width="20.140625" style="1216" customWidth="1"/>
    <col min="8969" max="8969" width="1.85546875" style="1216" customWidth="1"/>
    <col min="8970" max="8970" width="24" style="1216" customWidth="1"/>
    <col min="8971" max="9216" width="9.140625" style="1216"/>
    <col min="9217" max="9218" width="0.140625" style="1216" customWidth="1"/>
    <col min="9219" max="9219" width="1" style="1216" customWidth="1"/>
    <col min="9220" max="9220" width="5.140625" style="1216" customWidth="1"/>
    <col min="9221" max="9221" width="17.85546875" style="1216" customWidth="1"/>
    <col min="9222" max="9222" width="8.85546875" style="1216" customWidth="1"/>
    <col min="9223" max="9223" width="23.5703125" style="1216" customWidth="1"/>
    <col min="9224" max="9224" width="20.140625" style="1216" customWidth="1"/>
    <col min="9225" max="9225" width="1.85546875" style="1216" customWidth="1"/>
    <col min="9226" max="9226" width="24" style="1216" customWidth="1"/>
    <col min="9227" max="9472" width="9.140625" style="1216"/>
    <col min="9473" max="9474" width="0.140625" style="1216" customWidth="1"/>
    <col min="9475" max="9475" width="1" style="1216" customWidth="1"/>
    <col min="9476" max="9476" width="5.140625" style="1216" customWidth="1"/>
    <col min="9477" max="9477" width="17.85546875" style="1216" customWidth="1"/>
    <col min="9478" max="9478" width="8.85546875" style="1216" customWidth="1"/>
    <col min="9479" max="9479" width="23.5703125" style="1216" customWidth="1"/>
    <col min="9480" max="9480" width="20.140625" style="1216" customWidth="1"/>
    <col min="9481" max="9481" width="1.85546875" style="1216" customWidth="1"/>
    <col min="9482" max="9482" width="24" style="1216" customWidth="1"/>
    <col min="9483" max="9728" width="9.140625" style="1216"/>
    <col min="9729" max="9730" width="0.140625" style="1216" customWidth="1"/>
    <col min="9731" max="9731" width="1" style="1216" customWidth="1"/>
    <col min="9732" max="9732" width="5.140625" style="1216" customWidth="1"/>
    <col min="9733" max="9733" width="17.85546875" style="1216" customWidth="1"/>
    <col min="9734" max="9734" width="8.85546875" style="1216" customWidth="1"/>
    <col min="9735" max="9735" width="23.5703125" style="1216" customWidth="1"/>
    <col min="9736" max="9736" width="20.140625" style="1216" customWidth="1"/>
    <col min="9737" max="9737" width="1.85546875" style="1216" customWidth="1"/>
    <col min="9738" max="9738" width="24" style="1216" customWidth="1"/>
    <col min="9739" max="9984" width="9.140625" style="1216"/>
    <col min="9985" max="9986" width="0.140625" style="1216" customWidth="1"/>
    <col min="9987" max="9987" width="1" style="1216" customWidth="1"/>
    <col min="9988" max="9988" width="5.140625" style="1216" customWidth="1"/>
    <col min="9989" max="9989" width="17.85546875" style="1216" customWidth="1"/>
    <col min="9990" max="9990" width="8.85546875" style="1216" customWidth="1"/>
    <col min="9991" max="9991" width="23.5703125" style="1216" customWidth="1"/>
    <col min="9992" max="9992" width="20.140625" style="1216" customWidth="1"/>
    <col min="9993" max="9993" width="1.85546875" style="1216" customWidth="1"/>
    <col min="9994" max="9994" width="24" style="1216" customWidth="1"/>
    <col min="9995" max="10240" width="9.140625" style="1216"/>
    <col min="10241" max="10242" width="0.140625" style="1216" customWidth="1"/>
    <col min="10243" max="10243" width="1" style="1216" customWidth="1"/>
    <col min="10244" max="10244" width="5.140625" style="1216" customWidth="1"/>
    <col min="10245" max="10245" width="17.85546875" style="1216" customWidth="1"/>
    <col min="10246" max="10246" width="8.85546875" style="1216" customWidth="1"/>
    <col min="10247" max="10247" width="23.5703125" style="1216" customWidth="1"/>
    <col min="10248" max="10248" width="20.140625" style="1216" customWidth="1"/>
    <col min="10249" max="10249" width="1.85546875" style="1216" customWidth="1"/>
    <col min="10250" max="10250" width="24" style="1216" customWidth="1"/>
    <col min="10251" max="10496" width="9.140625" style="1216"/>
    <col min="10497" max="10498" width="0.140625" style="1216" customWidth="1"/>
    <col min="10499" max="10499" width="1" style="1216" customWidth="1"/>
    <col min="10500" max="10500" width="5.140625" style="1216" customWidth="1"/>
    <col min="10501" max="10501" width="17.85546875" style="1216" customWidth="1"/>
    <col min="10502" max="10502" width="8.85546875" style="1216" customWidth="1"/>
    <col min="10503" max="10503" width="23.5703125" style="1216" customWidth="1"/>
    <col min="10504" max="10504" width="20.140625" style="1216" customWidth="1"/>
    <col min="10505" max="10505" width="1.85546875" style="1216" customWidth="1"/>
    <col min="10506" max="10506" width="24" style="1216" customWidth="1"/>
    <col min="10507" max="10752" width="9.140625" style="1216"/>
    <col min="10753" max="10754" width="0.140625" style="1216" customWidth="1"/>
    <col min="10755" max="10755" width="1" style="1216" customWidth="1"/>
    <col min="10756" max="10756" width="5.140625" style="1216" customWidth="1"/>
    <col min="10757" max="10757" width="17.85546875" style="1216" customWidth="1"/>
    <col min="10758" max="10758" width="8.85546875" style="1216" customWidth="1"/>
    <col min="10759" max="10759" width="23.5703125" style="1216" customWidth="1"/>
    <col min="10760" max="10760" width="20.140625" style="1216" customWidth="1"/>
    <col min="10761" max="10761" width="1.85546875" style="1216" customWidth="1"/>
    <col min="10762" max="10762" width="24" style="1216" customWidth="1"/>
    <col min="10763" max="11008" width="9.140625" style="1216"/>
    <col min="11009" max="11010" width="0.140625" style="1216" customWidth="1"/>
    <col min="11011" max="11011" width="1" style="1216" customWidth="1"/>
    <col min="11012" max="11012" width="5.140625" style="1216" customWidth="1"/>
    <col min="11013" max="11013" width="17.85546875" style="1216" customWidth="1"/>
    <col min="11014" max="11014" width="8.85546875" style="1216" customWidth="1"/>
    <col min="11015" max="11015" width="23.5703125" style="1216" customWidth="1"/>
    <col min="11016" max="11016" width="20.140625" style="1216" customWidth="1"/>
    <col min="11017" max="11017" width="1.85546875" style="1216" customWidth="1"/>
    <col min="11018" max="11018" width="24" style="1216" customWidth="1"/>
    <col min="11019" max="11264" width="9.140625" style="1216"/>
    <col min="11265" max="11266" width="0.140625" style="1216" customWidth="1"/>
    <col min="11267" max="11267" width="1" style="1216" customWidth="1"/>
    <col min="11268" max="11268" width="5.140625" style="1216" customWidth="1"/>
    <col min="11269" max="11269" width="17.85546875" style="1216" customWidth="1"/>
    <col min="11270" max="11270" width="8.85546875" style="1216" customWidth="1"/>
    <col min="11271" max="11271" width="23.5703125" style="1216" customWidth="1"/>
    <col min="11272" max="11272" width="20.140625" style="1216" customWidth="1"/>
    <col min="11273" max="11273" width="1.85546875" style="1216" customWidth="1"/>
    <col min="11274" max="11274" width="24" style="1216" customWidth="1"/>
    <col min="11275" max="11520" width="9.140625" style="1216"/>
    <col min="11521" max="11522" width="0.140625" style="1216" customWidth="1"/>
    <col min="11523" max="11523" width="1" style="1216" customWidth="1"/>
    <col min="11524" max="11524" width="5.140625" style="1216" customWidth="1"/>
    <col min="11525" max="11525" width="17.85546875" style="1216" customWidth="1"/>
    <col min="11526" max="11526" width="8.85546875" style="1216" customWidth="1"/>
    <col min="11527" max="11527" width="23.5703125" style="1216" customWidth="1"/>
    <col min="11528" max="11528" width="20.140625" style="1216" customWidth="1"/>
    <col min="11529" max="11529" width="1.85546875" style="1216" customWidth="1"/>
    <col min="11530" max="11530" width="24" style="1216" customWidth="1"/>
    <col min="11531" max="11776" width="9.140625" style="1216"/>
    <col min="11777" max="11778" width="0.140625" style="1216" customWidth="1"/>
    <col min="11779" max="11779" width="1" style="1216" customWidth="1"/>
    <col min="11780" max="11780" width="5.140625" style="1216" customWidth="1"/>
    <col min="11781" max="11781" width="17.85546875" style="1216" customWidth="1"/>
    <col min="11782" max="11782" width="8.85546875" style="1216" customWidth="1"/>
    <col min="11783" max="11783" width="23.5703125" style="1216" customWidth="1"/>
    <col min="11784" max="11784" width="20.140625" style="1216" customWidth="1"/>
    <col min="11785" max="11785" width="1.85546875" style="1216" customWidth="1"/>
    <col min="11786" max="11786" width="24" style="1216" customWidth="1"/>
    <col min="11787" max="12032" width="9.140625" style="1216"/>
    <col min="12033" max="12034" width="0.140625" style="1216" customWidth="1"/>
    <col min="12035" max="12035" width="1" style="1216" customWidth="1"/>
    <col min="12036" max="12036" width="5.140625" style="1216" customWidth="1"/>
    <col min="12037" max="12037" width="17.85546875" style="1216" customWidth="1"/>
    <col min="12038" max="12038" width="8.85546875" style="1216" customWidth="1"/>
    <col min="12039" max="12039" width="23.5703125" style="1216" customWidth="1"/>
    <col min="12040" max="12040" width="20.140625" style="1216" customWidth="1"/>
    <col min="12041" max="12041" width="1.85546875" style="1216" customWidth="1"/>
    <col min="12042" max="12042" width="24" style="1216" customWidth="1"/>
    <col min="12043" max="12288" width="9.140625" style="1216"/>
    <col min="12289" max="12290" width="0.140625" style="1216" customWidth="1"/>
    <col min="12291" max="12291" width="1" style="1216" customWidth="1"/>
    <col min="12292" max="12292" width="5.140625" style="1216" customWidth="1"/>
    <col min="12293" max="12293" width="17.85546875" style="1216" customWidth="1"/>
    <col min="12294" max="12294" width="8.85546875" style="1216" customWidth="1"/>
    <col min="12295" max="12295" width="23.5703125" style="1216" customWidth="1"/>
    <col min="12296" max="12296" width="20.140625" style="1216" customWidth="1"/>
    <col min="12297" max="12297" width="1.85546875" style="1216" customWidth="1"/>
    <col min="12298" max="12298" width="24" style="1216" customWidth="1"/>
    <col min="12299" max="12544" width="9.140625" style="1216"/>
    <col min="12545" max="12546" width="0.140625" style="1216" customWidth="1"/>
    <col min="12547" max="12547" width="1" style="1216" customWidth="1"/>
    <col min="12548" max="12548" width="5.140625" style="1216" customWidth="1"/>
    <col min="12549" max="12549" width="17.85546875" style="1216" customWidth="1"/>
    <col min="12550" max="12550" width="8.85546875" style="1216" customWidth="1"/>
    <col min="12551" max="12551" width="23.5703125" style="1216" customWidth="1"/>
    <col min="12552" max="12552" width="20.140625" style="1216" customWidth="1"/>
    <col min="12553" max="12553" width="1.85546875" style="1216" customWidth="1"/>
    <col min="12554" max="12554" width="24" style="1216" customWidth="1"/>
    <col min="12555" max="12800" width="9.140625" style="1216"/>
    <col min="12801" max="12802" width="0.140625" style="1216" customWidth="1"/>
    <col min="12803" max="12803" width="1" style="1216" customWidth="1"/>
    <col min="12804" max="12804" width="5.140625" style="1216" customWidth="1"/>
    <col min="12805" max="12805" width="17.85546875" style="1216" customWidth="1"/>
    <col min="12806" max="12806" width="8.85546875" style="1216" customWidth="1"/>
    <col min="12807" max="12807" width="23.5703125" style="1216" customWidth="1"/>
    <col min="12808" max="12808" width="20.140625" style="1216" customWidth="1"/>
    <col min="12809" max="12809" width="1.85546875" style="1216" customWidth="1"/>
    <col min="12810" max="12810" width="24" style="1216" customWidth="1"/>
    <col min="12811" max="13056" width="9.140625" style="1216"/>
    <col min="13057" max="13058" width="0.140625" style="1216" customWidth="1"/>
    <col min="13059" max="13059" width="1" style="1216" customWidth="1"/>
    <col min="13060" max="13060" width="5.140625" style="1216" customWidth="1"/>
    <col min="13061" max="13061" width="17.85546875" style="1216" customWidth="1"/>
    <col min="13062" max="13062" width="8.85546875" style="1216" customWidth="1"/>
    <col min="13063" max="13063" width="23.5703125" style="1216" customWidth="1"/>
    <col min="13064" max="13064" width="20.140625" style="1216" customWidth="1"/>
    <col min="13065" max="13065" width="1.85546875" style="1216" customWidth="1"/>
    <col min="13066" max="13066" width="24" style="1216" customWidth="1"/>
    <col min="13067" max="13312" width="9.140625" style="1216"/>
    <col min="13313" max="13314" width="0.140625" style="1216" customWidth="1"/>
    <col min="13315" max="13315" width="1" style="1216" customWidth="1"/>
    <col min="13316" max="13316" width="5.140625" style="1216" customWidth="1"/>
    <col min="13317" max="13317" width="17.85546875" style="1216" customWidth="1"/>
    <col min="13318" max="13318" width="8.85546875" style="1216" customWidth="1"/>
    <col min="13319" max="13319" width="23.5703125" style="1216" customWidth="1"/>
    <col min="13320" max="13320" width="20.140625" style="1216" customWidth="1"/>
    <col min="13321" max="13321" width="1.85546875" style="1216" customWidth="1"/>
    <col min="13322" max="13322" width="24" style="1216" customWidth="1"/>
    <col min="13323" max="13568" width="9.140625" style="1216"/>
    <col min="13569" max="13570" width="0.140625" style="1216" customWidth="1"/>
    <col min="13571" max="13571" width="1" style="1216" customWidth="1"/>
    <col min="13572" max="13572" width="5.140625" style="1216" customWidth="1"/>
    <col min="13573" max="13573" width="17.85546875" style="1216" customWidth="1"/>
    <col min="13574" max="13574" width="8.85546875" style="1216" customWidth="1"/>
    <col min="13575" max="13575" width="23.5703125" style="1216" customWidth="1"/>
    <col min="13576" max="13576" width="20.140625" style="1216" customWidth="1"/>
    <col min="13577" max="13577" width="1.85546875" style="1216" customWidth="1"/>
    <col min="13578" max="13578" width="24" style="1216" customWidth="1"/>
    <col min="13579" max="13824" width="9.140625" style="1216"/>
    <col min="13825" max="13826" width="0.140625" style="1216" customWidth="1"/>
    <col min="13827" max="13827" width="1" style="1216" customWidth="1"/>
    <col min="13828" max="13828" width="5.140625" style="1216" customWidth="1"/>
    <col min="13829" max="13829" width="17.85546875" style="1216" customWidth="1"/>
    <col min="13830" max="13830" width="8.85546875" style="1216" customWidth="1"/>
    <col min="13831" max="13831" width="23.5703125" style="1216" customWidth="1"/>
    <col min="13832" max="13832" width="20.140625" style="1216" customWidth="1"/>
    <col min="13833" max="13833" width="1.85546875" style="1216" customWidth="1"/>
    <col min="13834" max="13834" width="24" style="1216" customWidth="1"/>
    <col min="13835" max="14080" width="9.140625" style="1216"/>
    <col min="14081" max="14082" width="0.140625" style="1216" customWidth="1"/>
    <col min="14083" max="14083" width="1" style="1216" customWidth="1"/>
    <col min="14084" max="14084" width="5.140625" style="1216" customWidth="1"/>
    <col min="14085" max="14085" width="17.85546875" style="1216" customWidth="1"/>
    <col min="14086" max="14086" width="8.85546875" style="1216" customWidth="1"/>
    <col min="14087" max="14087" width="23.5703125" style="1216" customWidth="1"/>
    <col min="14088" max="14088" width="20.140625" style="1216" customWidth="1"/>
    <col min="14089" max="14089" width="1.85546875" style="1216" customWidth="1"/>
    <col min="14090" max="14090" width="24" style="1216" customWidth="1"/>
    <col min="14091" max="14336" width="9.140625" style="1216"/>
    <col min="14337" max="14338" width="0.140625" style="1216" customWidth="1"/>
    <col min="14339" max="14339" width="1" style="1216" customWidth="1"/>
    <col min="14340" max="14340" width="5.140625" style="1216" customWidth="1"/>
    <col min="14341" max="14341" width="17.85546875" style="1216" customWidth="1"/>
    <col min="14342" max="14342" width="8.85546875" style="1216" customWidth="1"/>
    <col min="14343" max="14343" width="23.5703125" style="1216" customWidth="1"/>
    <col min="14344" max="14344" width="20.140625" style="1216" customWidth="1"/>
    <col min="14345" max="14345" width="1.85546875" style="1216" customWidth="1"/>
    <col min="14346" max="14346" width="24" style="1216" customWidth="1"/>
    <col min="14347" max="14592" width="9.140625" style="1216"/>
    <col min="14593" max="14594" width="0.140625" style="1216" customWidth="1"/>
    <col min="14595" max="14595" width="1" style="1216" customWidth="1"/>
    <col min="14596" max="14596" width="5.140625" style="1216" customWidth="1"/>
    <col min="14597" max="14597" width="17.85546875" style="1216" customWidth="1"/>
    <col min="14598" max="14598" width="8.85546875" style="1216" customWidth="1"/>
    <col min="14599" max="14599" width="23.5703125" style="1216" customWidth="1"/>
    <col min="14600" max="14600" width="20.140625" style="1216" customWidth="1"/>
    <col min="14601" max="14601" width="1.85546875" style="1216" customWidth="1"/>
    <col min="14602" max="14602" width="24" style="1216" customWidth="1"/>
    <col min="14603" max="14848" width="9.140625" style="1216"/>
    <col min="14849" max="14850" width="0.140625" style="1216" customWidth="1"/>
    <col min="14851" max="14851" width="1" style="1216" customWidth="1"/>
    <col min="14852" max="14852" width="5.140625" style="1216" customWidth="1"/>
    <col min="14853" max="14853" width="17.85546875" style="1216" customWidth="1"/>
    <col min="14854" max="14854" width="8.85546875" style="1216" customWidth="1"/>
    <col min="14855" max="14855" width="23.5703125" style="1216" customWidth="1"/>
    <col min="14856" max="14856" width="20.140625" style="1216" customWidth="1"/>
    <col min="14857" max="14857" width="1.85546875" style="1216" customWidth="1"/>
    <col min="14858" max="14858" width="24" style="1216" customWidth="1"/>
    <col min="14859" max="15104" width="9.140625" style="1216"/>
    <col min="15105" max="15106" width="0.140625" style="1216" customWidth="1"/>
    <col min="15107" max="15107" width="1" style="1216" customWidth="1"/>
    <col min="15108" max="15108" width="5.140625" style="1216" customWidth="1"/>
    <col min="15109" max="15109" width="17.85546875" style="1216" customWidth="1"/>
    <col min="15110" max="15110" width="8.85546875" style="1216" customWidth="1"/>
    <col min="15111" max="15111" width="23.5703125" style="1216" customWidth="1"/>
    <col min="15112" max="15112" width="20.140625" style="1216" customWidth="1"/>
    <col min="15113" max="15113" width="1.85546875" style="1216" customWidth="1"/>
    <col min="15114" max="15114" width="24" style="1216" customWidth="1"/>
    <col min="15115" max="15360" width="9.140625" style="1216"/>
    <col min="15361" max="15362" width="0.140625" style="1216" customWidth="1"/>
    <col min="15363" max="15363" width="1" style="1216" customWidth="1"/>
    <col min="15364" max="15364" width="5.140625" style="1216" customWidth="1"/>
    <col min="15365" max="15365" width="17.85546875" style="1216" customWidth="1"/>
    <col min="15366" max="15366" width="8.85546875" style="1216" customWidth="1"/>
    <col min="15367" max="15367" width="23.5703125" style="1216" customWidth="1"/>
    <col min="15368" max="15368" width="20.140625" style="1216" customWidth="1"/>
    <col min="15369" max="15369" width="1.85546875" style="1216" customWidth="1"/>
    <col min="15370" max="15370" width="24" style="1216" customWidth="1"/>
    <col min="15371" max="15616" width="9.140625" style="1216"/>
    <col min="15617" max="15618" width="0.140625" style="1216" customWidth="1"/>
    <col min="15619" max="15619" width="1" style="1216" customWidth="1"/>
    <col min="15620" max="15620" width="5.140625" style="1216" customWidth="1"/>
    <col min="15621" max="15621" width="17.85546875" style="1216" customWidth="1"/>
    <col min="15622" max="15622" width="8.85546875" style="1216" customWidth="1"/>
    <col min="15623" max="15623" width="23.5703125" style="1216" customWidth="1"/>
    <col min="15624" max="15624" width="20.140625" style="1216" customWidth="1"/>
    <col min="15625" max="15625" width="1.85546875" style="1216" customWidth="1"/>
    <col min="15626" max="15626" width="24" style="1216" customWidth="1"/>
    <col min="15627" max="15872" width="9.140625" style="1216"/>
    <col min="15873" max="15874" width="0.140625" style="1216" customWidth="1"/>
    <col min="15875" max="15875" width="1" style="1216" customWidth="1"/>
    <col min="15876" max="15876" width="5.140625" style="1216" customWidth="1"/>
    <col min="15877" max="15877" width="17.85546875" style="1216" customWidth="1"/>
    <col min="15878" max="15878" width="8.85546875" style="1216" customWidth="1"/>
    <col min="15879" max="15879" width="23.5703125" style="1216" customWidth="1"/>
    <col min="15880" max="15880" width="20.140625" style="1216" customWidth="1"/>
    <col min="15881" max="15881" width="1.85546875" style="1216" customWidth="1"/>
    <col min="15882" max="15882" width="24" style="1216" customWidth="1"/>
    <col min="15883" max="16128" width="9.140625" style="1216"/>
    <col min="16129" max="16130" width="0.140625" style="1216" customWidth="1"/>
    <col min="16131" max="16131" width="1" style="1216" customWidth="1"/>
    <col min="16132" max="16132" width="5.140625" style="1216" customWidth="1"/>
    <col min="16133" max="16133" width="17.85546875" style="1216" customWidth="1"/>
    <col min="16134" max="16134" width="8.85546875" style="1216" customWidth="1"/>
    <col min="16135" max="16135" width="23.5703125" style="1216" customWidth="1"/>
    <col min="16136" max="16136" width="20.140625" style="1216" customWidth="1"/>
    <col min="16137" max="16137" width="1.85546875" style="1216" customWidth="1"/>
    <col min="16138" max="16138" width="24" style="1216" customWidth="1"/>
    <col min="16139" max="16384" width="9.140625" style="1216"/>
  </cols>
  <sheetData>
    <row r="1" spans="1:10" s="293" customFormat="1" ht="13.5" thickBot="1">
      <c r="A1" s="4745" t="s">
        <v>3500</v>
      </c>
      <c r="B1" s="291"/>
      <c r="C1" s="291"/>
      <c r="D1" s="291"/>
      <c r="E1" s="292"/>
      <c r="F1" s="292"/>
      <c r="J1" s="1160" t="s">
        <v>784</v>
      </c>
    </row>
    <row r="2" spans="1:10" s="293" customFormat="1" ht="15.75" customHeight="1">
      <c r="A2" s="1200" t="s">
        <v>1232</v>
      </c>
      <c r="B2" s="1201"/>
      <c r="C2" s="1201"/>
      <c r="D2" s="1201"/>
      <c r="E2" s="1202"/>
      <c r="F2" s="1202"/>
      <c r="G2" s="1202"/>
      <c r="H2" s="1202"/>
      <c r="I2" s="1202"/>
      <c r="J2" s="1203"/>
    </row>
    <row r="3" spans="1:10" s="293" customFormat="1" ht="15.75" customHeight="1">
      <c r="A3" s="1204"/>
      <c r="B3" s="1205"/>
      <c r="C3" s="1205"/>
      <c r="D3" s="1205"/>
      <c r="E3" s="1206"/>
      <c r="F3" s="1206"/>
      <c r="G3" s="1206"/>
      <c r="H3" s="1206"/>
      <c r="I3" s="1206"/>
      <c r="J3" s="1207"/>
    </row>
    <row r="4" spans="1:10" s="1211" customFormat="1" ht="12">
      <c r="A4" s="1208" t="s">
        <v>520</v>
      </c>
      <c r="B4" s="1209"/>
      <c r="C4" s="1209"/>
      <c r="D4" s="1209"/>
      <c r="E4" s="1209"/>
      <c r="F4" s="1209"/>
      <c r="G4" s="1209"/>
      <c r="H4" s="1209"/>
      <c r="I4" s="1209"/>
      <c r="J4" s="1210"/>
    </row>
    <row r="5" spans="1:10" ht="12">
      <c r="A5" s="1212"/>
      <c r="B5" s="1199"/>
      <c r="C5" s="1199"/>
      <c r="D5" s="1199"/>
      <c r="E5" s="1213"/>
      <c r="F5" s="1213"/>
      <c r="G5" s="1214"/>
      <c r="H5" s="1214"/>
      <c r="I5" s="1214"/>
      <c r="J5" s="1215"/>
    </row>
    <row r="6" spans="1:10" ht="12">
      <c r="A6" s="1212"/>
      <c r="B6" s="1199"/>
      <c r="C6" s="1199"/>
      <c r="D6" s="1199"/>
      <c r="E6" s="1213"/>
      <c r="F6" s="1213"/>
      <c r="G6" s="1214"/>
      <c r="H6" s="1214"/>
      <c r="I6" s="1214"/>
      <c r="J6" s="1215"/>
    </row>
    <row r="7" spans="1:10">
      <c r="A7" s="1217"/>
      <c r="B7" s="1218"/>
      <c r="C7" s="1218"/>
      <c r="D7" s="1218"/>
      <c r="E7" s="1214"/>
      <c r="F7" s="1214"/>
      <c r="G7" s="1214"/>
      <c r="H7" s="1214"/>
      <c r="I7" s="1214"/>
      <c r="J7" s="1215"/>
    </row>
    <row r="8" spans="1:10" ht="12">
      <c r="A8" s="1219"/>
      <c r="B8" s="1220"/>
      <c r="C8" s="1220"/>
      <c r="D8" s="1220" t="s">
        <v>181</v>
      </c>
      <c r="E8" s="1221"/>
      <c r="F8" s="1221"/>
      <c r="G8" s="1214"/>
      <c r="H8" s="1214"/>
      <c r="I8" s="1214"/>
      <c r="J8" s="1215"/>
    </row>
    <row r="9" spans="1:10">
      <c r="A9" s="1217"/>
      <c r="B9" s="1218"/>
      <c r="C9" s="1218"/>
      <c r="D9" s="1218"/>
      <c r="E9" s="1221"/>
      <c r="F9" s="1221"/>
      <c r="G9" s="1214"/>
      <c r="H9" s="1214"/>
      <c r="I9" s="1214"/>
      <c r="J9" s="1215"/>
    </row>
    <row r="10" spans="1:10" ht="12">
      <c r="A10" s="1217"/>
      <c r="B10" s="1218"/>
      <c r="C10" s="1218"/>
      <c r="D10" s="1222" t="s">
        <v>3245</v>
      </c>
      <c r="E10" s="1221"/>
      <c r="F10" s="1221"/>
      <c r="G10" s="1214"/>
      <c r="H10" s="1214"/>
      <c r="I10" s="1214"/>
      <c r="J10" s="1215"/>
    </row>
    <row r="11" spans="1:10" ht="12">
      <c r="A11" s="1217"/>
      <c r="B11" s="1218"/>
      <c r="C11" s="1218"/>
      <c r="D11" s="1222" t="s">
        <v>3314</v>
      </c>
      <c r="E11" s="1221"/>
      <c r="F11" s="1221"/>
      <c r="G11" s="1214"/>
      <c r="H11" s="1214"/>
      <c r="I11" s="1214"/>
      <c r="J11" s="1215"/>
    </row>
    <row r="12" spans="1:10" ht="12">
      <c r="A12" s="1217"/>
      <c r="B12" s="1218"/>
      <c r="C12" s="1218"/>
      <c r="D12" s="1222" t="s">
        <v>3244</v>
      </c>
      <c r="E12" s="1221"/>
      <c r="F12" s="1221"/>
      <c r="G12" s="1214"/>
      <c r="H12" s="1214"/>
      <c r="I12" s="1214"/>
      <c r="J12" s="1215"/>
    </row>
    <row r="13" spans="1:10" ht="12">
      <c r="A13" s="1217"/>
      <c r="B13" s="1218"/>
      <c r="C13" s="1218"/>
      <c r="D13" s="1222"/>
      <c r="E13" s="1221"/>
      <c r="F13" s="1221"/>
      <c r="G13" s="1214"/>
      <c r="H13" s="1214"/>
      <c r="I13" s="1214"/>
      <c r="J13" s="1215"/>
    </row>
    <row r="14" spans="1:10" ht="12">
      <c r="A14" s="1223"/>
      <c r="B14" s="1222"/>
      <c r="C14" s="1222"/>
      <c r="D14" s="1222" t="s">
        <v>3315</v>
      </c>
      <c r="E14" s="1221"/>
      <c r="F14" s="1221"/>
      <c r="G14" s="1214"/>
      <c r="H14" s="1214"/>
      <c r="I14" s="1214"/>
      <c r="J14" s="1215"/>
    </row>
    <row r="15" spans="1:10" ht="12">
      <c r="A15" s="1223"/>
      <c r="B15" s="1222"/>
      <c r="C15" s="1222"/>
      <c r="D15" s="1222"/>
      <c r="E15" s="1221"/>
      <c r="F15" s="1221"/>
      <c r="G15" s="1214"/>
      <c r="H15" s="1214"/>
      <c r="I15" s="1214"/>
      <c r="J15" s="1215"/>
    </row>
    <row r="16" spans="1:10" ht="12">
      <c r="A16" s="1223"/>
      <c r="B16" s="1222"/>
      <c r="C16" s="1222"/>
      <c r="D16" s="1222" t="s">
        <v>1024</v>
      </c>
      <c r="E16" s="1221"/>
      <c r="F16" s="1221"/>
      <c r="G16" s="1214"/>
      <c r="H16" s="1214"/>
      <c r="I16" s="1214"/>
      <c r="J16" s="1215"/>
    </row>
    <row r="17" spans="1:10" ht="12">
      <c r="A17" s="1225"/>
      <c r="B17" s="1226"/>
      <c r="C17" s="1226"/>
      <c r="D17" s="1222"/>
      <c r="E17" s="1221"/>
      <c r="F17" s="1221"/>
      <c r="G17" s="1214"/>
      <c r="H17" s="1214"/>
      <c r="I17" s="1214"/>
      <c r="J17" s="1215"/>
    </row>
    <row r="18" spans="1:10" ht="12">
      <c r="A18" s="1230"/>
      <c r="B18" s="322"/>
      <c r="C18" s="322"/>
      <c r="D18" s="322" t="s">
        <v>1358</v>
      </c>
      <c r="E18" s="1224"/>
      <c r="F18" s="1221"/>
      <c r="G18" s="1214"/>
      <c r="H18" s="1214"/>
      <c r="I18" s="1214"/>
      <c r="J18" s="1215"/>
    </row>
    <row r="19" spans="1:10" ht="12">
      <c r="A19" s="1225"/>
      <c r="B19" s="1226"/>
      <c r="C19" s="1226"/>
      <c r="D19" s="322"/>
      <c r="E19" s="1224"/>
      <c r="F19" s="1221"/>
      <c r="G19" s="1214"/>
      <c r="H19" s="1214"/>
      <c r="I19" s="1214"/>
      <c r="J19" s="1215"/>
    </row>
    <row r="20" spans="1:10" ht="12">
      <c r="A20" s="1225"/>
      <c r="B20" s="1226"/>
      <c r="C20" s="1226"/>
      <c r="D20" s="4156"/>
      <c r="E20" s="331" t="s">
        <v>699</v>
      </c>
      <c r="F20" s="1436"/>
      <c r="G20" s="3893"/>
      <c r="H20" s="328"/>
      <c r="I20" s="1228"/>
      <c r="J20" s="1229"/>
    </row>
    <row r="21" spans="1:10" ht="12">
      <c r="A21" s="1225"/>
      <c r="B21" s="1226"/>
      <c r="C21" s="1226"/>
      <c r="D21" s="4156"/>
      <c r="E21" s="331" t="s">
        <v>936</v>
      </c>
      <c r="F21" s="1436"/>
      <c r="G21" s="1436"/>
      <c r="H21" s="328"/>
      <c r="I21" s="1228"/>
      <c r="J21" s="1229"/>
    </row>
    <row r="22" spans="1:10" ht="12">
      <c r="A22" s="1225"/>
      <c r="B22" s="1226"/>
      <c r="C22" s="1226"/>
      <c r="D22" s="4156"/>
      <c r="E22" s="331" t="s">
        <v>488</v>
      </c>
      <c r="F22" s="1436"/>
      <c r="G22" s="1436"/>
      <c r="H22" s="328"/>
      <c r="I22" s="1228"/>
      <c r="J22" s="1229"/>
    </row>
    <row r="23" spans="1:10" ht="12">
      <c r="A23" s="1225"/>
      <c r="B23" s="1226"/>
      <c r="C23" s="1226"/>
      <c r="D23" s="4156"/>
      <c r="E23" s="5422" t="s">
        <v>1354</v>
      </c>
      <c r="F23" s="1436"/>
      <c r="G23" s="1436"/>
      <c r="H23" s="328"/>
      <c r="I23" s="1228"/>
      <c r="J23" s="1229"/>
    </row>
    <row r="24" spans="1:10" ht="12">
      <c r="A24" s="1225"/>
      <c r="B24" s="1226"/>
      <c r="C24" s="1226"/>
      <c r="D24" s="4156"/>
      <c r="E24" s="331" t="s">
        <v>1352</v>
      </c>
      <c r="F24" s="1436"/>
      <c r="G24" s="1436"/>
      <c r="H24" s="328"/>
      <c r="I24" s="1228"/>
      <c r="J24" s="1229"/>
    </row>
    <row r="25" spans="1:10" ht="12">
      <c r="A25" s="1225"/>
      <c r="B25" s="1226"/>
      <c r="C25" s="1226"/>
      <c r="D25" s="4156"/>
      <c r="E25" s="331" t="s">
        <v>3246</v>
      </c>
      <c r="F25" s="1436"/>
      <c r="G25" s="1436"/>
      <c r="H25" s="328"/>
      <c r="I25" s="1228"/>
      <c r="J25" s="1229"/>
    </row>
    <row r="26" spans="1:10" ht="12">
      <c r="A26" s="1225"/>
      <c r="B26" s="1226"/>
      <c r="C26" s="1226"/>
      <c r="D26" s="4156"/>
      <c r="E26" s="331" t="s">
        <v>1113</v>
      </c>
      <c r="F26" s="1436"/>
      <c r="G26" s="1436"/>
      <c r="H26" s="328"/>
      <c r="I26" s="1228"/>
      <c r="J26" s="1229"/>
    </row>
    <row r="27" spans="1:10" ht="12">
      <c r="A27" s="1225"/>
      <c r="B27" s="1226"/>
      <c r="C27" s="1226"/>
      <c r="D27" s="4156"/>
      <c r="E27" s="331" t="s">
        <v>1106</v>
      </c>
      <c r="F27" s="1436"/>
      <c r="G27" s="1436"/>
      <c r="H27" s="328"/>
      <c r="I27" s="1228"/>
      <c r="J27" s="1229"/>
    </row>
    <row r="28" spans="1:10" ht="12">
      <c r="A28" s="1225"/>
      <c r="B28" s="1226"/>
      <c r="C28" s="1226"/>
      <c r="D28" s="4156"/>
      <c r="E28" s="331" t="s">
        <v>1023</v>
      </c>
      <c r="F28" s="1436"/>
      <c r="G28" s="1436"/>
      <c r="H28" s="328"/>
      <c r="I28" s="1231"/>
      <c r="J28" s="1229"/>
    </row>
    <row r="29" spans="1:10" ht="12">
      <c r="A29" s="1225"/>
      <c r="B29" s="1226"/>
      <c r="C29" s="1226"/>
      <c r="D29" s="4156"/>
      <c r="E29" s="331" t="s">
        <v>1114</v>
      </c>
      <c r="F29" s="1436"/>
      <c r="G29" s="1436"/>
      <c r="H29" s="328"/>
      <c r="I29" s="1228"/>
      <c r="J29" s="1229"/>
    </row>
    <row r="30" spans="1:10" ht="12">
      <c r="A30" s="1225"/>
      <c r="B30" s="1226"/>
      <c r="C30" s="1226"/>
      <c r="D30" s="4156"/>
      <c r="E30" s="331" t="s">
        <v>1020</v>
      </c>
      <c r="F30" s="1436"/>
      <c r="G30" s="1436"/>
      <c r="H30" s="328"/>
      <c r="I30" s="1228"/>
      <c r="J30" s="1229"/>
    </row>
    <row r="31" spans="1:10" ht="12">
      <c r="A31" s="1225"/>
      <c r="B31" s="1226"/>
      <c r="C31" s="1226"/>
      <c r="D31" s="4156"/>
      <c r="E31" s="331" t="s">
        <v>1019</v>
      </c>
      <c r="F31" s="1436"/>
      <c r="G31" s="1436"/>
      <c r="H31" s="328"/>
      <c r="I31" s="1228"/>
      <c r="J31" s="1229"/>
    </row>
    <row r="32" spans="1:10" ht="12">
      <c r="A32" s="1225"/>
      <c r="B32" s="1226"/>
      <c r="C32" s="1226"/>
      <c r="D32" s="4156"/>
      <c r="E32" s="331" t="s">
        <v>1022</v>
      </c>
      <c r="F32" s="1436"/>
      <c r="G32" s="1436"/>
      <c r="H32" s="328"/>
      <c r="I32" s="1228"/>
      <c r="J32" s="1229"/>
    </row>
    <row r="33" spans="1:10" ht="12">
      <c r="A33" s="1225"/>
      <c r="B33" s="1226"/>
      <c r="C33" s="1226"/>
      <c r="D33" s="4156"/>
      <c r="E33" s="331" t="s">
        <v>785</v>
      </c>
      <c r="F33" s="331"/>
      <c r="G33" s="331"/>
      <c r="H33" s="328"/>
      <c r="I33" s="1228"/>
      <c r="J33" s="1229"/>
    </row>
    <row r="34" spans="1:10" ht="12">
      <c r="A34" s="1225"/>
      <c r="B34" s="1226"/>
      <c r="C34" s="1226"/>
      <c r="D34" s="4156"/>
      <c r="E34" s="331" t="s">
        <v>1017</v>
      </c>
      <c r="F34" s="1436"/>
      <c r="G34" s="1436"/>
      <c r="H34" s="328"/>
      <c r="I34" s="1228"/>
      <c r="J34" s="1229"/>
    </row>
    <row r="35" spans="1:10" ht="12">
      <c r="A35" s="1225"/>
      <c r="B35" s="1226"/>
      <c r="C35" s="1226"/>
      <c r="D35" s="4156"/>
      <c r="E35" s="331" t="s">
        <v>1018</v>
      </c>
      <c r="F35" s="1436"/>
      <c r="G35" s="1436"/>
      <c r="H35" s="328"/>
      <c r="I35" s="1228"/>
      <c r="J35" s="1229"/>
    </row>
    <row r="36" spans="1:10" ht="12">
      <c r="A36" s="1225"/>
      <c r="B36" s="1226"/>
      <c r="C36" s="1226"/>
      <c r="D36" s="4156"/>
      <c r="E36" s="331" t="s">
        <v>179</v>
      </c>
      <c r="F36" s="1436"/>
      <c r="G36" s="1436"/>
      <c r="H36" s="328"/>
      <c r="I36" s="1228"/>
      <c r="J36" s="1229"/>
    </row>
    <row r="37" spans="1:10" ht="12">
      <c r="A37" s="1225"/>
      <c r="B37" s="1226"/>
      <c r="C37" s="1226"/>
      <c r="D37" s="4156"/>
      <c r="E37" s="331" t="s">
        <v>1021</v>
      </c>
      <c r="F37" s="1436"/>
      <c r="G37" s="1436"/>
      <c r="H37" s="328"/>
      <c r="I37" s="1228"/>
      <c r="J37" s="1229"/>
    </row>
    <row r="38" spans="1:10" ht="12">
      <c r="A38" s="1225"/>
      <c r="B38" s="1226"/>
      <c r="C38" s="1226"/>
      <c r="D38" s="4156"/>
      <c r="E38" s="331" t="s">
        <v>489</v>
      </c>
      <c r="F38" s="1436"/>
      <c r="G38" s="1436"/>
      <c r="H38" s="328"/>
      <c r="I38" s="1228"/>
      <c r="J38" s="1229"/>
    </row>
    <row r="39" spans="1:10" ht="12">
      <c r="A39" s="1232"/>
      <c r="B39" s="1233"/>
      <c r="C39" s="1233"/>
      <c r="D39" s="4156"/>
      <c r="E39" s="331" t="s">
        <v>490</v>
      </c>
      <c r="F39" s="1436"/>
      <c r="G39" s="1436"/>
      <c r="H39" s="328"/>
      <c r="I39" s="1228"/>
      <c r="J39" s="1229"/>
    </row>
    <row r="40" spans="1:10" ht="12">
      <c r="A40" s="1232"/>
      <c r="B40" s="1233"/>
      <c r="C40" s="1233"/>
      <c r="D40" s="341"/>
      <c r="E40" s="1436"/>
      <c r="F40" s="1436"/>
      <c r="G40" s="1436"/>
      <c r="H40" s="328"/>
      <c r="I40" s="1228"/>
      <c r="J40" s="1229"/>
    </row>
    <row r="41" spans="1:10" ht="12" customHeight="1">
      <c r="A41" s="1232"/>
      <c r="B41" s="1233"/>
      <c r="C41" s="1233"/>
      <c r="D41" s="341" t="s">
        <v>1016</v>
      </c>
      <c r="E41" s="1436"/>
      <c r="F41" s="1436"/>
      <c r="G41" s="1436"/>
      <c r="H41" s="328"/>
      <c r="I41" s="1228"/>
      <c r="J41" s="1229"/>
    </row>
    <row r="42" spans="1:10" ht="12" customHeight="1">
      <c r="A42" s="1232"/>
      <c r="B42" s="1233"/>
      <c r="C42" s="1233"/>
      <c r="D42" s="1233"/>
      <c r="E42" s="1224"/>
      <c r="F42" s="1224"/>
      <c r="G42" s="1224"/>
      <c r="H42" s="1228"/>
      <c r="I42" s="1228"/>
      <c r="J42" s="1229"/>
    </row>
    <row r="43" spans="1:10" ht="12" customHeight="1">
      <c r="A43" s="1232"/>
      <c r="B43" s="1233"/>
      <c r="C43" s="1233"/>
      <c r="D43" s="1233"/>
      <c r="E43" s="322"/>
      <c r="F43" s="1224"/>
      <c r="G43" s="1224"/>
      <c r="H43" s="1228"/>
      <c r="I43" s="1228"/>
      <c r="J43" s="1229"/>
    </row>
    <row r="44" spans="1:10" ht="12" customHeight="1">
      <c r="A44" s="1232"/>
      <c r="B44" s="1233"/>
      <c r="C44" s="1233"/>
      <c r="D44" s="1233"/>
      <c r="E44" s="322"/>
      <c r="F44" s="1224"/>
      <c r="G44" s="1224"/>
      <c r="H44" s="1228"/>
      <c r="I44" s="1228"/>
      <c r="J44" s="1229"/>
    </row>
    <row r="45" spans="1:10" ht="12" customHeight="1">
      <c r="A45" s="1232"/>
      <c r="B45" s="1233"/>
      <c r="C45" s="1233"/>
      <c r="D45" s="1233"/>
      <c r="E45" s="1224"/>
      <c r="F45" s="1224"/>
      <c r="G45" s="1224"/>
      <c r="H45" s="1228"/>
      <c r="I45" s="1228"/>
      <c r="J45" s="1229"/>
    </row>
    <row r="46" spans="1:10" ht="12" customHeight="1">
      <c r="A46" s="1232"/>
      <c r="B46" s="1233"/>
      <c r="C46" s="1233"/>
      <c r="D46" s="1233"/>
      <c r="E46" s="1224"/>
      <c r="F46" s="1224"/>
      <c r="G46" s="1224"/>
      <c r="H46" s="1228"/>
      <c r="I46" s="1228"/>
      <c r="J46" s="1229"/>
    </row>
    <row r="47" spans="1:10" ht="12" customHeight="1">
      <c r="A47" s="1232"/>
      <c r="B47" s="1233"/>
      <c r="C47" s="1233"/>
      <c r="D47" s="1233"/>
      <c r="E47" s="1224"/>
      <c r="F47" s="1224"/>
      <c r="G47" s="1224"/>
      <c r="H47" s="1228"/>
      <c r="I47" s="1228"/>
      <c r="J47" s="1229"/>
    </row>
    <row r="48" spans="1:10" ht="12" customHeight="1">
      <c r="A48" s="1232"/>
      <c r="B48" s="1233"/>
      <c r="C48" s="1233"/>
      <c r="D48" s="1233"/>
      <c r="E48" s="1224"/>
      <c r="F48" s="1224"/>
      <c r="G48" s="1224"/>
      <c r="H48" s="1228"/>
      <c r="I48" s="1228"/>
      <c r="J48" s="1229"/>
    </row>
    <row r="49" spans="1:10" ht="12" customHeight="1">
      <c r="A49" s="1232"/>
      <c r="B49" s="1233"/>
      <c r="C49" s="1233"/>
      <c r="D49" s="1233"/>
      <c r="E49" s="1224"/>
      <c r="F49" s="1224"/>
      <c r="G49" s="1224"/>
      <c r="H49" s="1228"/>
      <c r="I49" s="1228"/>
      <c r="J49" s="1229"/>
    </row>
    <row r="50" spans="1:10" ht="12" customHeight="1">
      <c r="A50" s="1232"/>
      <c r="B50" s="1233"/>
      <c r="C50" s="1233"/>
      <c r="D50" s="1233"/>
      <c r="E50" s="1224"/>
      <c r="F50" s="1224"/>
      <c r="G50" s="1224"/>
      <c r="H50" s="1228"/>
      <c r="I50" s="1228"/>
      <c r="J50" s="1229"/>
    </row>
    <row r="51" spans="1:10" ht="12" customHeight="1">
      <c r="A51" s="1232"/>
      <c r="B51" s="1233"/>
      <c r="C51" s="1233"/>
      <c r="D51" s="1233"/>
      <c r="E51" s="1224"/>
      <c r="F51" s="1224"/>
      <c r="G51" s="1224"/>
      <c r="H51" s="1228"/>
      <c r="I51" s="1228"/>
      <c r="J51" s="1229"/>
    </row>
    <row r="52" spans="1:10" ht="12" customHeight="1">
      <c r="A52" s="1232"/>
      <c r="B52" s="1233"/>
      <c r="C52" s="1233"/>
      <c r="D52" s="1233"/>
      <c r="E52" s="1224"/>
      <c r="F52" s="1224"/>
      <c r="G52" s="1224"/>
      <c r="H52" s="1228"/>
      <c r="I52" s="1228"/>
      <c r="J52" s="1229"/>
    </row>
    <row r="53" spans="1:10" ht="12" customHeight="1">
      <c r="A53" s="1232"/>
      <c r="B53" s="1233"/>
      <c r="C53" s="1233"/>
      <c r="D53" s="1233"/>
      <c r="E53" s="1224"/>
      <c r="F53" s="1224"/>
      <c r="G53" s="1224"/>
      <c r="H53" s="1228"/>
      <c r="I53" s="1228"/>
      <c r="J53" s="1229"/>
    </row>
    <row r="54" spans="1:10" ht="12" customHeight="1">
      <c r="A54" s="1232"/>
      <c r="B54" s="1233"/>
      <c r="C54" s="1233"/>
      <c r="D54" s="1233"/>
      <c r="E54" s="1224"/>
      <c r="F54" s="1224"/>
      <c r="G54" s="1224"/>
      <c r="H54" s="1228"/>
      <c r="I54" s="1228"/>
      <c r="J54" s="1229"/>
    </row>
    <row r="55" spans="1:10" ht="12" customHeight="1">
      <c r="A55" s="1232"/>
      <c r="B55" s="1233"/>
      <c r="C55" s="1233"/>
      <c r="D55" s="1233"/>
      <c r="E55" s="1224"/>
      <c r="F55" s="1224"/>
      <c r="G55" s="1224"/>
      <c r="H55" s="1228"/>
      <c r="I55" s="1228"/>
      <c r="J55" s="1229"/>
    </row>
    <row r="56" spans="1:10" ht="12" customHeight="1">
      <c r="A56" s="1232"/>
      <c r="B56" s="1233"/>
      <c r="C56" s="1233"/>
      <c r="D56" s="1233"/>
      <c r="E56" s="1224"/>
      <c r="F56" s="1224"/>
      <c r="G56" s="1224"/>
      <c r="H56" s="1228"/>
      <c r="I56" s="1228"/>
      <c r="J56" s="1229"/>
    </row>
    <row r="57" spans="1:10" ht="12" customHeight="1">
      <c r="A57" s="1234"/>
      <c r="B57" s="1235"/>
      <c r="C57" s="1235"/>
      <c r="D57" s="1233"/>
      <c r="E57" s="1236"/>
      <c r="F57" s="1236"/>
      <c r="G57" s="1236"/>
      <c r="H57" s="1236"/>
      <c r="I57" s="1236"/>
      <c r="J57" s="1237"/>
    </row>
    <row r="58" spans="1:10" ht="12" customHeight="1">
      <c r="A58" s="1234"/>
      <c r="B58" s="1235"/>
      <c r="C58" s="1235"/>
      <c r="D58" s="1233"/>
      <c r="E58" s="1236"/>
      <c r="F58" s="1236"/>
      <c r="G58" s="1236"/>
      <c r="H58" s="1236"/>
      <c r="I58" s="1236"/>
      <c r="J58" s="1237"/>
    </row>
    <row r="59" spans="1:10" ht="12" customHeight="1">
      <c r="A59" s="1234"/>
      <c r="B59" s="1235"/>
      <c r="C59" s="1235"/>
      <c r="D59" s="1233"/>
      <c r="E59" s="1236"/>
      <c r="F59" s="1236"/>
      <c r="G59" s="1236"/>
      <c r="H59" s="1236"/>
      <c r="I59" s="1236"/>
      <c r="J59" s="1237"/>
    </row>
    <row r="60" spans="1:10" ht="12" customHeight="1">
      <c r="A60" s="1234"/>
      <c r="B60" s="1235"/>
      <c r="C60" s="1235"/>
      <c r="D60" s="1233"/>
      <c r="E60" s="1236"/>
      <c r="F60" s="1236"/>
      <c r="G60" s="1236"/>
      <c r="H60" s="1236"/>
      <c r="I60" s="1236"/>
      <c r="J60" s="1237"/>
    </row>
    <row r="61" spans="1:10" ht="12" customHeight="1">
      <c r="A61" s="1234"/>
      <c r="B61" s="1235"/>
      <c r="C61" s="1235"/>
      <c r="D61" s="1233"/>
      <c r="E61" s="1236"/>
      <c r="F61" s="1236"/>
      <c r="G61" s="1236"/>
      <c r="H61" s="1236"/>
      <c r="I61" s="1236"/>
      <c r="J61" s="1237"/>
    </row>
    <row r="62" spans="1:10" ht="12" customHeight="1">
      <c r="A62" s="1234"/>
      <c r="B62" s="1235"/>
      <c r="C62" s="1235"/>
      <c r="D62" s="1233"/>
      <c r="E62" s="1236"/>
      <c r="F62" s="1236"/>
      <c r="G62" s="1236"/>
      <c r="H62" s="1236"/>
      <c r="I62" s="1236"/>
      <c r="J62" s="1237"/>
    </row>
    <row r="63" spans="1:10" ht="12" customHeight="1">
      <c r="A63" s="1234"/>
      <c r="B63" s="1235"/>
      <c r="C63" s="1235"/>
      <c r="D63" s="1233"/>
      <c r="E63" s="1236"/>
      <c r="F63" s="1236"/>
      <c r="G63" s="1236"/>
      <c r="H63" s="1236"/>
      <c r="I63" s="1236"/>
      <c r="J63" s="1237"/>
    </row>
    <row r="64" spans="1:10" ht="12" customHeight="1">
      <c r="A64" s="1234"/>
      <c r="B64" s="1235"/>
      <c r="C64" s="1235"/>
      <c r="D64" s="1233"/>
      <c r="E64" s="1236"/>
      <c r="F64" s="1236"/>
      <c r="G64" s="1236"/>
      <c r="H64" s="1236"/>
      <c r="I64" s="1236"/>
      <c r="J64" s="1237"/>
    </row>
    <row r="65" spans="1:10" ht="20.100000000000001" customHeight="1">
      <c r="A65" s="1234"/>
      <c r="B65" s="1235"/>
      <c r="C65" s="1235"/>
      <c r="D65" s="1233"/>
      <c r="E65" s="1236"/>
      <c r="F65" s="1236"/>
      <c r="G65" s="1236"/>
      <c r="H65" s="1236"/>
      <c r="I65" s="1236"/>
      <c r="J65" s="1237"/>
    </row>
    <row r="66" spans="1:10" ht="12" customHeight="1" thickBot="1">
      <c r="A66" s="1238"/>
      <c r="B66" s="1239"/>
      <c r="C66" s="1239"/>
      <c r="D66" s="1239"/>
      <c r="E66" s="1239"/>
      <c r="F66" s="1239"/>
      <c r="G66" s="1239"/>
      <c r="H66" s="1239"/>
      <c r="I66" s="1239"/>
      <c r="J66" s="1240"/>
    </row>
    <row r="67" spans="1:10" ht="12.75">
      <c r="A67" s="1159" t="s">
        <v>173</v>
      </c>
      <c r="B67" s="293"/>
      <c r="C67" s="293"/>
      <c r="D67" s="293"/>
      <c r="F67" s="1242"/>
      <c r="G67" s="1242"/>
      <c r="H67" s="1242"/>
      <c r="I67" s="1242"/>
      <c r="J67" s="1242"/>
    </row>
    <row r="68" spans="1:10">
      <c r="F68" s="1242"/>
      <c r="G68" s="1242"/>
      <c r="H68" s="1242"/>
      <c r="I68" s="1242"/>
      <c r="J68" s="1242"/>
    </row>
    <row r="69" spans="1:10">
      <c r="F69" s="1242"/>
      <c r="G69" s="1242"/>
      <c r="H69" s="1242"/>
      <c r="I69" s="1242"/>
      <c r="J69" s="1242"/>
    </row>
    <row r="70" spans="1:10">
      <c r="F70" s="1242"/>
      <c r="G70" s="1242"/>
      <c r="H70" s="1242"/>
      <c r="I70" s="1242"/>
      <c r="J70" s="1242"/>
    </row>
    <row r="71" spans="1:10">
      <c r="F71" s="1242"/>
      <c r="G71" s="1242"/>
      <c r="H71" s="1242"/>
      <c r="I71" s="1242"/>
      <c r="J71" s="1242"/>
    </row>
    <row r="72" spans="1:10">
      <c r="F72" s="1242"/>
      <c r="G72" s="1242"/>
      <c r="H72" s="1242"/>
      <c r="I72" s="1242"/>
      <c r="J72" s="1242"/>
    </row>
    <row r="73" spans="1:10">
      <c r="F73" s="1242"/>
      <c r="G73" s="1242"/>
      <c r="H73" s="1242"/>
      <c r="I73" s="1242"/>
      <c r="J73" s="1242"/>
    </row>
  </sheetData>
  <phoneticPr fontId="21" type="noConversion"/>
  <printOptions horizontalCentered="1" gridLinesSet="0"/>
  <pageMargins left="0.5" right="0.5" top="0.5" bottom="0.2" header="0.5" footer="0.5"/>
  <pageSetup scale="91" orientation="portrait" horizontalDpi="300" verticalDpi="300"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68"/>
  <sheetViews>
    <sheetView showGridLines="0" zoomScaleNormal="100" workbookViewId="0">
      <selection activeCell="H33" sqref="H33"/>
    </sheetView>
  </sheetViews>
  <sheetFormatPr defaultColWidth="10.140625" defaultRowHeight="12"/>
  <cols>
    <col min="1" max="1" width="1.140625" style="299" customWidth="1"/>
    <col min="2" max="4" width="6.85546875" style="299" customWidth="1"/>
    <col min="5" max="5" width="21" style="352" customWidth="1"/>
    <col min="6" max="6" width="13.5703125" style="352" customWidth="1"/>
    <col min="7" max="7" width="1.85546875" style="352" customWidth="1"/>
    <col min="8" max="8" width="13.42578125" style="352" customWidth="1"/>
    <col min="9" max="9" width="1.85546875" style="299" customWidth="1"/>
    <col min="10" max="10" width="13.5703125" style="299" customWidth="1"/>
    <col min="11" max="11" width="1.85546875" style="299" customWidth="1"/>
    <col min="12" max="12" width="13.5703125" style="299" customWidth="1"/>
    <col min="13" max="13" width="1.85546875" style="332" customWidth="1"/>
    <col min="14" max="258" width="10.140625" style="299"/>
    <col min="259" max="259" width="1.140625" style="299" customWidth="1"/>
    <col min="260" max="262" width="6.85546875" style="299" customWidth="1"/>
    <col min="263" max="263" width="17.85546875" style="299" customWidth="1"/>
    <col min="264" max="264" width="11" style="299" customWidth="1"/>
    <col min="265" max="265" width="19.42578125" style="299" customWidth="1"/>
    <col min="266" max="266" width="13.85546875" style="299" customWidth="1"/>
    <col min="267" max="267" width="2.85546875" style="299" customWidth="1"/>
    <col min="268" max="268" width="13.85546875" style="299" customWidth="1"/>
    <col min="269" max="269" width="1.85546875" style="299" customWidth="1"/>
    <col min="270" max="514" width="10.140625" style="299"/>
    <col min="515" max="515" width="1.140625" style="299" customWidth="1"/>
    <col min="516" max="518" width="6.85546875" style="299" customWidth="1"/>
    <col min="519" max="519" width="17.85546875" style="299" customWidth="1"/>
    <col min="520" max="520" width="11" style="299" customWidth="1"/>
    <col min="521" max="521" width="19.42578125" style="299" customWidth="1"/>
    <col min="522" max="522" width="13.85546875" style="299" customWidth="1"/>
    <col min="523" max="523" width="2.85546875" style="299" customWidth="1"/>
    <col min="524" max="524" width="13.85546875" style="299" customWidth="1"/>
    <col min="525" max="525" width="1.85546875" style="299" customWidth="1"/>
    <col min="526" max="770" width="10.140625" style="299"/>
    <col min="771" max="771" width="1.140625" style="299" customWidth="1"/>
    <col min="772" max="774" width="6.85546875" style="299" customWidth="1"/>
    <col min="775" max="775" width="17.85546875" style="299" customWidth="1"/>
    <col min="776" max="776" width="11" style="299" customWidth="1"/>
    <col min="777" max="777" width="19.42578125" style="299" customWidth="1"/>
    <col min="778" max="778" width="13.85546875" style="299" customWidth="1"/>
    <col min="779" max="779" width="2.85546875" style="299" customWidth="1"/>
    <col min="780" max="780" width="13.85546875" style="299" customWidth="1"/>
    <col min="781" max="781" width="1.85546875" style="299" customWidth="1"/>
    <col min="782" max="1026" width="10.140625" style="299"/>
    <col min="1027" max="1027" width="1.140625" style="299" customWidth="1"/>
    <col min="1028" max="1030" width="6.85546875" style="299" customWidth="1"/>
    <col min="1031" max="1031" width="17.85546875" style="299" customWidth="1"/>
    <col min="1032" max="1032" width="11" style="299" customWidth="1"/>
    <col min="1033" max="1033" width="19.42578125" style="299" customWidth="1"/>
    <col min="1034" max="1034" width="13.85546875" style="299" customWidth="1"/>
    <col min="1035" max="1035" width="2.85546875" style="299" customWidth="1"/>
    <col min="1036" max="1036" width="13.85546875" style="299" customWidth="1"/>
    <col min="1037" max="1037" width="1.85546875" style="299" customWidth="1"/>
    <col min="1038" max="1282" width="10.140625" style="299"/>
    <col min="1283" max="1283" width="1.140625" style="299" customWidth="1"/>
    <col min="1284" max="1286" width="6.85546875" style="299" customWidth="1"/>
    <col min="1287" max="1287" width="17.85546875" style="299" customWidth="1"/>
    <col min="1288" max="1288" width="11" style="299" customWidth="1"/>
    <col min="1289" max="1289" width="19.42578125" style="299" customWidth="1"/>
    <col min="1290" max="1290" width="13.85546875" style="299" customWidth="1"/>
    <col min="1291" max="1291" width="2.85546875" style="299" customWidth="1"/>
    <col min="1292" max="1292" width="13.85546875" style="299" customWidth="1"/>
    <col min="1293" max="1293" width="1.85546875" style="299" customWidth="1"/>
    <col min="1294" max="1538" width="10.140625" style="299"/>
    <col min="1539" max="1539" width="1.140625" style="299" customWidth="1"/>
    <col min="1540" max="1542" width="6.85546875" style="299" customWidth="1"/>
    <col min="1543" max="1543" width="17.85546875" style="299" customWidth="1"/>
    <col min="1544" max="1544" width="11" style="299" customWidth="1"/>
    <col min="1545" max="1545" width="19.42578125" style="299" customWidth="1"/>
    <col min="1546" max="1546" width="13.85546875" style="299" customWidth="1"/>
    <col min="1547" max="1547" width="2.85546875" style="299" customWidth="1"/>
    <col min="1548" max="1548" width="13.85546875" style="299" customWidth="1"/>
    <col min="1549" max="1549" width="1.85546875" style="299" customWidth="1"/>
    <col min="1550" max="1794" width="10.140625" style="299"/>
    <col min="1795" max="1795" width="1.140625" style="299" customWidth="1"/>
    <col min="1796" max="1798" width="6.85546875" style="299" customWidth="1"/>
    <col min="1799" max="1799" width="17.85546875" style="299" customWidth="1"/>
    <col min="1800" max="1800" width="11" style="299" customWidth="1"/>
    <col min="1801" max="1801" width="19.42578125" style="299" customWidth="1"/>
    <col min="1802" max="1802" width="13.85546875" style="299" customWidth="1"/>
    <col min="1803" max="1803" width="2.85546875" style="299" customWidth="1"/>
    <col min="1804" max="1804" width="13.85546875" style="299" customWidth="1"/>
    <col min="1805" max="1805" width="1.85546875" style="299" customWidth="1"/>
    <col min="1806" max="2050" width="10.140625" style="299"/>
    <col min="2051" max="2051" width="1.140625" style="299" customWidth="1"/>
    <col min="2052" max="2054" width="6.85546875" style="299" customWidth="1"/>
    <col min="2055" max="2055" width="17.85546875" style="299" customWidth="1"/>
    <col min="2056" max="2056" width="11" style="299" customWidth="1"/>
    <col min="2057" max="2057" width="19.42578125" style="299" customWidth="1"/>
    <col min="2058" max="2058" width="13.85546875" style="299" customWidth="1"/>
    <col min="2059" max="2059" width="2.85546875" style="299" customWidth="1"/>
    <col min="2060" max="2060" width="13.85546875" style="299" customWidth="1"/>
    <col min="2061" max="2061" width="1.85546875" style="299" customWidth="1"/>
    <col min="2062" max="2306" width="10.140625" style="299"/>
    <col min="2307" max="2307" width="1.140625" style="299" customWidth="1"/>
    <col min="2308" max="2310" width="6.85546875" style="299" customWidth="1"/>
    <col min="2311" max="2311" width="17.85546875" style="299" customWidth="1"/>
    <col min="2312" max="2312" width="11" style="299" customWidth="1"/>
    <col min="2313" max="2313" width="19.42578125" style="299" customWidth="1"/>
    <col min="2314" max="2314" width="13.85546875" style="299" customWidth="1"/>
    <col min="2315" max="2315" width="2.85546875" style="299" customWidth="1"/>
    <col min="2316" max="2316" width="13.85546875" style="299" customWidth="1"/>
    <col min="2317" max="2317" width="1.85546875" style="299" customWidth="1"/>
    <col min="2318" max="2562" width="10.140625" style="299"/>
    <col min="2563" max="2563" width="1.140625" style="299" customWidth="1"/>
    <col min="2564" max="2566" width="6.85546875" style="299" customWidth="1"/>
    <col min="2567" max="2567" width="17.85546875" style="299" customWidth="1"/>
    <col min="2568" max="2568" width="11" style="299" customWidth="1"/>
    <col min="2569" max="2569" width="19.42578125" style="299" customWidth="1"/>
    <col min="2570" max="2570" width="13.85546875" style="299" customWidth="1"/>
    <col min="2571" max="2571" width="2.85546875" style="299" customWidth="1"/>
    <col min="2572" max="2572" width="13.85546875" style="299" customWidth="1"/>
    <col min="2573" max="2573" width="1.85546875" style="299" customWidth="1"/>
    <col min="2574" max="2818" width="10.140625" style="299"/>
    <col min="2819" max="2819" width="1.140625" style="299" customWidth="1"/>
    <col min="2820" max="2822" width="6.85546875" style="299" customWidth="1"/>
    <col min="2823" max="2823" width="17.85546875" style="299" customWidth="1"/>
    <col min="2824" max="2824" width="11" style="299" customWidth="1"/>
    <col min="2825" max="2825" width="19.42578125" style="299" customWidth="1"/>
    <col min="2826" max="2826" width="13.85546875" style="299" customWidth="1"/>
    <col min="2827" max="2827" width="2.85546875" style="299" customWidth="1"/>
    <col min="2828" max="2828" width="13.85546875" style="299" customWidth="1"/>
    <col min="2829" max="2829" width="1.85546875" style="299" customWidth="1"/>
    <col min="2830" max="3074" width="10.140625" style="299"/>
    <col min="3075" max="3075" width="1.140625" style="299" customWidth="1"/>
    <col min="3076" max="3078" width="6.85546875" style="299" customWidth="1"/>
    <col min="3079" max="3079" width="17.85546875" style="299" customWidth="1"/>
    <col min="3080" max="3080" width="11" style="299" customWidth="1"/>
    <col min="3081" max="3081" width="19.42578125" style="299" customWidth="1"/>
    <col min="3082" max="3082" width="13.85546875" style="299" customWidth="1"/>
    <col min="3083" max="3083" width="2.85546875" style="299" customWidth="1"/>
    <col min="3084" max="3084" width="13.85546875" style="299" customWidth="1"/>
    <col min="3085" max="3085" width="1.85546875" style="299" customWidth="1"/>
    <col min="3086" max="3330" width="10.140625" style="299"/>
    <col min="3331" max="3331" width="1.140625" style="299" customWidth="1"/>
    <col min="3332" max="3334" width="6.85546875" style="299" customWidth="1"/>
    <col min="3335" max="3335" width="17.85546875" style="299" customWidth="1"/>
    <col min="3336" max="3336" width="11" style="299" customWidth="1"/>
    <col min="3337" max="3337" width="19.42578125" style="299" customWidth="1"/>
    <col min="3338" max="3338" width="13.85546875" style="299" customWidth="1"/>
    <col min="3339" max="3339" width="2.85546875" style="299" customWidth="1"/>
    <col min="3340" max="3340" width="13.85546875" style="299" customWidth="1"/>
    <col min="3341" max="3341" width="1.85546875" style="299" customWidth="1"/>
    <col min="3342" max="3586" width="10.140625" style="299"/>
    <col min="3587" max="3587" width="1.140625" style="299" customWidth="1"/>
    <col min="3588" max="3590" width="6.85546875" style="299" customWidth="1"/>
    <col min="3591" max="3591" width="17.85546875" style="299" customWidth="1"/>
    <col min="3592" max="3592" width="11" style="299" customWidth="1"/>
    <col min="3593" max="3593" width="19.42578125" style="299" customWidth="1"/>
    <col min="3594" max="3594" width="13.85546875" style="299" customWidth="1"/>
    <col min="3595" max="3595" width="2.85546875" style="299" customWidth="1"/>
    <col min="3596" max="3596" width="13.85546875" style="299" customWidth="1"/>
    <col min="3597" max="3597" width="1.85546875" style="299" customWidth="1"/>
    <col min="3598" max="3842" width="10.140625" style="299"/>
    <col min="3843" max="3843" width="1.140625" style="299" customWidth="1"/>
    <col min="3844" max="3846" width="6.85546875" style="299" customWidth="1"/>
    <col min="3847" max="3847" width="17.85546875" style="299" customWidth="1"/>
    <col min="3848" max="3848" width="11" style="299" customWidth="1"/>
    <col min="3849" max="3849" width="19.42578125" style="299" customWidth="1"/>
    <col min="3850" max="3850" width="13.85546875" style="299" customWidth="1"/>
    <col min="3851" max="3851" width="2.85546875" style="299" customWidth="1"/>
    <col min="3852" max="3852" width="13.85546875" style="299" customWidth="1"/>
    <col min="3853" max="3853" width="1.85546875" style="299" customWidth="1"/>
    <col min="3854" max="4098" width="10.140625" style="299"/>
    <col min="4099" max="4099" width="1.140625" style="299" customWidth="1"/>
    <col min="4100" max="4102" width="6.85546875" style="299" customWidth="1"/>
    <col min="4103" max="4103" width="17.85546875" style="299" customWidth="1"/>
    <col min="4104" max="4104" width="11" style="299" customWidth="1"/>
    <col min="4105" max="4105" width="19.42578125" style="299" customWidth="1"/>
    <col min="4106" max="4106" width="13.85546875" style="299" customWidth="1"/>
    <col min="4107" max="4107" width="2.85546875" style="299" customWidth="1"/>
    <col min="4108" max="4108" width="13.85546875" style="299" customWidth="1"/>
    <col min="4109" max="4109" width="1.85546875" style="299" customWidth="1"/>
    <col min="4110" max="4354" width="10.140625" style="299"/>
    <col min="4355" max="4355" width="1.140625" style="299" customWidth="1"/>
    <col min="4356" max="4358" width="6.85546875" style="299" customWidth="1"/>
    <col min="4359" max="4359" width="17.85546875" style="299" customWidth="1"/>
    <col min="4360" max="4360" width="11" style="299" customWidth="1"/>
    <col min="4361" max="4361" width="19.42578125" style="299" customWidth="1"/>
    <col min="4362" max="4362" width="13.85546875" style="299" customWidth="1"/>
    <col min="4363" max="4363" width="2.85546875" style="299" customWidth="1"/>
    <col min="4364" max="4364" width="13.85546875" style="299" customWidth="1"/>
    <col min="4365" max="4365" width="1.85546875" style="299" customWidth="1"/>
    <col min="4366" max="4610" width="10.140625" style="299"/>
    <col min="4611" max="4611" width="1.140625" style="299" customWidth="1"/>
    <col min="4612" max="4614" width="6.85546875" style="299" customWidth="1"/>
    <col min="4615" max="4615" width="17.85546875" style="299" customWidth="1"/>
    <col min="4616" max="4616" width="11" style="299" customWidth="1"/>
    <col min="4617" max="4617" width="19.42578125" style="299" customWidth="1"/>
    <col min="4618" max="4618" width="13.85546875" style="299" customWidth="1"/>
    <col min="4619" max="4619" width="2.85546875" style="299" customWidth="1"/>
    <col min="4620" max="4620" width="13.85546875" style="299" customWidth="1"/>
    <col min="4621" max="4621" width="1.85546875" style="299" customWidth="1"/>
    <col min="4622" max="4866" width="10.140625" style="299"/>
    <col min="4867" max="4867" width="1.140625" style="299" customWidth="1"/>
    <col min="4868" max="4870" width="6.85546875" style="299" customWidth="1"/>
    <col min="4871" max="4871" width="17.85546875" style="299" customWidth="1"/>
    <col min="4872" max="4872" width="11" style="299" customWidth="1"/>
    <col min="4873" max="4873" width="19.42578125" style="299" customWidth="1"/>
    <col min="4874" max="4874" width="13.85546875" style="299" customWidth="1"/>
    <col min="4875" max="4875" width="2.85546875" style="299" customWidth="1"/>
    <col min="4876" max="4876" width="13.85546875" style="299" customWidth="1"/>
    <col min="4877" max="4877" width="1.85546875" style="299" customWidth="1"/>
    <col min="4878" max="5122" width="10.140625" style="299"/>
    <col min="5123" max="5123" width="1.140625" style="299" customWidth="1"/>
    <col min="5124" max="5126" width="6.85546875" style="299" customWidth="1"/>
    <col min="5127" max="5127" width="17.85546875" style="299" customWidth="1"/>
    <col min="5128" max="5128" width="11" style="299" customWidth="1"/>
    <col min="5129" max="5129" width="19.42578125" style="299" customWidth="1"/>
    <col min="5130" max="5130" width="13.85546875" style="299" customWidth="1"/>
    <col min="5131" max="5131" width="2.85546875" style="299" customWidth="1"/>
    <col min="5132" max="5132" width="13.85546875" style="299" customWidth="1"/>
    <col min="5133" max="5133" width="1.85546875" style="299" customWidth="1"/>
    <col min="5134" max="5378" width="10.140625" style="299"/>
    <col min="5379" max="5379" width="1.140625" style="299" customWidth="1"/>
    <col min="5380" max="5382" width="6.85546875" style="299" customWidth="1"/>
    <col min="5383" max="5383" width="17.85546875" style="299" customWidth="1"/>
    <col min="5384" max="5384" width="11" style="299" customWidth="1"/>
    <col min="5385" max="5385" width="19.42578125" style="299" customWidth="1"/>
    <col min="5386" max="5386" width="13.85546875" style="299" customWidth="1"/>
    <col min="5387" max="5387" width="2.85546875" style="299" customWidth="1"/>
    <col min="5388" max="5388" width="13.85546875" style="299" customWidth="1"/>
    <col min="5389" max="5389" width="1.85546875" style="299" customWidth="1"/>
    <col min="5390" max="5634" width="10.140625" style="299"/>
    <col min="5635" max="5635" width="1.140625" style="299" customWidth="1"/>
    <col min="5636" max="5638" width="6.85546875" style="299" customWidth="1"/>
    <col min="5639" max="5639" width="17.85546875" style="299" customWidth="1"/>
    <col min="5640" max="5640" width="11" style="299" customWidth="1"/>
    <col min="5641" max="5641" width="19.42578125" style="299" customWidth="1"/>
    <col min="5642" max="5642" width="13.85546875" style="299" customWidth="1"/>
    <col min="5643" max="5643" width="2.85546875" style="299" customWidth="1"/>
    <col min="5644" max="5644" width="13.85546875" style="299" customWidth="1"/>
    <col min="5645" max="5645" width="1.85546875" style="299" customWidth="1"/>
    <col min="5646" max="5890" width="10.140625" style="299"/>
    <col min="5891" max="5891" width="1.140625" style="299" customWidth="1"/>
    <col min="5892" max="5894" width="6.85546875" style="299" customWidth="1"/>
    <col min="5895" max="5895" width="17.85546875" style="299" customWidth="1"/>
    <col min="5896" max="5896" width="11" style="299" customWidth="1"/>
    <col min="5897" max="5897" width="19.42578125" style="299" customWidth="1"/>
    <col min="5898" max="5898" width="13.85546875" style="299" customWidth="1"/>
    <col min="5899" max="5899" width="2.85546875" style="299" customWidth="1"/>
    <col min="5900" max="5900" width="13.85546875" style="299" customWidth="1"/>
    <col min="5901" max="5901" width="1.85546875" style="299" customWidth="1"/>
    <col min="5902" max="6146" width="10.140625" style="299"/>
    <col min="6147" max="6147" width="1.140625" style="299" customWidth="1"/>
    <col min="6148" max="6150" width="6.85546875" style="299" customWidth="1"/>
    <col min="6151" max="6151" width="17.85546875" style="299" customWidth="1"/>
    <col min="6152" max="6152" width="11" style="299" customWidth="1"/>
    <col min="6153" max="6153" width="19.42578125" style="299" customWidth="1"/>
    <col min="6154" max="6154" width="13.85546875" style="299" customWidth="1"/>
    <col min="6155" max="6155" width="2.85546875" style="299" customWidth="1"/>
    <col min="6156" max="6156" width="13.85546875" style="299" customWidth="1"/>
    <col min="6157" max="6157" width="1.85546875" style="299" customWidth="1"/>
    <col min="6158" max="6402" width="10.140625" style="299"/>
    <col min="6403" max="6403" width="1.140625" style="299" customWidth="1"/>
    <col min="6404" max="6406" width="6.85546875" style="299" customWidth="1"/>
    <col min="6407" max="6407" width="17.85546875" style="299" customWidth="1"/>
    <col min="6408" max="6408" width="11" style="299" customWidth="1"/>
    <col min="6409" max="6409" width="19.42578125" style="299" customWidth="1"/>
    <col min="6410" max="6410" width="13.85546875" style="299" customWidth="1"/>
    <col min="6411" max="6411" width="2.85546875" style="299" customWidth="1"/>
    <col min="6412" max="6412" width="13.85546875" style="299" customWidth="1"/>
    <col min="6413" max="6413" width="1.85546875" style="299" customWidth="1"/>
    <col min="6414" max="6658" width="10.140625" style="299"/>
    <col min="6659" max="6659" width="1.140625" style="299" customWidth="1"/>
    <col min="6660" max="6662" width="6.85546875" style="299" customWidth="1"/>
    <col min="6663" max="6663" width="17.85546875" style="299" customWidth="1"/>
    <col min="6664" max="6664" width="11" style="299" customWidth="1"/>
    <col min="6665" max="6665" width="19.42578125" style="299" customWidth="1"/>
    <col min="6666" max="6666" width="13.85546875" style="299" customWidth="1"/>
    <col min="6667" max="6667" width="2.85546875" style="299" customWidth="1"/>
    <col min="6668" max="6668" width="13.85546875" style="299" customWidth="1"/>
    <col min="6669" max="6669" width="1.85546875" style="299" customWidth="1"/>
    <col min="6670" max="6914" width="10.140625" style="299"/>
    <col min="6915" max="6915" width="1.140625" style="299" customWidth="1"/>
    <col min="6916" max="6918" width="6.85546875" style="299" customWidth="1"/>
    <col min="6919" max="6919" width="17.85546875" style="299" customWidth="1"/>
    <col min="6920" max="6920" width="11" style="299" customWidth="1"/>
    <col min="6921" max="6921" width="19.42578125" style="299" customWidth="1"/>
    <col min="6922" max="6922" width="13.85546875" style="299" customWidth="1"/>
    <col min="6923" max="6923" width="2.85546875" style="299" customWidth="1"/>
    <col min="6924" max="6924" width="13.85546875" style="299" customWidth="1"/>
    <col min="6925" max="6925" width="1.85546875" style="299" customWidth="1"/>
    <col min="6926" max="7170" width="10.140625" style="299"/>
    <col min="7171" max="7171" width="1.140625" style="299" customWidth="1"/>
    <col min="7172" max="7174" width="6.85546875" style="299" customWidth="1"/>
    <col min="7175" max="7175" width="17.85546875" style="299" customWidth="1"/>
    <col min="7176" max="7176" width="11" style="299" customWidth="1"/>
    <col min="7177" max="7177" width="19.42578125" style="299" customWidth="1"/>
    <col min="7178" max="7178" width="13.85546875" style="299" customWidth="1"/>
    <col min="7179" max="7179" width="2.85546875" style="299" customWidth="1"/>
    <col min="7180" max="7180" width="13.85546875" style="299" customWidth="1"/>
    <col min="7181" max="7181" width="1.85546875" style="299" customWidth="1"/>
    <col min="7182" max="7426" width="10.140625" style="299"/>
    <col min="7427" max="7427" width="1.140625" style="299" customWidth="1"/>
    <col min="7428" max="7430" width="6.85546875" style="299" customWidth="1"/>
    <col min="7431" max="7431" width="17.85546875" style="299" customWidth="1"/>
    <col min="7432" max="7432" width="11" style="299" customWidth="1"/>
    <col min="7433" max="7433" width="19.42578125" style="299" customWidth="1"/>
    <col min="7434" max="7434" width="13.85546875" style="299" customWidth="1"/>
    <col min="7435" max="7435" width="2.85546875" style="299" customWidth="1"/>
    <col min="7436" max="7436" width="13.85546875" style="299" customWidth="1"/>
    <col min="7437" max="7437" width="1.85546875" style="299" customWidth="1"/>
    <col min="7438" max="7682" width="10.140625" style="299"/>
    <col min="7683" max="7683" width="1.140625" style="299" customWidth="1"/>
    <col min="7684" max="7686" width="6.85546875" style="299" customWidth="1"/>
    <col min="7687" max="7687" width="17.85546875" style="299" customWidth="1"/>
    <col min="7688" max="7688" width="11" style="299" customWidth="1"/>
    <col min="7689" max="7689" width="19.42578125" style="299" customWidth="1"/>
    <col min="7690" max="7690" width="13.85546875" style="299" customWidth="1"/>
    <col min="7691" max="7691" width="2.85546875" style="299" customWidth="1"/>
    <col min="7692" max="7692" width="13.85546875" style="299" customWidth="1"/>
    <col min="7693" max="7693" width="1.85546875" style="299" customWidth="1"/>
    <col min="7694" max="7938" width="10.140625" style="299"/>
    <col min="7939" max="7939" width="1.140625" style="299" customWidth="1"/>
    <col min="7940" max="7942" width="6.85546875" style="299" customWidth="1"/>
    <col min="7943" max="7943" width="17.85546875" style="299" customWidth="1"/>
    <col min="7944" max="7944" width="11" style="299" customWidth="1"/>
    <col min="7945" max="7945" width="19.42578125" style="299" customWidth="1"/>
    <col min="7946" max="7946" width="13.85546875" style="299" customWidth="1"/>
    <col min="7947" max="7947" width="2.85546875" style="299" customWidth="1"/>
    <col min="7948" max="7948" width="13.85546875" style="299" customWidth="1"/>
    <col min="7949" max="7949" width="1.85546875" style="299" customWidth="1"/>
    <col min="7950" max="8194" width="10.140625" style="299"/>
    <col min="8195" max="8195" width="1.140625" style="299" customWidth="1"/>
    <col min="8196" max="8198" width="6.85546875" style="299" customWidth="1"/>
    <col min="8199" max="8199" width="17.85546875" style="299" customWidth="1"/>
    <col min="8200" max="8200" width="11" style="299" customWidth="1"/>
    <col min="8201" max="8201" width="19.42578125" style="299" customWidth="1"/>
    <col min="8202" max="8202" width="13.85546875" style="299" customWidth="1"/>
    <col min="8203" max="8203" width="2.85546875" style="299" customWidth="1"/>
    <col min="8204" max="8204" width="13.85546875" style="299" customWidth="1"/>
    <col min="8205" max="8205" width="1.85546875" style="299" customWidth="1"/>
    <col min="8206" max="8450" width="10.140625" style="299"/>
    <col min="8451" max="8451" width="1.140625" style="299" customWidth="1"/>
    <col min="8452" max="8454" width="6.85546875" style="299" customWidth="1"/>
    <col min="8455" max="8455" width="17.85546875" style="299" customWidth="1"/>
    <col min="8456" max="8456" width="11" style="299" customWidth="1"/>
    <col min="8457" max="8457" width="19.42578125" style="299" customWidth="1"/>
    <col min="8458" max="8458" width="13.85546875" style="299" customWidth="1"/>
    <col min="8459" max="8459" width="2.85546875" style="299" customWidth="1"/>
    <col min="8460" max="8460" width="13.85546875" style="299" customWidth="1"/>
    <col min="8461" max="8461" width="1.85546875" style="299" customWidth="1"/>
    <col min="8462" max="8706" width="10.140625" style="299"/>
    <col min="8707" max="8707" width="1.140625" style="299" customWidth="1"/>
    <col min="8708" max="8710" width="6.85546875" style="299" customWidth="1"/>
    <col min="8711" max="8711" width="17.85546875" style="299" customWidth="1"/>
    <col min="8712" max="8712" width="11" style="299" customWidth="1"/>
    <col min="8713" max="8713" width="19.42578125" style="299" customWidth="1"/>
    <col min="8714" max="8714" width="13.85546875" style="299" customWidth="1"/>
    <col min="8715" max="8715" width="2.85546875" style="299" customWidth="1"/>
    <col min="8716" max="8716" width="13.85546875" style="299" customWidth="1"/>
    <col min="8717" max="8717" width="1.85546875" style="299" customWidth="1"/>
    <col min="8718" max="8962" width="10.140625" style="299"/>
    <col min="8963" max="8963" width="1.140625" style="299" customWidth="1"/>
    <col min="8964" max="8966" width="6.85546875" style="299" customWidth="1"/>
    <col min="8967" max="8967" width="17.85546875" style="299" customWidth="1"/>
    <col min="8968" max="8968" width="11" style="299" customWidth="1"/>
    <col min="8969" max="8969" width="19.42578125" style="299" customWidth="1"/>
    <col min="8970" max="8970" width="13.85546875" style="299" customWidth="1"/>
    <col min="8971" max="8971" width="2.85546875" style="299" customWidth="1"/>
    <col min="8972" max="8972" width="13.85546875" style="299" customWidth="1"/>
    <col min="8973" max="8973" width="1.85546875" style="299" customWidth="1"/>
    <col min="8974" max="9218" width="10.140625" style="299"/>
    <col min="9219" max="9219" width="1.140625" style="299" customWidth="1"/>
    <col min="9220" max="9222" width="6.85546875" style="299" customWidth="1"/>
    <col min="9223" max="9223" width="17.85546875" style="299" customWidth="1"/>
    <col min="9224" max="9224" width="11" style="299" customWidth="1"/>
    <col min="9225" max="9225" width="19.42578125" style="299" customWidth="1"/>
    <col min="9226" max="9226" width="13.85546875" style="299" customWidth="1"/>
    <col min="9227" max="9227" width="2.85546875" style="299" customWidth="1"/>
    <col min="9228" max="9228" width="13.85546875" style="299" customWidth="1"/>
    <col min="9229" max="9229" width="1.85546875" style="299" customWidth="1"/>
    <col min="9230" max="9474" width="10.140625" style="299"/>
    <col min="9475" max="9475" width="1.140625" style="299" customWidth="1"/>
    <col min="9476" max="9478" width="6.85546875" style="299" customWidth="1"/>
    <col min="9479" max="9479" width="17.85546875" style="299" customWidth="1"/>
    <col min="9480" max="9480" width="11" style="299" customWidth="1"/>
    <col min="9481" max="9481" width="19.42578125" style="299" customWidth="1"/>
    <col min="9482" max="9482" width="13.85546875" style="299" customWidth="1"/>
    <col min="9483" max="9483" width="2.85546875" style="299" customWidth="1"/>
    <col min="9484" max="9484" width="13.85546875" style="299" customWidth="1"/>
    <col min="9485" max="9485" width="1.85546875" style="299" customWidth="1"/>
    <col min="9486" max="9730" width="10.140625" style="299"/>
    <col min="9731" max="9731" width="1.140625" style="299" customWidth="1"/>
    <col min="9732" max="9734" width="6.85546875" style="299" customWidth="1"/>
    <col min="9735" max="9735" width="17.85546875" style="299" customWidth="1"/>
    <col min="9736" max="9736" width="11" style="299" customWidth="1"/>
    <col min="9737" max="9737" width="19.42578125" style="299" customWidth="1"/>
    <col min="9738" max="9738" width="13.85546875" style="299" customWidth="1"/>
    <col min="9739" max="9739" width="2.85546875" style="299" customWidth="1"/>
    <col min="9740" max="9740" width="13.85546875" style="299" customWidth="1"/>
    <col min="9741" max="9741" width="1.85546875" style="299" customWidth="1"/>
    <col min="9742" max="9986" width="10.140625" style="299"/>
    <col min="9987" max="9987" width="1.140625" style="299" customWidth="1"/>
    <col min="9988" max="9990" width="6.85546875" style="299" customWidth="1"/>
    <col min="9991" max="9991" width="17.85546875" style="299" customWidth="1"/>
    <col min="9992" max="9992" width="11" style="299" customWidth="1"/>
    <col min="9993" max="9993" width="19.42578125" style="299" customWidth="1"/>
    <col min="9994" max="9994" width="13.85546875" style="299" customWidth="1"/>
    <col min="9995" max="9995" width="2.85546875" style="299" customWidth="1"/>
    <col min="9996" max="9996" width="13.85546875" style="299" customWidth="1"/>
    <col min="9997" max="9997" width="1.85546875" style="299" customWidth="1"/>
    <col min="9998" max="10242" width="10.140625" style="299"/>
    <col min="10243" max="10243" width="1.140625" style="299" customWidth="1"/>
    <col min="10244" max="10246" width="6.85546875" style="299" customWidth="1"/>
    <col min="10247" max="10247" width="17.85546875" style="299" customWidth="1"/>
    <col min="10248" max="10248" width="11" style="299" customWidth="1"/>
    <col min="10249" max="10249" width="19.42578125" style="299" customWidth="1"/>
    <col min="10250" max="10250" width="13.85546875" style="299" customWidth="1"/>
    <col min="10251" max="10251" width="2.85546875" style="299" customWidth="1"/>
    <col min="10252" max="10252" width="13.85546875" style="299" customWidth="1"/>
    <col min="10253" max="10253" width="1.85546875" style="299" customWidth="1"/>
    <col min="10254" max="10498" width="10.140625" style="299"/>
    <col min="10499" max="10499" width="1.140625" style="299" customWidth="1"/>
    <col min="10500" max="10502" width="6.85546875" style="299" customWidth="1"/>
    <col min="10503" max="10503" width="17.85546875" style="299" customWidth="1"/>
    <col min="10504" max="10504" width="11" style="299" customWidth="1"/>
    <col min="10505" max="10505" width="19.42578125" style="299" customWidth="1"/>
    <col min="10506" max="10506" width="13.85546875" style="299" customWidth="1"/>
    <col min="10507" max="10507" width="2.85546875" style="299" customWidth="1"/>
    <col min="10508" max="10508" width="13.85546875" style="299" customWidth="1"/>
    <col min="10509" max="10509" width="1.85546875" style="299" customWidth="1"/>
    <col min="10510" max="10754" width="10.140625" style="299"/>
    <col min="10755" max="10755" width="1.140625" style="299" customWidth="1"/>
    <col min="10756" max="10758" width="6.85546875" style="299" customWidth="1"/>
    <col min="10759" max="10759" width="17.85546875" style="299" customWidth="1"/>
    <col min="10760" max="10760" width="11" style="299" customWidth="1"/>
    <col min="10761" max="10761" width="19.42578125" style="299" customWidth="1"/>
    <col min="10762" max="10762" width="13.85546875" style="299" customWidth="1"/>
    <col min="10763" max="10763" width="2.85546875" style="299" customWidth="1"/>
    <col min="10764" max="10764" width="13.85546875" style="299" customWidth="1"/>
    <col min="10765" max="10765" width="1.85546875" style="299" customWidth="1"/>
    <col min="10766" max="11010" width="10.140625" style="299"/>
    <col min="11011" max="11011" width="1.140625" style="299" customWidth="1"/>
    <col min="11012" max="11014" width="6.85546875" style="299" customWidth="1"/>
    <col min="11015" max="11015" width="17.85546875" style="299" customWidth="1"/>
    <col min="11016" max="11016" width="11" style="299" customWidth="1"/>
    <col min="11017" max="11017" width="19.42578125" style="299" customWidth="1"/>
    <col min="11018" max="11018" width="13.85546875" style="299" customWidth="1"/>
    <col min="11019" max="11019" width="2.85546875" style="299" customWidth="1"/>
    <col min="11020" max="11020" width="13.85546875" style="299" customWidth="1"/>
    <col min="11021" max="11021" width="1.85546875" style="299" customWidth="1"/>
    <col min="11022" max="11266" width="10.140625" style="299"/>
    <col min="11267" max="11267" width="1.140625" style="299" customWidth="1"/>
    <col min="11268" max="11270" width="6.85546875" style="299" customWidth="1"/>
    <col min="11271" max="11271" width="17.85546875" style="299" customWidth="1"/>
    <col min="11272" max="11272" width="11" style="299" customWidth="1"/>
    <col min="11273" max="11273" width="19.42578125" style="299" customWidth="1"/>
    <col min="11274" max="11274" width="13.85546875" style="299" customWidth="1"/>
    <col min="11275" max="11275" width="2.85546875" style="299" customWidth="1"/>
    <col min="11276" max="11276" width="13.85546875" style="299" customWidth="1"/>
    <col min="11277" max="11277" width="1.85546875" style="299" customWidth="1"/>
    <col min="11278" max="11522" width="10.140625" style="299"/>
    <col min="11523" max="11523" width="1.140625" style="299" customWidth="1"/>
    <col min="11524" max="11526" width="6.85546875" style="299" customWidth="1"/>
    <col min="11527" max="11527" width="17.85546875" style="299" customWidth="1"/>
    <col min="11528" max="11528" width="11" style="299" customWidth="1"/>
    <col min="11529" max="11529" width="19.42578125" style="299" customWidth="1"/>
    <col min="11530" max="11530" width="13.85546875" style="299" customWidth="1"/>
    <col min="11531" max="11531" width="2.85546875" style="299" customWidth="1"/>
    <col min="11532" max="11532" width="13.85546875" style="299" customWidth="1"/>
    <col min="11533" max="11533" width="1.85546875" style="299" customWidth="1"/>
    <col min="11534" max="11778" width="10.140625" style="299"/>
    <col min="11779" max="11779" width="1.140625" style="299" customWidth="1"/>
    <col min="11780" max="11782" width="6.85546875" style="299" customWidth="1"/>
    <col min="11783" max="11783" width="17.85546875" style="299" customWidth="1"/>
    <col min="11784" max="11784" width="11" style="299" customWidth="1"/>
    <col min="11785" max="11785" width="19.42578125" style="299" customWidth="1"/>
    <col min="11786" max="11786" width="13.85546875" style="299" customWidth="1"/>
    <col min="11787" max="11787" width="2.85546875" style="299" customWidth="1"/>
    <col min="11788" max="11788" width="13.85546875" style="299" customWidth="1"/>
    <col min="11789" max="11789" width="1.85546875" style="299" customWidth="1"/>
    <col min="11790" max="12034" width="10.140625" style="299"/>
    <col min="12035" max="12035" width="1.140625" style="299" customWidth="1"/>
    <col min="12036" max="12038" width="6.85546875" style="299" customWidth="1"/>
    <col min="12039" max="12039" width="17.85546875" style="299" customWidth="1"/>
    <col min="12040" max="12040" width="11" style="299" customWidth="1"/>
    <col min="12041" max="12041" width="19.42578125" style="299" customWidth="1"/>
    <col min="12042" max="12042" width="13.85546875" style="299" customWidth="1"/>
    <col min="12043" max="12043" width="2.85546875" style="299" customWidth="1"/>
    <col min="12044" max="12044" width="13.85546875" style="299" customWidth="1"/>
    <col min="12045" max="12045" width="1.85546875" style="299" customWidth="1"/>
    <col min="12046" max="12290" width="10.140625" style="299"/>
    <col min="12291" max="12291" width="1.140625" style="299" customWidth="1"/>
    <col min="12292" max="12294" width="6.85546875" style="299" customWidth="1"/>
    <col min="12295" max="12295" width="17.85546875" style="299" customWidth="1"/>
    <col min="12296" max="12296" width="11" style="299" customWidth="1"/>
    <col min="12297" max="12297" width="19.42578125" style="299" customWidth="1"/>
    <col min="12298" max="12298" width="13.85546875" style="299" customWidth="1"/>
    <col min="12299" max="12299" width="2.85546875" style="299" customWidth="1"/>
    <col min="12300" max="12300" width="13.85546875" style="299" customWidth="1"/>
    <col min="12301" max="12301" width="1.85546875" style="299" customWidth="1"/>
    <col min="12302" max="12546" width="10.140625" style="299"/>
    <col min="12547" max="12547" width="1.140625" style="299" customWidth="1"/>
    <col min="12548" max="12550" width="6.85546875" style="299" customWidth="1"/>
    <col min="12551" max="12551" width="17.85546875" style="299" customWidth="1"/>
    <col min="12552" max="12552" width="11" style="299" customWidth="1"/>
    <col min="12553" max="12553" width="19.42578125" style="299" customWidth="1"/>
    <col min="12554" max="12554" width="13.85546875" style="299" customWidth="1"/>
    <col min="12555" max="12555" width="2.85546875" style="299" customWidth="1"/>
    <col min="12556" max="12556" width="13.85546875" style="299" customWidth="1"/>
    <col min="12557" max="12557" width="1.85546875" style="299" customWidth="1"/>
    <col min="12558" max="12802" width="10.140625" style="299"/>
    <col min="12803" max="12803" width="1.140625" style="299" customWidth="1"/>
    <col min="12804" max="12806" width="6.85546875" style="299" customWidth="1"/>
    <col min="12807" max="12807" width="17.85546875" style="299" customWidth="1"/>
    <col min="12808" max="12808" width="11" style="299" customWidth="1"/>
    <col min="12809" max="12809" width="19.42578125" style="299" customWidth="1"/>
    <col min="12810" max="12810" width="13.85546875" style="299" customWidth="1"/>
    <col min="12811" max="12811" width="2.85546875" style="299" customWidth="1"/>
    <col min="12812" max="12812" width="13.85546875" style="299" customWidth="1"/>
    <col min="12813" max="12813" width="1.85546875" style="299" customWidth="1"/>
    <col min="12814" max="13058" width="10.140625" style="299"/>
    <col min="13059" max="13059" width="1.140625" style="299" customWidth="1"/>
    <col min="13060" max="13062" width="6.85546875" style="299" customWidth="1"/>
    <col min="13063" max="13063" width="17.85546875" style="299" customWidth="1"/>
    <col min="13064" max="13064" width="11" style="299" customWidth="1"/>
    <col min="13065" max="13065" width="19.42578125" style="299" customWidth="1"/>
    <col min="13066" max="13066" width="13.85546875" style="299" customWidth="1"/>
    <col min="13067" max="13067" width="2.85546875" style="299" customWidth="1"/>
    <col min="13068" max="13068" width="13.85546875" style="299" customWidth="1"/>
    <col min="13069" max="13069" width="1.85546875" style="299" customWidth="1"/>
    <col min="13070" max="13314" width="10.140625" style="299"/>
    <col min="13315" max="13315" width="1.140625" style="299" customWidth="1"/>
    <col min="13316" max="13318" width="6.85546875" style="299" customWidth="1"/>
    <col min="13319" max="13319" width="17.85546875" style="299" customWidth="1"/>
    <col min="13320" max="13320" width="11" style="299" customWidth="1"/>
    <col min="13321" max="13321" width="19.42578125" style="299" customWidth="1"/>
    <col min="13322" max="13322" width="13.85546875" style="299" customWidth="1"/>
    <col min="13323" max="13323" width="2.85546875" style="299" customWidth="1"/>
    <col min="13324" max="13324" width="13.85546875" style="299" customWidth="1"/>
    <col min="13325" max="13325" width="1.85546875" style="299" customWidth="1"/>
    <col min="13326" max="13570" width="10.140625" style="299"/>
    <col min="13571" max="13571" width="1.140625" style="299" customWidth="1"/>
    <col min="13572" max="13574" width="6.85546875" style="299" customWidth="1"/>
    <col min="13575" max="13575" width="17.85546875" style="299" customWidth="1"/>
    <col min="13576" max="13576" width="11" style="299" customWidth="1"/>
    <col min="13577" max="13577" width="19.42578125" style="299" customWidth="1"/>
    <col min="13578" max="13578" width="13.85546875" style="299" customWidth="1"/>
    <col min="13579" max="13579" width="2.85546875" style="299" customWidth="1"/>
    <col min="13580" max="13580" width="13.85546875" style="299" customWidth="1"/>
    <col min="13581" max="13581" width="1.85546875" style="299" customWidth="1"/>
    <col min="13582" max="13826" width="10.140625" style="299"/>
    <col min="13827" max="13827" width="1.140625" style="299" customWidth="1"/>
    <col min="13828" max="13830" width="6.85546875" style="299" customWidth="1"/>
    <col min="13831" max="13831" width="17.85546875" style="299" customWidth="1"/>
    <col min="13832" max="13832" width="11" style="299" customWidth="1"/>
    <col min="13833" max="13833" width="19.42578125" style="299" customWidth="1"/>
    <col min="13834" max="13834" width="13.85546875" style="299" customWidth="1"/>
    <col min="13835" max="13835" width="2.85546875" style="299" customWidth="1"/>
    <col min="13836" max="13836" width="13.85546875" style="299" customWidth="1"/>
    <col min="13837" max="13837" width="1.85546875" style="299" customWidth="1"/>
    <col min="13838" max="14082" width="10.140625" style="299"/>
    <col min="14083" max="14083" width="1.140625" style="299" customWidth="1"/>
    <col min="14084" max="14086" width="6.85546875" style="299" customWidth="1"/>
    <col min="14087" max="14087" width="17.85546875" style="299" customWidth="1"/>
    <col min="14088" max="14088" width="11" style="299" customWidth="1"/>
    <col min="14089" max="14089" width="19.42578125" style="299" customWidth="1"/>
    <col min="14090" max="14090" width="13.85546875" style="299" customWidth="1"/>
    <col min="14091" max="14091" width="2.85546875" style="299" customWidth="1"/>
    <col min="14092" max="14092" width="13.85546875" style="299" customWidth="1"/>
    <col min="14093" max="14093" width="1.85546875" style="299" customWidth="1"/>
    <col min="14094" max="14338" width="10.140625" style="299"/>
    <col min="14339" max="14339" width="1.140625" style="299" customWidth="1"/>
    <col min="14340" max="14342" width="6.85546875" style="299" customWidth="1"/>
    <col min="14343" max="14343" width="17.85546875" style="299" customWidth="1"/>
    <col min="14344" max="14344" width="11" style="299" customWidth="1"/>
    <col min="14345" max="14345" width="19.42578125" style="299" customWidth="1"/>
    <col min="14346" max="14346" width="13.85546875" style="299" customWidth="1"/>
    <col min="14347" max="14347" width="2.85546875" style="299" customWidth="1"/>
    <col min="14348" max="14348" width="13.85546875" style="299" customWidth="1"/>
    <col min="14349" max="14349" width="1.85546875" style="299" customWidth="1"/>
    <col min="14350" max="14594" width="10.140625" style="299"/>
    <col min="14595" max="14595" width="1.140625" style="299" customWidth="1"/>
    <col min="14596" max="14598" width="6.85546875" style="299" customWidth="1"/>
    <col min="14599" max="14599" width="17.85546875" style="299" customWidth="1"/>
    <col min="14600" max="14600" width="11" style="299" customWidth="1"/>
    <col min="14601" max="14601" width="19.42578125" style="299" customWidth="1"/>
    <col min="14602" max="14602" width="13.85546875" style="299" customWidth="1"/>
    <col min="14603" max="14603" width="2.85546875" style="299" customWidth="1"/>
    <col min="14604" max="14604" width="13.85546875" style="299" customWidth="1"/>
    <col min="14605" max="14605" width="1.85546875" style="299" customWidth="1"/>
    <col min="14606" max="14850" width="10.140625" style="299"/>
    <col min="14851" max="14851" width="1.140625" style="299" customWidth="1"/>
    <col min="14852" max="14854" width="6.85546875" style="299" customWidth="1"/>
    <col min="14855" max="14855" width="17.85546875" style="299" customWidth="1"/>
    <col min="14856" max="14856" width="11" style="299" customWidth="1"/>
    <col min="14857" max="14857" width="19.42578125" style="299" customWidth="1"/>
    <col min="14858" max="14858" width="13.85546875" style="299" customWidth="1"/>
    <col min="14859" max="14859" width="2.85546875" style="299" customWidth="1"/>
    <col min="14860" max="14860" width="13.85546875" style="299" customWidth="1"/>
    <col min="14861" max="14861" width="1.85546875" style="299" customWidth="1"/>
    <col min="14862" max="15106" width="10.140625" style="299"/>
    <col min="15107" max="15107" width="1.140625" style="299" customWidth="1"/>
    <col min="15108" max="15110" width="6.85546875" style="299" customWidth="1"/>
    <col min="15111" max="15111" width="17.85546875" style="299" customWidth="1"/>
    <col min="15112" max="15112" width="11" style="299" customWidth="1"/>
    <col min="15113" max="15113" width="19.42578125" style="299" customWidth="1"/>
    <col min="15114" max="15114" width="13.85546875" style="299" customWidth="1"/>
    <col min="15115" max="15115" width="2.85546875" style="299" customWidth="1"/>
    <col min="15116" max="15116" width="13.85546875" style="299" customWidth="1"/>
    <col min="15117" max="15117" width="1.85546875" style="299" customWidth="1"/>
    <col min="15118" max="15362" width="10.140625" style="299"/>
    <col min="15363" max="15363" width="1.140625" style="299" customWidth="1"/>
    <col min="15364" max="15366" width="6.85546875" style="299" customWidth="1"/>
    <col min="15367" max="15367" width="17.85546875" style="299" customWidth="1"/>
    <col min="15368" max="15368" width="11" style="299" customWidth="1"/>
    <col min="15369" max="15369" width="19.42578125" style="299" customWidth="1"/>
    <col min="15370" max="15370" width="13.85546875" style="299" customWidth="1"/>
    <col min="15371" max="15371" width="2.85546875" style="299" customWidth="1"/>
    <col min="15372" max="15372" width="13.85546875" style="299" customWidth="1"/>
    <col min="15373" max="15373" width="1.85546875" style="299" customWidth="1"/>
    <col min="15374" max="15618" width="10.140625" style="299"/>
    <col min="15619" max="15619" width="1.140625" style="299" customWidth="1"/>
    <col min="15620" max="15622" width="6.85546875" style="299" customWidth="1"/>
    <col min="15623" max="15623" width="17.85546875" style="299" customWidth="1"/>
    <col min="15624" max="15624" width="11" style="299" customWidth="1"/>
    <col min="15625" max="15625" width="19.42578125" style="299" customWidth="1"/>
    <col min="15626" max="15626" width="13.85546875" style="299" customWidth="1"/>
    <col min="15627" max="15627" width="2.85546875" style="299" customWidth="1"/>
    <col min="15628" max="15628" width="13.85546875" style="299" customWidth="1"/>
    <col min="15629" max="15629" width="1.85546875" style="299" customWidth="1"/>
    <col min="15630" max="15874" width="10.140625" style="299"/>
    <col min="15875" max="15875" width="1.140625" style="299" customWidth="1"/>
    <col min="15876" max="15878" width="6.85546875" style="299" customWidth="1"/>
    <col min="15879" max="15879" width="17.85546875" style="299" customWidth="1"/>
    <col min="15880" max="15880" width="11" style="299" customWidth="1"/>
    <col min="15881" max="15881" width="19.42578125" style="299" customWidth="1"/>
    <col min="15882" max="15882" width="13.85546875" style="299" customWidth="1"/>
    <col min="15883" max="15883" width="2.85546875" style="299" customWidth="1"/>
    <col min="15884" max="15884" width="13.85546875" style="299" customWidth="1"/>
    <col min="15885" max="15885" width="1.85546875" style="299" customWidth="1"/>
    <col min="15886" max="16130" width="10.140625" style="299"/>
    <col min="16131" max="16131" width="1.140625" style="299" customWidth="1"/>
    <col min="16132" max="16134" width="6.85546875" style="299" customWidth="1"/>
    <col min="16135" max="16135" width="17.85546875" style="299" customWidth="1"/>
    <col min="16136" max="16136" width="11" style="299" customWidth="1"/>
    <col min="16137" max="16137" width="19.42578125" style="299" customWidth="1"/>
    <col min="16138" max="16138" width="13.85546875" style="299" customWidth="1"/>
    <col min="16139" max="16139" width="2.85546875" style="299" customWidth="1"/>
    <col min="16140" max="16140" width="13.85546875" style="299" customWidth="1"/>
    <col min="16141" max="16141" width="1.85546875" style="299" customWidth="1"/>
    <col min="16142" max="16384" width="10.140625" style="299"/>
  </cols>
  <sheetData>
    <row r="1" spans="1:13" s="293" customFormat="1" ht="12.75" thickBot="1">
      <c r="A1" s="5576">
        <v>10</v>
      </c>
      <c r="B1" s="5576"/>
      <c r="C1" s="291"/>
      <c r="D1" s="291"/>
      <c r="E1" s="292"/>
      <c r="F1" s="292"/>
      <c r="G1" s="292"/>
      <c r="H1" s="292"/>
      <c r="M1" s="294" t="s">
        <v>3500</v>
      </c>
    </row>
    <row r="2" spans="1:13" ht="15.75" customHeight="1">
      <c r="A2" s="295" t="s">
        <v>1232</v>
      </c>
      <c r="B2" s="296"/>
      <c r="C2" s="296"/>
      <c r="D2" s="296"/>
      <c r="E2" s="297"/>
      <c r="F2" s="297"/>
      <c r="G2" s="297"/>
      <c r="H2" s="297"/>
      <c r="I2" s="297"/>
      <c r="J2" s="297"/>
      <c r="K2" s="297"/>
      <c r="L2" s="297"/>
      <c r="M2" s="298"/>
    </row>
    <row r="3" spans="1:13">
      <c r="A3" s="317"/>
      <c r="B3" s="316"/>
      <c r="C3" s="316"/>
      <c r="D3" s="316"/>
      <c r="E3" s="3707"/>
      <c r="F3" s="3707"/>
      <c r="G3" s="3707"/>
      <c r="H3" s="3707"/>
      <c r="I3" s="335"/>
      <c r="J3" s="335"/>
      <c r="K3" s="335"/>
      <c r="L3" s="335"/>
      <c r="M3" s="336"/>
    </row>
    <row r="4" spans="1:13" s="307" customFormat="1">
      <c r="A4" s="304" t="s">
        <v>520</v>
      </c>
      <c r="B4" s="305"/>
      <c r="C4" s="305"/>
      <c r="D4" s="305"/>
      <c r="E4" s="305"/>
      <c r="F4" s="305"/>
      <c r="G4" s="305"/>
      <c r="H4" s="305"/>
      <c r="I4" s="305"/>
      <c r="J4" s="305"/>
      <c r="K4" s="305"/>
      <c r="L4" s="305"/>
      <c r="M4" s="306"/>
    </row>
    <row r="5" spans="1:13" ht="15.75" customHeight="1">
      <c r="A5" s="300" t="s">
        <v>645</v>
      </c>
      <c r="B5" s="301"/>
      <c r="C5" s="301"/>
      <c r="D5" s="301"/>
      <c r="E5" s="302"/>
      <c r="F5" s="302"/>
      <c r="G5" s="302"/>
      <c r="H5" s="302"/>
      <c r="I5" s="302"/>
      <c r="J5" s="302"/>
      <c r="K5" s="302"/>
      <c r="L5" s="302"/>
      <c r="M5" s="303"/>
    </row>
    <row r="6" spans="1:13">
      <c r="A6" s="300"/>
      <c r="B6" s="332"/>
      <c r="C6" s="332"/>
      <c r="D6" s="332"/>
      <c r="E6" s="337"/>
      <c r="F6" s="337"/>
      <c r="G6" s="337"/>
      <c r="H6" s="318"/>
      <c r="I6" s="308"/>
      <c r="J6" s="338"/>
      <c r="K6" s="338"/>
      <c r="L6" s="338"/>
      <c r="M6" s="339"/>
    </row>
    <row r="7" spans="1:13">
      <c r="A7" s="3225"/>
      <c r="B7" s="1220" t="s">
        <v>3292</v>
      </c>
      <c r="C7" s="3226"/>
      <c r="D7" s="3226"/>
      <c r="E7" s="322"/>
      <c r="F7" s="322"/>
      <c r="G7" s="322"/>
      <c r="H7" s="322"/>
      <c r="I7" s="322"/>
      <c r="J7" s="1454"/>
      <c r="K7" s="1454"/>
      <c r="L7" s="1454"/>
      <c r="M7" s="3227"/>
    </row>
    <row r="8" spans="1:13">
      <c r="A8" s="1204"/>
      <c r="B8" s="1222"/>
      <c r="C8" s="1222"/>
      <c r="D8" s="1222"/>
      <c r="E8" s="322"/>
      <c r="F8" s="322"/>
      <c r="G8" s="322"/>
      <c r="H8" s="3706"/>
      <c r="I8" s="322"/>
      <c r="J8" s="1454"/>
      <c r="K8" s="1454"/>
      <c r="L8" s="1454"/>
      <c r="M8" s="3227"/>
    </row>
    <row r="9" spans="1:13" ht="23.25" customHeight="1">
      <c r="A9" s="1204"/>
      <c r="B9" s="5571" t="s">
        <v>3293</v>
      </c>
      <c r="C9" s="5571"/>
      <c r="D9" s="5571"/>
      <c r="E9" s="5571"/>
      <c r="F9" s="5571"/>
      <c r="G9" s="5571"/>
      <c r="H9" s="5571"/>
      <c r="I9" s="5571"/>
      <c r="J9" s="5571"/>
      <c r="K9" s="5571"/>
      <c r="L9" s="5571"/>
      <c r="M9" s="3227"/>
    </row>
    <row r="10" spans="1:13">
      <c r="A10" s="1204"/>
      <c r="B10" s="3705"/>
      <c r="C10" s="3705"/>
      <c r="D10" s="3705"/>
      <c r="E10" s="3705"/>
      <c r="F10" s="3705"/>
      <c r="G10" s="3705"/>
      <c r="H10" s="3705"/>
      <c r="I10" s="3705"/>
      <c r="J10" s="3705"/>
      <c r="K10" s="1454"/>
      <c r="L10" s="1454"/>
      <c r="M10" s="3227"/>
    </row>
    <row r="11" spans="1:13">
      <c r="A11" s="1204"/>
      <c r="B11" s="5571" t="s">
        <v>3324</v>
      </c>
      <c r="C11" s="5571"/>
      <c r="D11" s="5571"/>
      <c r="E11" s="5571"/>
      <c r="F11" s="5571"/>
      <c r="G11" s="5571"/>
      <c r="H11" s="5571"/>
      <c r="I11" s="5571"/>
      <c r="J11" s="5571"/>
      <c r="K11" s="1454"/>
      <c r="L11" s="1454"/>
      <c r="M11" s="3227"/>
    </row>
    <row r="12" spans="1:13" ht="11.45" customHeight="1">
      <c r="A12" s="1204"/>
      <c r="B12" s="5571" t="s">
        <v>3294</v>
      </c>
      <c r="C12" s="5571"/>
      <c r="D12" s="5571"/>
      <c r="E12" s="5571"/>
      <c r="F12" s="5571"/>
      <c r="G12" s="5571"/>
      <c r="H12" s="5571"/>
      <c r="I12" s="5571"/>
      <c r="J12" s="5571"/>
      <c r="K12" s="5571"/>
      <c r="L12" s="5571"/>
      <c r="M12" s="3227"/>
    </row>
    <row r="13" spans="1:13" ht="11.45" customHeight="1">
      <c r="A13" s="1204"/>
      <c r="B13" s="5571" t="s">
        <v>487</v>
      </c>
      <c r="C13" s="5571"/>
      <c r="D13" s="5571"/>
      <c r="E13" s="5571"/>
      <c r="F13" s="5571"/>
      <c r="G13" s="5571"/>
      <c r="H13" s="5571"/>
      <c r="I13" s="5571"/>
      <c r="J13" s="5571"/>
      <c r="K13" s="5571"/>
      <c r="L13" s="5571"/>
      <c r="M13" s="3227"/>
    </row>
    <row r="14" spans="1:13" ht="11.45" customHeight="1">
      <c r="A14" s="1204"/>
      <c r="B14" s="5571" t="s">
        <v>1004</v>
      </c>
      <c r="C14" s="5571"/>
      <c r="D14" s="5571"/>
      <c r="E14" s="5571"/>
      <c r="F14" s="5571"/>
      <c r="G14" s="5571"/>
      <c r="H14" s="5571"/>
      <c r="I14" s="5571"/>
      <c r="J14" s="5571"/>
      <c r="K14" s="5571"/>
      <c r="L14" s="5571"/>
      <c r="M14" s="3227"/>
    </row>
    <row r="15" spans="1:13" ht="11.45" customHeight="1">
      <c r="A15" s="1204"/>
      <c r="B15" s="5571" t="s">
        <v>1005</v>
      </c>
      <c r="C15" s="5571"/>
      <c r="D15" s="5571"/>
      <c r="E15" s="5571"/>
      <c r="F15" s="5571"/>
      <c r="G15" s="5571"/>
      <c r="H15" s="5571"/>
      <c r="I15" s="5571"/>
      <c r="J15" s="5571"/>
      <c r="K15" s="5571"/>
      <c r="L15" s="5571"/>
      <c r="M15" s="3227"/>
    </row>
    <row r="16" spans="1:13" ht="11.45" customHeight="1">
      <c r="A16" s="1204"/>
      <c r="B16" s="5571" t="s">
        <v>1006</v>
      </c>
      <c r="C16" s="5571"/>
      <c r="D16" s="5571"/>
      <c r="E16" s="5571"/>
      <c r="F16" s="5571"/>
      <c r="G16" s="5571"/>
      <c r="H16" s="5571"/>
      <c r="I16" s="5571"/>
      <c r="J16" s="5571"/>
      <c r="K16" s="5571"/>
      <c r="L16" s="5571"/>
      <c r="M16" s="3227"/>
    </row>
    <row r="17" spans="1:13" ht="11.45" customHeight="1">
      <c r="A17" s="1204"/>
      <c r="B17" s="5571" t="s">
        <v>1007</v>
      </c>
      <c r="C17" s="5571"/>
      <c r="D17" s="5571"/>
      <c r="E17" s="5571"/>
      <c r="F17" s="5571"/>
      <c r="G17" s="5571"/>
      <c r="H17" s="5571"/>
      <c r="I17" s="5571"/>
      <c r="J17" s="5571"/>
      <c r="K17" s="5571"/>
      <c r="L17" s="5571"/>
      <c r="M17" s="3227"/>
    </row>
    <row r="18" spans="1:13" ht="11.45" customHeight="1">
      <c r="A18" s="1223"/>
      <c r="B18" s="5571" t="s">
        <v>3529</v>
      </c>
      <c r="C18" s="5571"/>
      <c r="D18" s="5571"/>
      <c r="E18" s="5571"/>
      <c r="F18" s="5571"/>
      <c r="G18" s="5571"/>
      <c r="H18" s="5571"/>
      <c r="I18" s="5571"/>
      <c r="J18" s="5571"/>
      <c r="K18" s="5571"/>
      <c r="L18" s="5571"/>
      <c r="M18" s="3227"/>
    </row>
    <row r="19" spans="1:13">
      <c r="A19" s="1223"/>
      <c r="B19" s="3705"/>
      <c r="C19" s="3705"/>
      <c r="D19" s="3705"/>
      <c r="E19" s="3705"/>
      <c r="F19" s="3705"/>
      <c r="G19" s="3705"/>
      <c r="H19" s="3705"/>
      <c r="I19" s="3705"/>
      <c r="J19" s="3705"/>
      <c r="K19" s="3705"/>
      <c r="L19" s="3705"/>
      <c r="M19" s="3227"/>
    </row>
    <row r="20" spans="1:13" ht="12" customHeight="1">
      <c r="A20" s="1223"/>
      <c r="B20" s="5571" t="s">
        <v>3390</v>
      </c>
      <c r="C20" s="5571"/>
      <c r="D20" s="5571"/>
      <c r="E20" s="5571"/>
      <c r="F20" s="5571"/>
      <c r="G20" s="5571"/>
      <c r="H20" s="5571"/>
      <c r="I20" s="5571"/>
      <c r="J20" s="5571"/>
      <c r="K20" s="5571"/>
      <c r="L20" s="5571"/>
      <c r="M20" s="3227"/>
    </row>
    <row r="21" spans="1:13" ht="12" customHeight="1">
      <c r="A21" s="1223"/>
      <c r="B21" s="5571"/>
      <c r="C21" s="5571"/>
      <c r="D21" s="5571"/>
      <c r="E21" s="5571"/>
      <c r="F21" s="5571"/>
      <c r="G21" s="5571"/>
      <c r="H21" s="5571"/>
      <c r="I21" s="5571"/>
      <c r="J21" s="5571"/>
      <c r="K21" s="5571"/>
      <c r="L21" s="5571"/>
      <c r="M21" s="3227"/>
    </row>
    <row r="22" spans="1:13" ht="12" customHeight="1">
      <c r="A22" s="1223"/>
      <c r="B22" s="5571"/>
      <c r="C22" s="5571"/>
      <c r="D22" s="5571"/>
      <c r="E22" s="5571"/>
      <c r="F22" s="5571"/>
      <c r="G22" s="5571"/>
      <c r="H22" s="5571"/>
      <c r="I22" s="5571"/>
      <c r="J22" s="5571"/>
      <c r="K22" s="5571"/>
      <c r="L22" s="5571"/>
      <c r="M22" s="3227"/>
    </row>
    <row r="23" spans="1:13" ht="19.5" customHeight="1">
      <c r="A23" s="1223"/>
      <c r="B23" s="5571"/>
      <c r="C23" s="5571"/>
      <c r="D23" s="5571"/>
      <c r="E23" s="5571"/>
      <c r="F23" s="5571"/>
      <c r="G23" s="5571"/>
      <c r="H23" s="5571"/>
      <c r="I23" s="5571"/>
      <c r="J23" s="5571"/>
      <c r="K23" s="5571"/>
      <c r="L23" s="5571"/>
      <c r="M23" s="3227"/>
    </row>
    <row r="24" spans="1:13" ht="12.75">
      <c r="A24" s="1232"/>
      <c r="B24" s="3950" t="s">
        <v>3295</v>
      </c>
      <c r="C24" s="1233"/>
      <c r="D24" s="1233"/>
      <c r="E24" s="322"/>
      <c r="F24" s="322"/>
      <c r="G24" s="322"/>
      <c r="H24" s="322"/>
      <c r="I24" s="322"/>
      <c r="J24" s="1454"/>
      <c r="K24" s="1454"/>
      <c r="L24" s="1454"/>
      <c r="M24" s="3227"/>
    </row>
    <row r="25" spans="1:13">
      <c r="A25" s="1232"/>
      <c r="B25" s="1233"/>
      <c r="C25" s="1233"/>
      <c r="D25" s="1233"/>
      <c r="E25" s="322"/>
      <c r="F25" s="322"/>
      <c r="G25" s="322"/>
      <c r="H25" s="322"/>
      <c r="I25" s="322"/>
      <c r="J25" s="1454"/>
      <c r="K25" s="1454"/>
      <c r="L25" s="1454"/>
      <c r="M25" s="3227"/>
    </row>
    <row r="26" spans="1:13">
      <c r="A26" s="1232"/>
      <c r="B26" s="3928" t="s">
        <v>3330</v>
      </c>
      <c r="C26" s="3228"/>
      <c r="D26" s="3228"/>
      <c r="E26" s="1453"/>
      <c r="F26" s="1453"/>
      <c r="G26" s="1453"/>
      <c r="H26" s="322"/>
      <c r="I26" s="3706"/>
      <c r="J26" s="1453"/>
      <c r="K26" s="1453"/>
      <c r="L26" s="1453"/>
      <c r="M26" s="3227"/>
    </row>
    <row r="27" spans="1:13" ht="18.95" customHeight="1">
      <c r="A27" s="1232"/>
      <c r="B27" s="3228"/>
      <c r="C27" s="3228"/>
      <c r="D27" s="3228"/>
      <c r="E27" s="3228"/>
      <c r="F27" s="5572" t="s">
        <v>3296</v>
      </c>
      <c r="G27" s="5572"/>
      <c r="H27" s="5572"/>
      <c r="I27" s="3916"/>
      <c r="J27" s="5572" t="s">
        <v>3297</v>
      </c>
      <c r="K27" s="5572"/>
      <c r="L27" s="5572"/>
      <c r="M27" s="3227"/>
    </row>
    <row r="28" spans="1:13">
      <c r="A28" s="1232"/>
      <c r="B28" s="3914"/>
      <c r="C28" s="3914"/>
      <c r="D28" s="3914"/>
      <c r="E28" s="3926" t="s">
        <v>3307</v>
      </c>
      <c r="F28" s="4130">
        <v>2017</v>
      </c>
      <c r="G28" s="3939"/>
      <c r="H28" s="4130">
        <v>2016</v>
      </c>
      <c r="I28" s="4135"/>
      <c r="J28" s="4130">
        <v>2017</v>
      </c>
      <c r="K28" s="3939"/>
      <c r="L28" s="4130">
        <v>2016</v>
      </c>
      <c r="M28" s="3227"/>
    </row>
    <row r="29" spans="1:13">
      <c r="A29" s="1232"/>
      <c r="B29" s="1233"/>
      <c r="C29" s="1233"/>
      <c r="D29" s="1233"/>
      <c r="E29" s="1233"/>
      <c r="F29" s="341"/>
      <c r="G29" s="341"/>
      <c r="H29" s="331"/>
      <c r="I29" s="331"/>
      <c r="J29" s="3905"/>
      <c r="K29" s="3905"/>
      <c r="L29" s="3905"/>
      <c r="M29" s="3227"/>
    </row>
    <row r="30" spans="1:13">
      <c r="A30" s="1232"/>
      <c r="B30" s="1233" t="s">
        <v>3298</v>
      </c>
      <c r="C30" s="1233"/>
      <c r="D30" s="1233"/>
      <c r="E30" s="1233"/>
      <c r="F30" s="4131">
        <f>H37</f>
        <v>243419</v>
      </c>
      <c r="G30" s="4131"/>
      <c r="H30" s="4131">
        <v>263433</v>
      </c>
      <c r="I30" s="4213"/>
      <c r="J30" s="4131">
        <f>L39</f>
        <v>65406</v>
      </c>
      <c r="K30" s="4131"/>
      <c r="L30" s="4131">
        <v>63295</v>
      </c>
      <c r="M30" s="3227"/>
    </row>
    <row r="31" spans="1:13">
      <c r="A31" s="1232"/>
      <c r="B31" s="1233" t="s">
        <v>522</v>
      </c>
      <c r="C31" s="1233"/>
      <c r="D31" s="1233"/>
      <c r="E31" s="1233"/>
      <c r="F31" s="4132">
        <v>8605</v>
      </c>
      <c r="G31" s="4203"/>
      <c r="H31" s="4132">
        <v>9287</v>
      </c>
      <c r="I31" s="4213"/>
      <c r="J31" s="4132">
        <v>2316</v>
      </c>
      <c r="K31" s="4214"/>
      <c r="L31" s="4132">
        <v>2205</v>
      </c>
      <c r="M31" s="3227"/>
    </row>
    <row r="32" spans="1:13" ht="12" customHeight="1">
      <c r="A32" s="1232"/>
      <c r="B32" s="1233" t="s">
        <v>3236</v>
      </c>
      <c r="C32" s="1233"/>
      <c r="D32" s="1233"/>
      <c r="E32" s="1233"/>
      <c r="F32" s="4132">
        <v>15691</v>
      </c>
      <c r="G32" s="4132"/>
      <c r="H32" s="4132">
        <v>-7698</v>
      </c>
      <c r="I32" s="4213"/>
      <c r="J32" s="4132">
        <v>11335</v>
      </c>
      <c r="K32" s="4214"/>
      <c r="L32" s="4132">
        <v>3259</v>
      </c>
      <c r="M32" s="3227"/>
    </row>
    <row r="33" spans="1:14" ht="12" customHeight="1">
      <c r="A33" s="1232"/>
      <c r="B33" s="1233" t="s">
        <v>3299</v>
      </c>
      <c r="C33" s="1233"/>
      <c r="D33" s="1233"/>
      <c r="E33" s="1233"/>
      <c r="F33" s="4132">
        <v>0</v>
      </c>
      <c r="G33" s="4132"/>
      <c r="H33" s="4132">
        <v>0</v>
      </c>
      <c r="I33" s="4213"/>
      <c r="J33" s="4132">
        <v>148</v>
      </c>
      <c r="K33" s="4214"/>
      <c r="L33" s="4132">
        <v>111</v>
      </c>
      <c r="M33" s="3227"/>
    </row>
    <row r="34" spans="1:14">
      <c r="A34" s="1232"/>
      <c r="B34" s="1233" t="s">
        <v>521</v>
      </c>
      <c r="C34" s="1233"/>
      <c r="D34" s="1233"/>
      <c r="E34" s="1233"/>
      <c r="F34" s="4132">
        <v>2918</v>
      </c>
      <c r="G34" s="4132"/>
      <c r="H34" s="4132">
        <v>3539</v>
      </c>
      <c r="I34" s="4213"/>
      <c r="J34" s="4132">
        <v>799</v>
      </c>
      <c r="K34" s="4214"/>
      <c r="L34" s="4132">
        <v>806</v>
      </c>
      <c r="M34" s="3227"/>
    </row>
    <row r="35" spans="1:14">
      <c r="A35" s="1232"/>
      <c r="B35" s="1233" t="s">
        <v>1109</v>
      </c>
      <c r="C35" s="1233"/>
      <c r="D35" s="1233"/>
      <c r="E35" s="1233"/>
      <c r="F35" s="4132">
        <v>0</v>
      </c>
      <c r="G35" s="4132"/>
      <c r="H35" s="4132">
        <v>-11549</v>
      </c>
      <c r="I35" s="4213"/>
      <c r="J35" s="4132">
        <v>0</v>
      </c>
      <c r="K35" s="4214"/>
      <c r="L35" s="4132">
        <v>0</v>
      </c>
      <c r="M35" s="3227"/>
    </row>
    <row r="36" spans="1:14">
      <c r="A36" s="1232"/>
      <c r="B36" s="1233" t="s">
        <v>523</v>
      </c>
      <c r="C36" s="1233"/>
      <c r="D36" s="1233"/>
      <c r="E36" s="1233"/>
      <c r="F36" s="5036">
        <v>-14307</v>
      </c>
      <c r="G36" s="4133"/>
      <c r="H36" s="4133">
        <v>-13593</v>
      </c>
      <c r="I36" s="4215"/>
      <c r="J36" s="5036">
        <v>-4094</v>
      </c>
      <c r="K36" s="4216"/>
      <c r="L36" s="4133">
        <v>-4270</v>
      </c>
      <c r="M36" s="3227"/>
    </row>
    <row r="37" spans="1:14" ht="15" customHeight="1">
      <c r="A37" s="1232"/>
      <c r="B37" s="3918" t="s">
        <v>3300</v>
      </c>
      <c r="C37" s="3918"/>
      <c r="D37" s="3918"/>
      <c r="E37" s="3918"/>
      <c r="F37" s="4207">
        <f>SUM(F30:F36)</f>
        <v>256326</v>
      </c>
      <c r="G37" s="4134"/>
      <c r="H37" s="4207">
        <f>SUM(H30:H36)</f>
        <v>243419</v>
      </c>
      <c r="I37" s="4217"/>
      <c r="J37" s="4207">
        <f>SUM(J30:J36)</f>
        <v>75910</v>
      </c>
      <c r="K37" s="4207"/>
      <c r="L37" s="4207">
        <f>SUM(L30:L36)</f>
        <v>65406</v>
      </c>
      <c r="M37" s="3227"/>
    </row>
    <row r="38" spans="1:14" ht="15" customHeight="1">
      <c r="A38" s="3230"/>
      <c r="B38" s="3918" t="s">
        <v>865</v>
      </c>
      <c r="C38" s="3918"/>
      <c r="D38" s="3918"/>
      <c r="E38" s="3919"/>
      <c r="F38" s="5037">
        <v>-25907</v>
      </c>
      <c r="G38" s="4134"/>
      <c r="H38" s="4767">
        <v>-23920</v>
      </c>
      <c r="I38" s="4217"/>
      <c r="J38" s="4767">
        <v>0</v>
      </c>
      <c r="K38" s="4767"/>
      <c r="L38" s="4767">
        <v>0</v>
      </c>
      <c r="M38" s="3231"/>
    </row>
    <row r="39" spans="1:14" ht="15" customHeight="1">
      <c r="A39" s="3230"/>
      <c r="B39" s="3914" t="s">
        <v>864</v>
      </c>
      <c r="C39" s="3917"/>
      <c r="D39" s="3917"/>
      <c r="E39" s="3915"/>
      <c r="F39" s="4208">
        <f>F37+F38</f>
        <v>230419</v>
      </c>
      <c r="G39" s="4134"/>
      <c r="H39" s="4208">
        <f>H37+H38</f>
        <v>219499</v>
      </c>
      <c r="I39" s="4217"/>
      <c r="J39" s="4208">
        <f>J37+J38</f>
        <v>75910</v>
      </c>
      <c r="K39" s="4207"/>
      <c r="L39" s="4208">
        <f>L37+L38</f>
        <v>65406</v>
      </c>
      <c r="M39" s="3233"/>
    </row>
    <row r="40" spans="1:14">
      <c r="A40" s="3230"/>
      <c r="B40" s="3232"/>
      <c r="C40" s="359"/>
      <c r="D40" s="359"/>
      <c r="E40" s="322"/>
      <c r="F40" s="4209"/>
      <c r="G40" s="322"/>
      <c r="H40" s="4209"/>
      <c r="I40" s="4209"/>
      <c r="J40" s="1452"/>
      <c r="K40" s="1452"/>
      <c r="L40" s="1452"/>
      <c r="M40" s="3233"/>
    </row>
    <row r="41" spans="1:14" ht="21.6" customHeight="1">
      <c r="A41" s="1232"/>
      <c r="B41" s="359"/>
      <c r="C41" s="359"/>
      <c r="D41" s="359"/>
      <c r="E41" s="359"/>
      <c r="F41" s="4210"/>
      <c r="G41" s="359"/>
      <c r="H41" s="4210"/>
      <c r="I41" s="4210"/>
      <c r="J41" s="4210"/>
      <c r="K41" s="4210"/>
      <c r="L41" s="4210"/>
      <c r="M41" s="3234"/>
    </row>
    <row r="42" spans="1:14">
      <c r="A42" s="1232"/>
      <c r="B42" s="3913" t="s">
        <v>3329</v>
      </c>
      <c r="C42" s="1218"/>
      <c r="D42" s="1218"/>
      <c r="E42" s="1221"/>
      <c r="F42" s="4211"/>
      <c r="G42" s="1221"/>
      <c r="H42" s="4218"/>
      <c r="I42" s="4219"/>
      <c r="J42" s="1452"/>
      <c r="K42" s="1452"/>
      <c r="L42" s="1452"/>
      <c r="M42" s="3227"/>
    </row>
    <row r="43" spans="1:14" ht="6.6" customHeight="1">
      <c r="A43" s="1232"/>
      <c r="B43" s="1218"/>
      <c r="C43" s="1218"/>
      <c r="D43" s="1218"/>
      <c r="E43" s="1221"/>
      <c r="F43" s="1452"/>
      <c r="G43" s="1454"/>
      <c r="H43" s="1452"/>
      <c r="I43" s="4219"/>
      <c r="J43" s="1452"/>
      <c r="K43" s="1452"/>
      <c r="L43" s="1452"/>
      <c r="M43" s="3237"/>
    </row>
    <row r="44" spans="1:14" ht="12" customHeight="1">
      <c r="A44" s="1232"/>
      <c r="B44" s="1222" t="s">
        <v>524</v>
      </c>
      <c r="C44" s="359"/>
      <c r="D44" s="1221"/>
      <c r="E44" s="1213"/>
      <c r="F44" s="4136">
        <f>H49</f>
        <v>170554</v>
      </c>
      <c r="G44" s="4204"/>
      <c r="H44" s="4136">
        <v>146789</v>
      </c>
      <c r="I44" s="4220"/>
      <c r="J44" s="4136">
        <f>L49</f>
        <v>0</v>
      </c>
      <c r="K44" s="4204"/>
      <c r="L44" s="4136">
        <v>0</v>
      </c>
      <c r="M44" s="3239"/>
    </row>
    <row r="45" spans="1:14" ht="12" customHeight="1">
      <c r="A45" s="1232"/>
      <c r="B45" s="1222" t="s">
        <v>361</v>
      </c>
      <c r="C45" s="359"/>
      <c r="D45" s="1221"/>
      <c r="E45" s="1213"/>
      <c r="F45" s="4132">
        <v>2198</v>
      </c>
      <c r="G45" s="4205"/>
      <c r="H45" s="4132">
        <v>43836</v>
      </c>
      <c r="I45" s="4132"/>
      <c r="J45" s="4132">
        <v>0</v>
      </c>
      <c r="K45" s="4132"/>
      <c r="L45" s="4132">
        <v>0</v>
      </c>
      <c r="M45" s="3239"/>
    </row>
    <row r="46" spans="1:14" ht="12" customHeight="1">
      <c r="A46" s="1232"/>
      <c r="B46" s="1222" t="s">
        <v>525</v>
      </c>
      <c r="C46" s="359"/>
      <c r="D46" s="1221"/>
      <c r="E46" s="1213"/>
      <c r="F46" s="4132">
        <v>25235</v>
      </c>
      <c r="G46" s="4132"/>
      <c r="H46" s="4132">
        <v>5071</v>
      </c>
      <c r="I46" s="4132"/>
      <c r="J46" s="4132">
        <v>0</v>
      </c>
      <c r="K46" s="4132"/>
      <c r="L46" s="4132">
        <v>0</v>
      </c>
      <c r="M46" s="3239"/>
    </row>
    <row r="47" spans="1:14" ht="12" customHeight="1">
      <c r="A47" s="1232"/>
      <c r="B47" s="1222" t="s">
        <v>1109</v>
      </c>
      <c r="C47" s="359"/>
      <c r="D47" s="1221"/>
      <c r="E47" s="1213"/>
      <c r="F47" s="4132">
        <f>F35</f>
        <v>0</v>
      </c>
      <c r="G47" s="4132"/>
      <c r="H47" s="4132">
        <f>H35</f>
        <v>-11549</v>
      </c>
      <c r="I47" s="4132"/>
      <c r="J47" s="4132">
        <v>0</v>
      </c>
      <c r="K47" s="4132"/>
      <c r="L47" s="4132">
        <v>0</v>
      </c>
      <c r="M47" s="3240"/>
      <c r="N47" s="344"/>
    </row>
    <row r="48" spans="1:14" ht="12" customHeight="1">
      <c r="A48" s="1232"/>
      <c r="B48" s="1222" t="s">
        <v>523</v>
      </c>
      <c r="C48" s="359"/>
      <c r="D48" s="1221"/>
      <c r="E48" s="1213"/>
      <c r="F48" s="4132">
        <f>F36</f>
        <v>-14307</v>
      </c>
      <c r="G48" s="4206"/>
      <c r="H48" s="4132">
        <f>H36</f>
        <v>-13593</v>
      </c>
      <c r="I48" s="4132"/>
      <c r="J48" s="4132">
        <v>0</v>
      </c>
      <c r="K48" s="4132"/>
      <c r="L48" s="4132">
        <v>0</v>
      </c>
      <c r="M48" s="3239"/>
    </row>
    <row r="49" spans="1:13" s="346" customFormat="1" ht="15" customHeight="1">
      <c r="A49" s="3241"/>
      <c r="B49" s="3920" t="s">
        <v>362</v>
      </c>
      <c r="C49" s="3921"/>
      <c r="D49" s="3922"/>
      <c r="E49" s="3923"/>
      <c r="F49" s="4208">
        <f>SUM(F44:F48)</f>
        <v>183680</v>
      </c>
      <c r="G49" s="4134"/>
      <c r="H49" s="4208">
        <f>SUM(H44:H48)</f>
        <v>170554</v>
      </c>
      <c r="I49" s="4217"/>
      <c r="J49" s="4208">
        <f>SUM(J44:J48)</f>
        <v>0</v>
      </c>
      <c r="K49" s="4207"/>
      <c r="L49" s="4208">
        <f>SUM(L44:L48)</f>
        <v>0</v>
      </c>
      <c r="M49" s="3231"/>
    </row>
    <row r="50" spans="1:13" s="346" customFormat="1" ht="3.95" customHeight="1">
      <c r="A50" s="3241"/>
      <c r="B50" s="1222"/>
      <c r="C50" s="359"/>
      <c r="D50" s="1221"/>
      <c r="E50" s="1213"/>
      <c r="F50" s="347"/>
      <c r="G50" s="347"/>
      <c r="H50" s="347"/>
      <c r="I50" s="4220"/>
      <c r="J50" s="347"/>
      <c r="K50" s="347"/>
      <c r="L50" s="347"/>
      <c r="M50" s="3231"/>
    </row>
    <row r="51" spans="1:13" s="346" customFormat="1">
      <c r="A51" s="3241"/>
      <c r="B51" s="5573" t="s">
        <v>3325</v>
      </c>
      <c r="C51" s="5573"/>
      <c r="D51" s="5573"/>
      <c r="E51" s="5573"/>
      <c r="F51" s="4212"/>
      <c r="G51" s="4137"/>
      <c r="H51" s="4212"/>
      <c r="I51" s="4212"/>
      <c r="J51" s="4212"/>
      <c r="K51" s="4212"/>
      <c r="L51" s="4212"/>
      <c r="M51" s="3231"/>
    </row>
    <row r="52" spans="1:13" s="346" customFormat="1" ht="14.25" customHeight="1" thickBot="1">
      <c r="A52" s="345"/>
      <c r="B52" s="5574"/>
      <c r="C52" s="5575"/>
      <c r="D52" s="5574"/>
      <c r="E52" s="5574"/>
      <c r="F52" s="4138">
        <f>-(F37-F49)</f>
        <v>-72646</v>
      </c>
      <c r="G52" s="4138"/>
      <c r="H52" s="4138">
        <f>-(H37-H49)</f>
        <v>-72865</v>
      </c>
      <c r="I52" s="4221"/>
      <c r="J52" s="4138">
        <f>-(J37-J49)</f>
        <v>-75910</v>
      </c>
      <c r="K52" s="4138"/>
      <c r="L52" s="4138">
        <f>-(L37-L49)</f>
        <v>-65406</v>
      </c>
      <c r="M52" s="342"/>
    </row>
    <row r="53" spans="1:13" s="346" customFormat="1" ht="12" customHeight="1">
      <c r="A53" s="345"/>
      <c r="B53" s="316"/>
      <c r="C53" s="3947"/>
      <c r="D53" s="315"/>
      <c r="E53" s="3707"/>
      <c r="F53" s="3707"/>
      <c r="G53" s="3707"/>
      <c r="H53" s="332"/>
      <c r="I53" s="321"/>
      <c r="J53" s="347"/>
      <c r="K53" s="340"/>
      <c r="L53" s="347"/>
      <c r="M53" s="342"/>
    </row>
    <row r="54" spans="1:13" s="346" customFormat="1" ht="21" customHeight="1">
      <c r="A54" s="345"/>
      <c r="B54" s="3709"/>
      <c r="C54" s="3947"/>
      <c r="D54" s="315"/>
      <c r="E54" s="3707"/>
      <c r="F54" s="3707"/>
      <c r="G54" s="3707"/>
      <c r="H54" s="332"/>
      <c r="I54" s="321"/>
      <c r="J54" s="347"/>
      <c r="K54" s="340"/>
      <c r="L54" s="347"/>
      <c r="M54" s="342"/>
    </row>
    <row r="55" spans="1:13" s="346" customFormat="1" ht="21" customHeight="1">
      <c r="A55" s="345"/>
      <c r="B55" s="3709"/>
      <c r="C55" s="343"/>
      <c r="D55" s="315"/>
      <c r="E55" s="3909"/>
      <c r="F55" s="3909"/>
      <c r="G55" s="3909"/>
      <c r="H55" s="332"/>
      <c r="I55" s="321"/>
      <c r="J55" s="347"/>
      <c r="K55" s="340"/>
      <c r="L55" s="347"/>
      <c r="M55" s="342"/>
    </row>
    <row r="56" spans="1:13" s="346" customFormat="1" ht="12" customHeight="1">
      <c r="A56" s="345"/>
      <c r="B56" s="3709"/>
      <c r="C56" s="3949"/>
      <c r="D56" s="3949"/>
      <c r="E56" s="3949"/>
      <c r="F56" s="3949"/>
      <c r="G56" s="3949"/>
      <c r="H56" s="3949"/>
      <c r="I56" s="3949"/>
      <c r="J56" s="3949"/>
      <c r="K56" s="3949"/>
      <c r="L56" s="3949"/>
      <c r="M56" s="342"/>
    </row>
    <row r="57" spans="1:13" s="346" customFormat="1" ht="12" customHeight="1">
      <c r="A57" s="345"/>
      <c r="B57" s="3235"/>
      <c r="C57" s="3949"/>
      <c r="D57" s="3949"/>
      <c r="E57" s="3949"/>
      <c r="F57" s="3949"/>
      <c r="G57" s="3949"/>
      <c r="H57" s="3949"/>
      <c r="I57" s="3949"/>
      <c r="J57" s="3949"/>
      <c r="K57" s="3949"/>
      <c r="L57" s="3949"/>
      <c r="M57" s="342"/>
    </row>
    <row r="58" spans="1:13" s="346" customFormat="1" ht="12" customHeight="1">
      <c r="A58" s="345"/>
      <c r="B58" s="316"/>
      <c r="C58" s="3949"/>
      <c r="D58" s="3949"/>
      <c r="E58" s="3949"/>
      <c r="F58" s="3949"/>
      <c r="G58" s="3949"/>
      <c r="H58" s="3949"/>
      <c r="I58" s="3949"/>
      <c r="J58" s="3949"/>
      <c r="K58" s="3949"/>
      <c r="L58" s="3949"/>
      <c r="M58" s="342"/>
    </row>
    <row r="59" spans="1:13" s="346" customFormat="1" ht="12" customHeight="1">
      <c r="A59" s="345"/>
      <c r="B59" s="316"/>
      <c r="C59" s="343"/>
      <c r="D59" s="315"/>
      <c r="E59" s="3909"/>
      <c r="F59" s="3909"/>
      <c r="G59" s="3909"/>
      <c r="H59" s="332"/>
      <c r="I59" s="321"/>
      <c r="J59" s="347"/>
      <c r="K59" s="340"/>
      <c r="L59" s="347"/>
      <c r="M59" s="342"/>
    </row>
    <row r="60" spans="1:13" s="346" customFormat="1" ht="12" customHeight="1">
      <c r="A60" s="345"/>
      <c r="B60" s="343"/>
      <c r="C60" s="343"/>
      <c r="D60" s="343"/>
      <c r="E60" s="343"/>
      <c r="F60" s="343"/>
      <c r="G60" s="343"/>
      <c r="H60" s="343"/>
      <c r="I60" s="343"/>
      <c r="J60" s="343"/>
      <c r="K60" s="343"/>
      <c r="L60" s="343"/>
      <c r="M60" s="342"/>
    </row>
    <row r="61" spans="1:13" ht="27" customHeight="1" thickBot="1">
      <c r="A61" s="348"/>
      <c r="B61" s="349"/>
      <c r="C61" s="349"/>
      <c r="D61" s="349"/>
      <c r="E61" s="349"/>
      <c r="F61" s="349"/>
      <c r="G61" s="349"/>
      <c r="H61" s="349"/>
      <c r="I61" s="349"/>
      <c r="J61" s="350"/>
      <c r="K61" s="350"/>
      <c r="L61" s="350"/>
      <c r="M61" s="351"/>
    </row>
    <row r="62" spans="1:13">
      <c r="A62" s="5570" t="s">
        <v>173</v>
      </c>
      <c r="B62" s="5570"/>
      <c r="C62" s="5570"/>
      <c r="D62" s="5570"/>
      <c r="E62" s="5570"/>
      <c r="F62" s="5570"/>
      <c r="G62" s="5570"/>
      <c r="H62" s="5570"/>
      <c r="I62" s="5570"/>
      <c r="J62" s="5570"/>
      <c r="K62" s="5570"/>
      <c r="L62" s="5570"/>
      <c r="M62" s="5570"/>
    </row>
    <row r="63" spans="1:13">
      <c r="H63" s="353"/>
      <c r="I63" s="353"/>
      <c r="J63" s="353"/>
      <c r="K63" s="353"/>
      <c r="L63" s="353"/>
      <c r="M63" s="318"/>
    </row>
    <row r="64" spans="1:13">
      <c r="H64" s="353"/>
      <c r="I64" s="353"/>
      <c r="J64" s="353"/>
      <c r="K64" s="353"/>
      <c r="L64" s="353"/>
      <c r="M64" s="318"/>
    </row>
    <row r="65" spans="8:13">
      <c r="H65" s="353"/>
      <c r="I65" s="353"/>
      <c r="J65" s="353"/>
      <c r="K65" s="353"/>
      <c r="L65" s="353"/>
      <c r="M65" s="318"/>
    </row>
    <row r="66" spans="8:13">
      <c r="H66" s="353"/>
      <c r="I66" s="353"/>
      <c r="J66" s="353"/>
      <c r="K66" s="353"/>
      <c r="L66" s="353"/>
      <c r="M66" s="318"/>
    </row>
    <row r="67" spans="8:13">
      <c r="H67" s="353"/>
      <c r="I67" s="353"/>
      <c r="J67" s="353"/>
      <c r="K67" s="353"/>
      <c r="L67" s="353"/>
      <c r="M67" s="318"/>
    </row>
    <row r="68" spans="8:13">
      <c r="H68" s="353"/>
      <c r="I68" s="353"/>
      <c r="J68" s="353"/>
      <c r="K68" s="353"/>
      <c r="L68" s="353"/>
      <c r="M68" s="318"/>
    </row>
  </sheetData>
  <mergeCells count="24">
    <mergeCell ref="B13:J13"/>
    <mergeCell ref="K13:L13"/>
    <mergeCell ref="A1:B1"/>
    <mergeCell ref="B9:L9"/>
    <mergeCell ref="B11:J11"/>
    <mergeCell ref="B12:J12"/>
    <mergeCell ref="K12:L12"/>
    <mergeCell ref="B14:J14"/>
    <mergeCell ref="K14:L14"/>
    <mergeCell ref="B15:J15"/>
    <mergeCell ref="K15:L15"/>
    <mergeCell ref="B16:J16"/>
    <mergeCell ref="K16:L16"/>
    <mergeCell ref="A62:M62"/>
    <mergeCell ref="B17:J17"/>
    <mergeCell ref="K17:L17"/>
    <mergeCell ref="B18:J18"/>
    <mergeCell ref="K18:L18"/>
    <mergeCell ref="B23:J23"/>
    <mergeCell ref="K23:L23"/>
    <mergeCell ref="F27:H27"/>
    <mergeCell ref="J27:L27"/>
    <mergeCell ref="B51:E52"/>
    <mergeCell ref="B20:L22"/>
  </mergeCells>
  <printOptions horizontalCentered="1" gridLinesSet="0"/>
  <pageMargins left="0.5" right="0.7" top="0.5" bottom="0.5" header="0.25" footer="0.25"/>
  <pageSetup scale="89"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61"/>
  <sheetViews>
    <sheetView showGridLines="0" zoomScaleNormal="100" workbookViewId="0">
      <selection activeCell="F4" sqref="F4"/>
    </sheetView>
  </sheetViews>
  <sheetFormatPr defaultColWidth="10.140625" defaultRowHeight="11.25"/>
  <cols>
    <col min="1" max="1" width="1" style="311" customWidth="1"/>
    <col min="2" max="2" width="3.85546875" style="321" customWidth="1"/>
    <col min="3" max="3" width="4.5703125" style="333" customWidth="1"/>
    <col min="4" max="4" width="7.140625" style="333" customWidth="1"/>
    <col min="5" max="5" width="8.85546875" style="333" customWidth="1"/>
    <col min="6" max="6" width="19.85546875" style="311" customWidth="1"/>
    <col min="7" max="7" width="13.85546875" style="311" customWidth="1"/>
    <col min="8" max="8" width="1.85546875" style="311" customWidth="1"/>
    <col min="9" max="9" width="13.85546875" style="311" customWidth="1"/>
    <col min="10" max="10" width="1.85546875" style="311" customWidth="1"/>
    <col min="11" max="11" width="12.7109375" style="330" customWidth="1"/>
    <col min="12" max="12" width="1.85546875" style="311" customWidth="1"/>
    <col min="13" max="13" width="12.7109375" style="311" customWidth="1"/>
    <col min="14" max="14" width="3" style="311" customWidth="1"/>
    <col min="15" max="259" width="10.140625" style="311"/>
    <col min="260" max="260" width="1" style="311" customWidth="1"/>
    <col min="261" max="261" width="3.85546875" style="311" customWidth="1"/>
    <col min="262" max="262" width="4.5703125" style="311" customWidth="1"/>
    <col min="263" max="263" width="7.140625" style="311" customWidth="1"/>
    <col min="264" max="264" width="8.85546875" style="311" customWidth="1"/>
    <col min="265" max="265" width="22.140625" style="311" customWidth="1"/>
    <col min="266" max="266" width="18.42578125" style="311" customWidth="1"/>
    <col min="267" max="267" width="13.85546875" style="311" customWidth="1"/>
    <col min="268" max="268" width="1.85546875" style="311" customWidth="1"/>
    <col min="269" max="269" width="13.85546875" style="311" customWidth="1"/>
    <col min="270" max="270" width="3" style="311" customWidth="1"/>
    <col min="271" max="515" width="10.140625" style="311"/>
    <col min="516" max="516" width="1" style="311" customWidth="1"/>
    <col min="517" max="517" width="3.85546875" style="311" customWidth="1"/>
    <col min="518" max="518" width="4.5703125" style="311" customWidth="1"/>
    <col min="519" max="519" width="7.140625" style="311" customWidth="1"/>
    <col min="520" max="520" width="8.85546875" style="311" customWidth="1"/>
    <col min="521" max="521" width="22.140625" style="311" customWidth="1"/>
    <col min="522" max="522" width="18.42578125" style="311" customWidth="1"/>
    <col min="523" max="523" width="13.85546875" style="311" customWidth="1"/>
    <col min="524" max="524" width="1.85546875" style="311" customWidth="1"/>
    <col min="525" max="525" width="13.85546875" style="311" customWidth="1"/>
    <col min="526" max="526" width="3" style="311" customWidth="1"/>
    <col min="527" max="771" width="10.140625" style="311"/>
    <col min="772" max="772" width="1" style="311" customWidth="1"/>
    <col min="773" max="773" width="3.85546875" style="311" customWidth="1"/>
    <col min="774" max="774" width="4.5703125" style="311" customWidth="1"/>
    <col min="775" max="775" width="7.140625" style="311" customWidth="1"/>
    <col min="776" max="776" width="8.85546875" style="311" customWidth="1"/>
    <col min="777" max="777" width="22.140625" style="311" customWidth="1"/>
    <col min="778" max="778" width="18.42578125" style="311" customWidth="1"/>
    <col min="779" max="779" width="13.85546875" style="311" customWidth="1"/>
    <col min="780" max="780" width="1.85546875" style="311" customWidth="1"/>
    <col min="781" max="781" width="13.85546875" style="311" customWidth="1"/>
    <col min="782" max="782" width="3" style="311" customWidth="1"/>
    <col min="783" max="1027" width="10.140625" style="311"/>
    <col min="1028" max="1028" width="1" style="311" customWidth="1"/>
    <col min="1029" max="1029" width="3.85546875" style="311" customWidth="1"/>
    <col min="1030" max="1030" width="4.5703125" style="311" customWidth="1"/>
    <col min="1031" max="1031" width="7.140625" style="311" customWidth="1"/>
    <col min="1032" max="1032" width="8.85546875" style="311" customWidth="1"/>
    <col min="1033" max="1033" width="22.140625" style="311" customWidth="1"/>
    <col min="1034" max="1034" width="18.42578125" style="311" customWidth="1"/>
    <col min="1035" max="1035" width="13.85546875" style="311" customWidth="1"/>
    <col min="1036" max="1036" width="1.85546875" style="311" customWidth="1"/>
    <col min="1037" max="1037" width="13.85546875" style="311" customWidth="1"/>
    <col min="1038" max="1038" width="3" style="311" customWidth="1"/>
    <col min="1039" max="1283" width="10.140625" style="311"/>
    <col min="1284" max="1284" width="1" style="311" customWidth="1"/>
    <col min="1285" max="1285" width="3.85546875" style="311" customWidth="1"/>
    <col min="1286" max="1286" width="4.5703125" style="311" customWidth="1"/>
    <col min="1287" max="1287" width="7.140625" style="311" customWidth="1"/>
    <col min="1288" max="1288" width="8.85546875" style="311" customWidth="1"/>
    <col min="1289" max="1289" width="22.140625" style="311" customWidth="1"/>
    <col min="1290" max="1290" width="18.42578125" style="311" customWidth="1"/>
    <col min="1291" max="1291" width="13.85546875" style="311" customWidth="1"/>
    <col min="1292" max="1292" width="1.85546875" style="311" customWidth="1"/>
    <col min="1293" max="1293" width="13.85546875" style="311" customWidth="1"/>
    <col min="1294" max="1294" width="3" style="311" customWidth="1"/>
    <col min="1295" max="1539" width="10.140625" style="311"/>
    <col min="1540" max="1540" width="1" style="311" customWidth="1"/>
    <col min="1541" max="1541" width="3.85546875" style="311" customWidth="1"/>
    <col min="1542" max="1542" width="4.5703125" style="311" customWidth="1"/>
    <col min="1543" max="1543" width="7.140625" style="311" customWidth="1"/>
    <col min="1544" max="1544" width="8.85546875" style="311" customWidth="1"/>
    <col min="1545" max="1545" width="22.140625" style="311" customWidth="1"/>
    <col min="1546" max="1546" width="18.42578125" style="311" customWidth="1"/>
    <col min="1547" max="1547" width="13.85546875" style="311" customWidth="1"/>
    <col min="1548" max="1548" width="1.85546875" style="311" customWidth="1"/>
    <col min="1549" max="1549" width="13.85546875" style="311" customWidth="1"/>
    <col min="1550" max="1550" width="3" style="311" customWidth="1"/>
    <col min="1551" max="1795" width="10.140625" style="311"/>
    <col min="1796" max="1796" width="1" style="311" customWidth="1"/>
    <col min="1797" max="1797" width="3.85546875" style="311" customWidth="1"/>
    <col min="1798" max="1798" width="4.5703125" style="311" customWidth="1"/>
    <col min="1799" max="1799" width="7.140625" style="311" customWidth="1"/>
    <col min="1800" max="1800" width="8.85546875" style="311" customWidth="1"/>
    <col min="1801" max="1801" width="22.140625" style="311" customWidth="1"/>
    <col min="1802" max="1802" width="18.42578125" style="311" customWidth="1"/>
    <col min="1803" max="1803" width="13.85546875" style="311" customWidth="1"/>
    <col min="1804" max="1804" width="1.85546875" style="311" customWidth="1"/>
    <col min="1805" max="1805" width="13.85546875" style="311" customWidth="1"/>
    <col min="1806" max="1806" width="3" style="311" customWidth="1"/>
    <col min="1807" max="2051" width="10.140625" style="311"/>
    <col min="2052" max="2052" width="1" style="311" customWidth="1"/>
    <col min="2053" max="2053" width="3.85546875" style="311" customWidth="1"/>
    <col min="2054" max="2054" width="4.5703125" style="311" customWidth="1"/>
    <col min="2055" max="2055" width="7.140625" style="311" customWidth="1"/>
    <col min="2056" max="2056" width="8.85546875" style="311" customWidth="1"/>
    <col min="2057" max="2057" width="22.140625" style="311" customWidth="1"/>
    <col min="2058" max="2058" width="18.42578125" style="311" customWidth="1"/>
    <col min="2059" max="2059" width="13.85546875" style="311" customWidth="1"/>
    <col min="2060" max="2060" width="1.85546875" style="311" customWidth="1"/>
    <col min="2061" max="2061" width="13.85546875" style="311" customWidth="1"/>
    <col min="2062" max="2062" width="3" style="311" customWidth="1"/>
    <col min="2063" max="2307" width="10.140625" style="311"/>
    <col min="2308" max="2308" width="1" style="311" customWidth="1"/>
    <col min="2309" max="2309" width="3.85546875" style="311" customWidth="1"/>
    <col min="2310" max="2310" width="4.5703125" style="311" customWidth="1"/>
    <col min="2311" max="2311" width="7.140625" style="311" customWidth="1"/>
    <col min="2312" max="2312" width="8.85546875" style="311" customWidth="1"/>
    <col min="2313" max="2313" width="22.140625" style="311" customWidth="1"/>
    <col min="2314" max="2314" width="18.42578125" style="311" customWidth="1"/>
    <col min="2315" max="2315" width="13.85546875" style="311" customWidth="1"/>
    <col min="2316" max="2316" width="1.85546875" style="311" customWidth="1"/>
    <col min="2317" max="2317" width="13.85546875" style="311" customWidth="1"/>
    <col min="2318" max="2318" width="3" style="311" customWidth="1"/>
    <col min="2319" max="2563" width="10.140625" style="311"/>
    <col min="2564" max="2564" width="1" style="311" customWidth="1"/>
    <col min="2565" max="2565" width="3.85546875" style="311" customWidth="1"/>
    <col min="2566" max="2566" width="4.5703125" style="311" customWidth="1"/>
    <col min="2567" max="2567" width="7.140625" style="311" customWidth="1"/>
    <col min="2568" max="2568" width="8.85546875" style="311" customWidth="1"/>
    <col min="2569" max="2569" width="22.140625" style="311" customWidth="1"/>
    <col min="2570" max="2570" width="18.42578125" style="311" customWidth="1"/>
    <col min="2571" max="2571" width="13.85546875" style="311" customWidth="1"/>
    <col min="2572" max="2572" width="1.85546875" style="311" customWidth="1"/>
    <col min="2573" max="2573" width="13.85546875" style="311" customWidth="1"/>
    <col min="2574" max="2574" width="3" style="311" customWidth="1"/>
    <col min="2575" max="2819" width="10.140625" style="311"/>
    <col min="2820" max="2820" width="1" style="311" customWidth="1"/>
    <col min="2821" max="2821" width="3.85546875" style="311" customWidth="1"/>
    <col min="2822" max="2822" width="4.5703125" style="311" customWidth="1"/>
    <col min="2823" max="2823" width="7.140625" style="311" customWidth="1"/>
    <col min="2824" max="2824" width="8.85546875" style="311" customWidth="1"/>
    <col min="2825" max="2825" width="22.140625" style="311" customWidth="1"/>
    <col min="2826" max="2826" width="18.42578125" style="311" customWidth="1"/>
    <col min="2827" max="2827" width="13.85546875" style="311" customWidth="1"/>
    <col min="2828" max="2828" width="1.85546875" style="311" customWidth="1"/>
    <col min="2829" max="2829" width="13.85546875" style="311" customWidth="1"/>
    <col min="2830" max="2830" width="3" style="311" customWidth="1"/>
    <col min="2831" max="3075" width="10.140625" style="311"/>
    <col min="3076" max="3076" width="1" style="311" customWidth="1"/>
    <col min="3077" max="3077" width="3.85546875" style="311" customWidth="1"/>
    <col min="3078" max="3078" width="4.5703125" style="311" customWidth="1"/>
    <col min="3079" max="3079" width="7.140625" style="311" customWidth="1"/>
    <col min="3080" max="3080" width="8.85546875" style="311" customWidth="1"/>
    <col min="3081" max="3081" width="22.140625" style="311" customWidth="1"/>
    <col min="3082" max="3082" width="18.42578125" style="311" customWidth="1"/>
    <col min="3083" max="3083" width="13.85546875" style="311" customWidth="1"/>
    <col min="3084" max="3084" width="1.85546875" style="311" customWidth="1"/>
    <col min="3085" max="3085" width="13.85546875" style="311" customWidth="1"/>
    <col min="3086" max="3086" width="3" style="311" customWidth="1"/>
    <col min="3087" max="3331" width="10.140625" style="311"/>
    <col min="3332" max="3332" width="1" style="311" customWidth="1"/>
    <col min="3333" max="3333" width="3.85546875" style="311" customWidth="1"/>
    <col min="3334" max="3334" width="4.5703125" style="311" customWidth="1"/>
    <col min="3335" max="3335" width="7.140625" style="311" customWidth="1"/>
    <col min="3336" max="3336" width="8.85546875" style="311" customWidth="1"/>
    <col min="3337" max="3337" width="22.140625" style="311" customWidth="1"/>
    <col min="3338" max="3338" width="18.42578125" style="311" customWidth="1"/>
    <col min="3339" max="3339" width="13.85546875" style="311" customWidth="1"/>
    <col min="3340" max="3340" width="1.85546875" style="311" customWidth="1"/>
    <col min="3341" max="3341" width="13.85546875" style="311" customWidth="1"/>
    <col min="3342" max="3342" width="3" style="311" customWidth="1"/>
    <col min="3343" max="3587" width="10.140625" style="311"/>
    <col min="3588" max="3588" width="1" style="311" customWidth="1"/>
    <col min="3589" max="3589" width="3.85546875" style="311" customWidth="1"/>
    <col min="3590" max="3590" width="4.5703125" style="311" customWidth="1"/>
    <col min="3591" max="3591" width="7.140625" style="311" customWidth="1"/>
    <col min="3592" max="3592" width="8.85546875" style="311" customWidth="1"/>
    <col min="3593" max="3593" width="22.140625" style="311" customWidth="1"/>
    <col min="3594" max="3594" width="18.42578125" style="311" customWidth="1"/>
    <col min="3595" max="3595" width="13.85546875" style="311" customWidth="1"/>
    <col min="3596" max="3596" width="1.85546875" style="311" customWidth="1"/>
    <col min="3597" max="3597" width="13.85546875" style="311" customWidth="1"/>
    <col min="3598" max="3598" width="3" style="311" customWidth="1"/>
    <col min="3599" max="3843" width="10.140625" style="311"/>
    <col min="3844" max="3844" width="1" style="311" customWidth="1"/>
    <col min="3845" max="3845" width="3.85546875" style="311" customWidth="1"/>
    <col min="3846" max="3846" width="4.5703125" style="311" customWidth="1"/>
    <col min="3847" max="3847" width="7.140625" style="311" customWidth="1"/>
    <col min="3848" max="3848" width="8.85546875" style="311" customWidth="1"/>
    <col min="3849" max="3849" width="22.140625" style="311" customWidth="1"/>
    <col min="3850" max="3850" width="18.42578125" style="311" customWidth="1"/>
    <col min="3851" max="3851" width="13.85546875" style="311" customWidth="1"/>
    <col min="3852" max="3852" width="1.85546875" style="311" customWidth="1"/>
    <col min="3853" max="3853" width="13.85546875" style="311" customWidth="1"/>
    <col min="3854" max="3854" width="3" style="311" customWidth="1"/>
    <col min="3855" max="4099" width="10.140625" style="311"/>
    <col min="4100" max="4100" width="1" style="311" customWidth="1"/>
    <col min="4101" max="4101" width="3.85546875" style="311" customWidth="1"/>
    <col min="4102" max="4102" width="4.5703125" style="311" customWidth="1"/>
    <col min="4103" max="4103" width="7.140625" style="311" customWidth="1"/>
    <col min="4104" max="4104" width="8.85546875" style="311" customWidth="1"/>
    <col min="4105" max="4105" width="22.140625" style="311" customWidth="1"/>
    <col min="4106" max="4106" width="18.42578125" style="311" customWidth="1"/>
    <col min="4107" max="4107" width="13.85546875" style="311" customWidth="1"/>
    <col min="4108" max="4108" width="1.85546875" style="311" customWidth="1"/>
    <col min="4109" max="4109" width="13.85546875" style="311" customWidth="1"/>
    <col min="4110" max="4110" width="3" style="311" customWidth="1"/>
    <col min="4111" max="4355" width="10.140625" style="311"/>
    <col min="4356" max="4356" width="1" style="311" customWidth="1"/>
    <col min="4357" max="4357" width="3.85546875" style="311" customWidth="1"/>
    <col min="4358" max="4358" width="4.5703125" style="311" customWidth="1"/>
    <col min="4359" max="4359" width="7.140625" style="311" customWidth="1"/>
    <col min="4360" max="4360" width="8.85546875" style="311" customWidth="1"/>
    <col min="4361" max="4361" width="22.140625" style="311" customWidth="1"/>
    <col min="4362" max="4362" width="18.42578125" style="311" customWidth="1"/>
    <col min="4363" max="4363" width="13.85546875" style="311" customWidth="1"/>
    <col min="4364" max="4364" width="1.85546875" style="311" customWidth="1"/>
    <col min="4365" max="4365" width="13.85546875" style="311" customWidth="1"/>
    <col min="4366" max="4366" width="3" style="311" customWidth="1"/>
    <col min="4367" max="4611" width="10.140625" style="311"/>
    <col min="4612" max="4612" width="1" style="311" customWidth="1"/>
    <col min="4613" max="4613" width="3.85546875" style="311" customWidth="1"/>
    <col min="4614" max="4614" width="4.5703125" style="311" customWidth="1"/>
    <col min="4615" max="4615" width="7.140625" style="311" customWidth="1"/>
    <col min="4616" max="4616" width="8.85546875" style="311" customWidth="1"/>
    <col min="4617" max="4617" width="22.140625" style="311" customWidth="1"/>
    <col min="4618" max="4618" width="18.42578125" style="311" customWidth="1"/>
    <col min="4619" max="4619" width="13.85546875" style="311" customWidth="1"/>
    <col min="4620" max="4620" width="1.85546875" style="311" customWidth="1"/>
    <col min="4621" max="4621" width="13.85546875" style="311" customWidth="1"/>
    <col min="4622" max="4622" width="3" style="311" customWidth="1"/>
    <col min="4623" max="4867" width="10.140625" style="311"/>
    <col min="4868" max="4868" width="1" style="311" customWidth="1"/>
    <col min="4869" max="4869" width="3.85546875" style="311" customWidth="1"/>
    <col min="4870" max="4870" width="4.5703125" style="311" customWidth="1"/>
    <col min="4871" max="4871" width="7.140625" style="311" customWidth="1"/>
    <col min="4872" max="4872" width="8.85546875" style="311" customWidth="1"/>
    <col min="4873" max="4873" width="22.140625" style="311" customWidth="1"/>
    <col min="4874" max="4874" width="18.42578125" style="311" customWidth="1"/>
    <col min="4875" max="4875" width="13.85546875" style="311" customWidth="1"/>
    <col min="4876" max="4876" width="1.85546875" style="311" customWidth="1"/>
    <col min="4877" max="4877" width="13.85546875" style="311" customWidth="1"/>
    <col min="4878" max="4878" width="3" style="311" customWidth="1"/>
    <col min="4879" max="5123" width="10.140625" style="311"/>
    <col min="5124" max="5124" width="1" style="311" customWidth="1"/>
    <col min="5125" max="5125" width="3.85546875" style="311" customWidth="1"/>
    <col min="5126" max="5126" width="4.5703125" style="311" customWidth="1"/>
    <col min="5127" max="5127" width="7.140625" style="311" customWidth="1"/>
    <col min="5128" max="5128" width="8.85546875" style="311" customWidth="1"/>
    <col min="5129" max="5129" width="22.140625" style="311" customWidth="1"/>
    <col min="5130" max="5130" width="18.42578125" style="311" customWidth="1"/>
    <col min="5131" max="5131" width="13.85546875" style="311" customWidth="1"/>
    <col min="5132" max="5132" width="1.85546875" style="311" customWidth="1"/>
    <col min="5133" max="5133" width="13.85546875" style="311" customWidth="1"/>
    <col min="5134" max="5134" width="3" style="311" customWidth="1"/>
    <col min="5135" max="5379" width="10.140625" style="311"/>
    <col min="5380" max="5380" width="1" style="311" customWidth="1"/>
    <col min="5381" max="5381" width="3.85546875" style="311" customWidth="1"/>
    <col min="5382" max="5382" width="4.5703125" style="311" customWidth="1"/>
    <col min="5383" max="5383" width="7.140625" style="311" customWidth="1"/>
    <col min="5384" max="5384" width="8.85546875" style="311" customWidth="1"/>
    <col min="5385" max="5385" width="22.140625" style="311" customWidth="1"/>
    <col min="5386" max="5386" width="18.42578125" style="311" customWidth="1"/>
    <col min="5387" max="5387" width="13.85546875" style="311" customWidth="1"/>
    <col min="5388" max="5388" width="1.85546875" style="311" customWidth="1"/>
    <col min="5389" max="5389" width="13.85546875" style="311" customWidth="1"/>
    <col min="5390" max="5390" width="3" style="311" customWidth="1"/>
    <col min="5391" max="5635" width="10.140625" style="311"/>
    <col min="5636" max="5636" width="1" style="311" customWidth="1"/>
    <col min="5637" max="5637" width="3.85546875" style="311" customWidth="1"/>
    <col min="5638" max="5638" width="4.5703125" style="311" customWidth="1"/>
    <col min="5639" max="5639" width="7.140625" style="311" customWidth="1"/>
    <col min="5640" max="5640" width="8.85546875" style="311" customWidth="1"/>
    <col min="5641" max="5641" width="22.140625" style="311" customWidth="1"/>
    <col min="5642" max="5642" width="18.42578125" style="311" customWidth="1"/>
    <col min="5643" max="5643" width="13.85546875" style="311" customWidth="1"/>
    <col min="5644" max="5644" width="1.85546875" style="311" customWidth="1"/>
    <col min="5645" max="5645" width="13.85546875" style="311" customWidth="1"/>
    <col min="5646" max="5646" width="3" style="311" customWidth="1"/>
    <col min="5647" max="5891" width="10.140625" style="311"/>
    <col min="5892" max="5892" width="1" style="311" customWidth="1"/>
    <col min="5893" max="5893" width="3.85546875" style="311" customWidth="1"/>
    <col min="5894" max="5894" width="4.5703125" style="311" customWidth="1"/>
    <col min="5895" max="5895" width="7.140625" style="311" customWidth="1"/>
    <col min="5896" max="5896" width="8.85546875" style="311" customWidth="1"/>
    <col min="5897" max="5897" width="22.140625" style="311" customWidth="1"/>
    <col min="5898" max="5898" width="18.42578125" style="311" customWidth="1"/>
    <col min="5899" max="5899" width="13.85546875" style="311" customWidth="1"/>
    <col min="5900" max="5900" width="1.85546875" style="311" customWidth="1"/>
    <col min="5901" max="5901" width="13.85546875" style="311" customWidth="1"/>
    <col min="5902" max="5902" width="3" style="311" customWidth="1"/>
    <col min="5903" max="6147" width="10.140625" style="311"/>
    <col min="6148" max="6148" width="1" style="311" customWidth="1"/>
    <col min="6149" max="6149" width="3.85546875" style="311" customWidth="1"/>
    <col min="6150" max="6150" width="4.5703125" style="311" customWidth="1"/>
    <col min="6151" max="6151" width="7.140625" style="311" customWidth="1"/>
    <col min="6152" max="6152" width="8.85546875" style="311" customWidth="1"/>
    <col min="6153" max="6153" width="22.140625" style="311" customWidth="1"/>
    <col min="6154" max="6154" width="18.42578125" style="311" customWidth="1"/>
    <col min="6155" max="6155" width="13.85546875" style="311" customWidth="1"/>
    <col min="6156" max="6156" width="1.85546875" style="311" customWidth="1"/>
    <col min="6157" max="6157" width="13.85546875" style="311" customWidth="1"/>
    <col min="6158" max="6158" width="3" style="311" customWidth="1"/>
    <col min="6159" max="6403" width="10.140625" style="311"/>
    <col min="6404" max="6404" width="1" style="311" customWidth="1"/>
    <col min="6405" max="6405" width="3.85546875" style="311" customWidth="1"/>
    <col min="6406" max="6406" width="4.5703125" style="311" customWidth="1"/>
    <col min="6407" max="6407" width="7.140625" style="311" customWidth="1"/>
    <col min="6408" max="6408" width="8.85546875" style="311" customWidth="1"/>
    <col min="6409" max="6409" width="22.140625" style="311" customWidth="1"/>
    <col min="6410" max="6410" width="18.42578125" style="311" customWidth="1"/>
    <col min="6411" max="6411" width="13.85546875" style="311" customWidth="1"/>
    <col min="6412" max="6412" width="1.85546875" style="311" customWidth="1"/>
    <col min="6413" max="6413" width="13.85546875" style="311" customWidth="1"/>
    <col min="6414" max="6414" width="3" style="311" customWidth="1"/>
    <col min="6415" max="6659" width="10.140625" style="311"/>
    <col min="6660" max="6660" width="1" style="311" customWidth="1"/>
    <col min="6661" max="6661" width="3.85546875" style="311" customWidth="1"/>
    <col min="6662" max="6662" width="4.5703125" style="311" customWidth="1"/>
    <col min="6663" max="6663" width="7.140625" style="311" customWidth="1"/>
    <col min="6664" max="6664" width="8.85546875" style="311" customWidth="1"/>
    <col min="6665" max="6665" width="22.140625" style="311" customWidth="1"/>
    <col min="6666" max="6666" width="18.42578125" style="311" customWidth="1"/>
    <col min="6667" max="6667" width="13.85546875" style="311" customWidth="1"/>
    <col min="6668" max="6668" width="1.85546875" style="311" customWidth="1"/>
    <col min="6669" max="6669" width="13.85546875" style="311" customWidth="1"/>
    <col min="6670" max="6670" width="3" style="311" customWidth="1"/>
    <col min="6671" max="6915" width="10.140625" style="311"/>
    <col min="6916" max="6916" width="1" style="311" customWidth="1"/>
    <col min="6917" max="6917" width="3.85546875" style="311" customWidth="1"/>
    <col min="6918" max="6918" width="4.5703125" style="311" customWidth="1"/>
    <col min="6919" max="6919" width="7.140625" style="311" customWidth="1"/>
    <col min="6920" max="6920" width="8.85546875" style="311" customWidth="1"/>
    <col min="6921" max="6921" width="22.140625" style="311" customWidth="1"/>
    <col min="6922" max="6922" width="18.42578125" style="311" customWidth="1"/>
    <col min="6923" max="6923" width="13.85546875" style="311" customWidth="1"/>
    <col min="6924" max="6924" width="1.85546875" style="311" customWidth="1"/>
    <col min="6925" max="6925" width="13.85546875" style="311" customWidth="1"/>
    <col min="6926" max="6926" width="3" style="311" customWidth="1"/>
    <col min="6927" max="7171" width="10.140625" style="311"/>
    <col min="7172" max="7172" width="1" style="311" customWidth="1"/>
    <col min="7173" max="7173" width="3.85546875" style="311" customWidth="1"/>
    <col min="7174" max="7174" width="4.5703125" style="311" customWidth="1"/>
    <col min="7175" max="7175" width="7.140625" style="311" customWidth="1"/>
    <col min="7176" max="7176" width="8.85546875" style="311" customWidth="1"/>
    <col min="7177" max="7177" width="22.140625" style="311" customWidth="1"/>
    <col min="7178" max="7178" width="18.42578125" style="311" customWidth="1"/>
    <col min="7179" max="7179" width="13.85546875" style="311" customWidth="1"/>
    <col min="7180" max="7180" width="1.85546875" style="311" customWidth="1"/>
    <col min="7181" max="7181" width="13.85546875" style="311" customWidth="1"/>
    <col min="7182" max="7182" width="3" style="311" customWidth="1"/>
    <col min="7183" max="7427" width="10.140625" style="311"/>
    <col min="7428" max="7428" width="1" style="311" customWidth="1"/>
    <col min="7429" max="7429" width="3.85546875" style="311" customWidth="1"/>
    <col min="7430" max="7430" width="4.5703125" style="311" customWidth="1"/>
    <col min="7431" max="7431" width="7.140625" style="311" customWidth="1"/>
    <col min="7432" max="7432" width="8.85546875" style="311" customWidth="1"/>
    <col min="7433" max="7433" width="22.140625" style="311" customWidth="1"/>
    <col min="7434" max="7434" width="18.42578125" style="311" customWidth="1"/>
    <col min="7435" max="7435" width="13.85546875" style="311" customWidth="1"/>
    <col min="7436" max="7436" width="1.85546875" style="311" customWidth="1"/>
    <col min="7437" max="7437" width="13.85546875" style="311" customWidth="1"/>
    <col min="7438" max="7438" width="3" style="311" customWidth="1"/>
    <col min="7439" max="7683" width="10.140625" style="311"/>
    <col min="7684" max="7684" width="1" style="311" customWidth="1"/>
    <col min="7685" max="7685" width="3.85546875" style="311" customWidth="1"/>
    <col min="7686" max="7686" width="4.5703125" style="311" customWidth="1"/>
    <col min="7687" max="7687" width="7.140625" style="311" customWidth="1"/>
    <col min="7688" max="7688" width="8.85546875" style="311" customWidth="1"/>
    <col min="7689" max="7689" width="22.140625" style="311" customWidth="1"/>
    <col min="7690" max="7690" width="18.42578125" style="311" customWidth="1"/>
    <col min="7691" max="7691" width="13.85546875" style="311" customWidth="1"/>
    <col min="7692" max="7692" width="1.85546875" style="311" customWidth="1"/>
    <col min="7693" max="7693" width="13.85546875" style="311" customWidth="1"/>
    <col min="7694" max="7694" width="3" style="311" customWidth="1"/>
    <col min="7695" max="7939" width="10.140625" style="311"/>
    <col min="7940" max="7940" width="1" style="311" customWidth="1"/>
    <col min="7941" max="7941" width="3.85546875" style="311" customWidth="1"/>
    <col min="7942" max="7942" width="4.5703125" style="311" customWidth="1"/>
    <col min="7943" max="7943" width="7.140625" style="311" customWidth="1"/>
    <col min="7944" max="7944" width="8.85546875" style="311" customWidth="1"/>
    <col min="7945" max="7945" width="22.140625" style="311" customWidth="1"/>
    <col min="7946" max="7946" width="18.42578125" style="311" customWidth="1"/>
    <col min="7947" max="7947" width="13.85546875" style="311" customWidth="1"/>
    <col min="7948" max="7948" width="1.85546875" style="311" customWidth="1"/>
    <col min="7949" max="7949" width="13.85546875" style="311" customWidth="1"/>
    <col min="7950" max="7950" width="3" style="311" customWidth="1"/>
    <col min="7951" max="8195" width="10.140625" style="311"/>
    <col min="8196" max="8196" width="1" style="311" customWidth="1"/>
    <col min="8197" max="8197" width="3.85546875" style="311" customWidth="1"/>
    <col min="8198" max="8198" width="4.5703125" style="311" customWidth="1"/>
    <col min="8199" max="8199" width="7.140625" style="311" customWidth="1"/>
    <col min="8200" max="8200" width="8.85546875" style="311" customWidth="1"/>
    <col min="8201" max="8201" width="22.140625" style="311" customWidth="1"/>
    <col min="8202" max="8202" width="18.42578125" style="311" customWidth="1"/>
    <col min="8203" max="8203" width="13.85546875" style="311" customWidth="1"/>
    <col min="8204" max="8204" width="1.85546875" style="311" customWidth="1"/>
    <col min="8205" max="8205" width="13.85546875" style="311" customWidth="1"/>
    <col min="8206" max="8206" width="3" style="311" customWidth="1"/>
    <col min="8207" max="8451" width="10.140625" style="311"/>
    <col min="8452" max="8452" width="1" style="311" customWidth="1"/>
    <col min="8453" max="8453" width="3.85546875" style="311" customWidth="1"/>
    <col min="8454" max="8454" width="4.5703125" style="311" customWidth="1"/>
    <col min="8455" max="8455" width="7.140625" style="311" customWidth="1"/>
    <col min="8456" max="8456" width="8.85546875" style="311" customWidth="1"/>
    <col min="8457" max="8457" width="22.140625" style="311" customWidth="1"/>
    <col min="8458" max="8458" width="18.42578125" style="311" customWidth="1"/>
    <col min="8459" max="8459" width="13.85546875" style="311" customWidth="1"/>
    <col min="8460" max="8460" width="1.85546875" style="311" customWidth="1"/>
    <col min="8461" max="8461" width="13.85546875" style="311" customWidth="1"/>
    <col min="8462" max="8462" width="3" style="311" customWidth="1"/>
    <col min="8463" max="8707" width="10.140625" style="311"/>
    <col min="8708" max="8708" width="1" style="311" customWidth="1"/>
    <col min="8709" max="8709" width="3.85546875" style="311" customWidth="1"/>
    <col min="8710" max="8710" width="4.5703125" style="311" customWidth="1"/>
    <col min="8711" max="8711" width="7.140625" style="311" customWidth="1"/>
    <col min="8712" max="8712" width="8.85546875" style="311" customWidth="1"/>
    <col min="8713" max="8713" width="22.140625" style="311" customWidth="1"/>
    <col min="8714" max="8714" width="18.42578125" style="311" customWidth="1"/>
    <col min="8715" max="8715" width="13.85546875" style="311" customWidth="1"/>
    <col min="8716" max="8716" width="1.85546875" style="311" customWidth="1"/>
    <col min="8717" max="8717" width="13.85546875" style="311" customWidth="1"/>
    <col min="8718" max="8718" width="3" style="311" customWidth="1"/>
    <col min="8719" max="8963" width="10.140625" style="311"/>
    <col min="8964" max="8964" width="1" style="311" customWidth="1"/>
    <col min="8965" max="8965" width="3.85546875" style="311" customWidth="1"/>
    <col min="8966" max="8966" width="4.5703125" style="311" customWidth="1"/>
    <col min="8967" max="8967" width="7.140625" style="311" customWidth="1"/>
    <col min="8968" max="8968" width="8.85546875" style="311" customWidth="1"/>
    <col min="8969" max="8969" width="22.140625" style="311" customWidth="1"/>
    <col min="8970" max="8970" width="18.42578125" style="311" customWidth="1"/>
    <col min="8971" max="8971" width="13.85546875" style="311" customWidth="1"/>
    <col min="8972" max="8972" width="1.85546875" style="311" customWidth="1"/>
    <col min="8973" max="8973" width="13.85546875" style="311" customWidth="1"/>
    <col min="8974" max="8974" width="3" style="311" customWidth="1"/>
    <col min="8975" max="9219" width="10.140625" style="311"/>
    <col min="9220" max="9220" width="1" style="311" customWidth="1"/>
    <col min="9221" max="9221" width="3.85546875" style="311" customWidth="1"/>
    <col min="9222" max="9222" width="4.5703125" style="311" customWidth="1"/>
    <col min="9223" max="9223" width="7.140625" style="311" customWidth="1"/>
    <col min="9224" max="9224" width="8.85546875" style="311" customWidth="1"/>
    <col min="9225" max="9225" width="22.140625" style="311" customWidth="1"/>
    <col min="9226" max="9226" width="18.42578125" style="311" customWidth="1"/>
    <col min="9227" max="9227" width="13.85546875" style="311" customWidth="1"/>
    <col min="9228" max="9228" width="1.85546875" style="311" customWidth="1"/>
    <col min="9229" max="9229" width="13.85546875" style="311" customWidth="1"/>
    <col min="9230" max="9230" width="3" style="311" customWidth="1"/>
    <col min="9231" max="9475" width="10.140625" style="311"/>
    <col min="9476" max="9476" width="1" style="311" customWidth="1"/>
    <col min="9477" max="9477" width="3.85546875" style="311" customWidth="1"/>
    <col min="9478" max="9478" width="4.5703125" style="311" customWidth="1"/>
    <col min="9479" max="9479" width="7.140625" style="311" customWidth="1"/>
    <col min="9480" max="9480" width="8.85546875" style="311" customWidth="1"/>
    <col min="9481" max="9481" width="22.140625" style="311" customWidth="1"/>
    <col min="9482" max="9482" width="18.42578125" style="311" customWidth="1"/>
    <col min="9483" max="9483" width="13.85546875" style="311" customWidth="1"/>
    <col min="9484" max="9484" width="1.85546875" style="311" customWidth="1"/>
    <col min="9485" max="9485" width="13.85546875" style="311" customWidth="1"/>
    <col min="9486" max="9486" width="3" style="311" customWidth="1"/>
    <col min="9487" max="9731" width="10.140625" style="311"/>
    <col min="9732" max="9732" width="1" style="311" customWidth="1"/>
    <col min="9733" max="9733" width="3.85546875" style="311" customWidth="1"/>
    <col min="9734" max="9734" width="4.5703125" style="311" customWidth="1"/>
    <col min="9735" max="9735" width="7.140625" style="311" customWidth="1"/>
    <col min="9736" max="9736" width="8.85546875" style="311" customWidth="1"/>
    <col min="9737" max="9737" width="22.140625" style="311" customWidth="1"/>
    <col min="9738" max="9738" width="18.42578125" style="311" customWidth="1"/>
    <col min="9739" max="9739" width="13.85546875" style="311" customWidth="1"/>
    <col min="9740" max="9740" width="1.85546875" style="311" customWidth="1"/>
    <col min="9741" max="9741" width="13.85546875" style="311" customWidth="1"/>
    <col min="9742" max="9742" width="3" style="311" customWidth="1"/>
    <col min="9743" max="9987" width="10.140625" style="311"/>
    <col min="9988" max="9988" width="1" style="311" customWidth="1"/>
    <col min="9989" max="9989" width="3.85546875" style="311" customWidth="1"/>
    <col min="9990" max="9990" width="4.5703125" style="311" customWidth="1"/>
    <col min="9991" max="9991" width="7.140625" style="311" customWidth="1"/>
    <col min="9992" max="9992" width="8.85546875" style="311" customWidth="1"/>
    <col min="9993" max="9993" width="22.140625" style="311" customWidth="1"/>
    <col min="9994" max="9994" width="18.42578125" style="311" customWidth="1"/>
    <col min="9995" max="9995" width="13.85546875" style="311" customWidth="1"/>
    <col min="9996" max="9996" width="1.85546875" style="311" customWidth="1"/>
    <col min="9997" max="9997" width="13.85546875" style="311" customWidth="1"/>
    <col min="9998" max="9998" width="3" style="311" customWidth="1"/>
    <col min="9999" max="10243" width="10.140625" style="311"/>
    <col min="10244" max="10244" width="1" style="311" customWidth="1"/>
    <col min="10245" max="10245" width="3.85546875" style="311" customWidth="1"/>
    <col min="10246" max="10246" width="4.5703125" style="311" customWidth="1"/>
    <col min="10247" max="10247" width="7.140625" style="311" customWidth="1"/>
    <col min="10248" max="10248" width="8.85546875" style="311" customWidth="1"/>
    <col min="10249" max="10249" width="22.140625" style="311" customWidth="1"/>
    <col min="10250" max="10250" width="18.42578125" style="311" customWidth="1"/>
    <col min="10251" max="10251" width="13.85546875" style="311" customWidth="1"/>
    <col min="10252" max="10252" width="1.85546875" style="311" customWidth="1"/>
    <col min="10253" max="10253" width="13.85546875" style="311" customWidth="1"/>
    <col min="10254" max="10254" width="3" style="311" customWidth="1"/>
    <col min="10255" max="10499" width="10.140625" style="311"/>
    <col min="10500" max="10500" width="1" style="311" customWidth="1"/>
    <col min="10501" max="10501" width="3.85546875" style="311" customWidth="1"/>
    <col min="10502" max="10502" width="4.5703125" style="311" customWidth="1"/>
    <col min="10503" max="10503" width="7.140625" style="311" customWidth="1"/>
    <col min="10504" max="10504" width="8.85546875" style="311" customWidth="1"/>
    <col min="10505" max="10505" width="22.140625" style="311" customWidth="1"/>
    <col min="10506" max="10506" width="18.42578125" style="311" customWidth="1"/>
    <col min="10507" max="10507" width="13.85546875" style="311" customWidth="1"/>
    <col min="10508" max="10508" width="1.85546875" style="311" customWidth="1"/>
    <col min="10509" max="10509" width="13.85546875" style="311" customWidth="1"/>
    <col min="10510" max="10510" width="3" style="311" customWidth="1"/>
    <col min="10511" max="10755" width="10.140625" style="311"/>
    <col min="10756" max="10756" width="1" style="311" customWidth="1"/>
    <col min="10757" max="10757" width="3.85546875" style="311" customWidth="1"/>
    <col min="10758" max="10758" width="4.5703125" style="311" customWidth="1"/>
    <col min="10759" max="10759" width="7.140625" style="311" customWidth="1"/>
    <col min="10760" max="10760" width="8.85546875" style="311" customWidth="1"/>
    <col min="10761" max="10761" width="22.140625" style="311" customWidth="1"/>
    <col min="10762" max="10762" width="18.42578125" style="311" customWidth="1"/>
    <col min="10763" max="10763" width="13.85546875" style="311" customWidth="1"/>
    <col min="10764" max="10764" width="1.85546875" style="311" customWidth="1"/>
    <col min="10765" max="10765" width="13.85546875" style="311" customWidth="1"/>
    <col min="10766" max="10766" width="3" style="311" customWidth="1"/>
    <col min="10767" max="11011" width="10.140625" style="311"/>
    <col min="11012" max="11012" width="1" style="311" customWidth="1"/>
    <col min="11013" max="11013" width="3.85546875" style="311" customWidth="1"/>
    <col min="11014" max="11014" width="4.5703125" style="311" customWidth="1"/>
    <col min="11015" max="11015" width="7.140625" style="311" customWidth="1"/>
    <col min="11016" max="11016" width="8.85546875" style="311" customWidth="1"/>
    <col min="11017" max="11017" width="22.140625" style="311" customWidth="1"/>
    <col min="11018" max="11018" width="18.42578125" style="311" customWidth="1"/>
    <col min="11019" max="11019" width="13.85546875" style="311" customWidth="1"/>
    <col min="11020" max="11020" width="1.85546875" style="311" customWidth="1"/>
    <col min="11021" max="11021" width="13.85546875" style="311" customWidth="1"/>
    <col min="11022" max="11022" width="3" style="311" customWidth="1"/>
    <col min="11023" max="11267" width="10.140625" style="311"/>
    <col min="11268" max="11268" width="1" style="311" customWidth="1"/>
    <col min="11269" max="11269" width="3.85546875" style="311" customWidth="1"/>
    <col min="11270" max="11270" width="4.5703125" style="311" customWidth="1"/>
    <col min="11271" max="11271" width="7.140625" style="311" customWidth="1"/>
    <col min="11272" max="11272" width="8.85546875" style="311" customWidth="1"/>
    <col min="11273" max="11273" width="22.140625" style="311" customWidth="1"/>
    <col min="11274" max="11274" width="18.42578125" style="311" customWidth="1"/>
    <col min="11275" max="11275" width="13.85546875" style="311" customWidth="1"/>
    <col min="11276" max="11276" width="1.85546875" style="311" customWidth="1"/>
    <col min="11277" max="11277" width="13.85546875" style="311" customWidth="1"/>
    <col min="11278" max="11278" width="3" style="311" customWidth="1"/>
    <col min="11279" max="11523" width="10.140625" style="311"/>
    <col min="11524" max="11524" width="1" style="311" customWidth="1"/>
    <col min="11525" max="11525" width="3.85546875" style="311" customWidth="1"/>
    <col min="11526" max="11526" width="4.5703125" style="311" customWidth="1"/>
    <col min="11527" max="11527" width="7.140625" style="311" customWidth="1"/>
    <col min="11528" max="11528" width="8.85546875" style="311" customWidth="1"/>
    <col min="11529" max="11529" width="22.140625" style="311" customWidth="1"/>
    <col min="11530" max="11530" width="18.42578125" style="311" customWidth="1"/>
    <col min="11531" max="11531" width="13.85546875" style="311" customWidth="1"/>
    <col min="11532" max="11532" width="1.85546875" style="311" customWidth="1"/>
    <col min="11533" max="11533" width="13.85546875" style="311" customWidth="1"/>
    <col min="11534" max="11534" width="3" style="311" customWidth="1"/>
    <col min="11535" max="11779" width="10.140625" style="311"/>
    <col min="11780" max="11780" width="1" style="311" customWidth="1"/>
    <col min="11781" max="11781" width="3.85546875" style="311" customWidth="1"/>
    <col min="11782" max="11782" width="4.5703125" style="311" customWidth="1"/>
    <col min="11783" max="11783" width="7.140625" style="311" customWidth="1"/>
    <col min="11784" max="11784" width="8.85546875" style="311" customWidth="1"/>
    <col min="11785" max="11785" width="22.140625" style="311" customWidth="1"/>
    <col min="11786" max="11786" width="18.42578125" style="311" customWidth="1"/>
    <col min="11787" max="11787" width="13.85546875" style="311" customWidth="1"/>
    <col min="11788" max="11788" width="1.85546875" style="311" customWidth="1"/>
    <col min="11789" max="11789" width="13.85546875" style="311" customWidth="1"/>
    <col min="11790" max="11790" width="3" style="311" customWidth="1"/>
    <col min="11791" max="12035" width="10.140625" style="311"/>
    <col min="12036" max="12036" width="1" style="311" customWidth="1"/>
    <col min="12037" max="12037" width="3.85546875" style="311" customWidth="1"/>
    <col min="12038" max="12038" width="4.5703125" style="311" customWidth="1"/>
    <col min="12039" max="12039" width="7.140625" style="311" customWidth="1"/>
    <col min="12040" max="12040" width="8.85546875" style="311" customWidth="1"/>
    <col min="12041" max="12041" width="22.140625" style="311" customWidth="1"/>
    <col min="12042" max="12042" width="18.42578125" style="311" customWidth="1"/>
    <col min="12043" max="12043" width="13.85546875" style="311" customWidth="1"/>
    <col min="12044" max="12044" width="1.85546875" style="311" customWidth="1"/>
    <col min="12045" max="12045" width="13.85546875" style="311" customWidth="1"/>
    <col min="12046" max="12046" width="3" style="311" customWidth="1"/>
    <col min="12047" max="12291" width="10.140625" style="311"/>
    <col min="12292" max="12292" width="1" style="311" customWidth="1"/>
    <col min="12293" max="12293" width="3.85546875" style="311" customWidth="1"/>
    <col min="12294" max="12294" width="4.5703125" style="311" customWidth="1"/>
    <col min="12295" max="12295" width="7.140625" style="311" customWidth="1"/>
    <col min="12296" max="12296" width="8.85546875" style="311" customWidth="1"/>
    <col min="12297" max="12297" width="22.140625" style="311" customWidth="1"/>
    <col min="12298" max="12298" width="18.42578125" style="311" customWidth="1"/>
    <col min="12299" max="12299" width="13.85546875" style="311" customWidth="1"/>
    <col min="12300" max="12300" width="1.85546875" style="311" customWidth="1"/>
    <col min="12301" max="12301" width="13.85546875" style="311" customWidth="1"/>
    <col min="12302" max="12302" width="3" style="311" customWidth="1"/>
    <col min="12303" max="12547" width="10.140625" style="311"/>
    <col min="12548" max="12548" width="1" style="311" customWidth="1"/>
    <col min="12549" max="12549" width="3.85546875" style="311" customWidth="1"/>
    <col min="12550" max="12550" width="4.5703125" style="311" customWidth="1"/>
    <col min="12551" max="12551" width="7.140625" style="311" customWidth="1"/>
    <col min="12552" max="12552" width="8.85546875" style="311" customWidth="1"/>
    <col min="12553" max="12553" width="22.140625" style="311" customWidth="1"/>
    <col min="12554" max="12554" width="18.42578125" style="311" customWidth="1"/>
    <col min="12555" max="12555" width="13.85546875" style="311" customWidth="1"/>
    <col min="12556" max="12556" width="1.85546875" style="311" customWidth="1"/>
    <col min="12557" max="12557" width="13.85546875" style="311" customWidth="1"/>
    <col min="12558" max="12558" width="3" style="311" customWidth="1"/>
    <col min="12559" max="12803" width="10.140625" style="311"/>
    <col min="12804" max="12804" width="1" style="311" customWidth="1"/>
    <col min="12805" max="12805" width="3.85546875" style="311" customWidth="1"/>
    <col min="12806" max="12806" width="4.5703125" style="311" customWidth="1"/>
    <col min="12807" max="12807" width="7.140625" style="311" customWidth="1"/>
    <col min="12808" max="12808" width="8.85546875" style="311" customWidth="1"/>
    <col min="12809" max="12809" width="22.140625" style="311" customWidth="1"/>
    <col min="12810" max="12810" width="18.42578125" style="311" customWidth="1"/>
    <col min="12811" max="12811" width="13.85546875" style="311" customWidth="1"/>
    <col min="12812" max="12812" width="1.85546875" style="311" customWidth="1"/>
    <col min="12813" max="12813" width="13.85546875" style="311" customWidth="1"/>
    <col min="12814" max="12814" width="3" style="311" customWidth="1"/>
    <col min="12815" max="13059" width="10.140625" style="311"/>
    <col min="13060" max="13060" width="1" style="311" customWidth="1"/>
    <col min="13061" max="13061" width="3.85546875" style="311" customWidth="1"/>
    <col min="13062" max="13062" width="4.5703125" style="311" customWidth="1"/>
    <col min="13063" max="13063" width="7.140625" style="311" customWidth="1"/>
    <col min="13064" max="13064" width="8.85546875" style="311" customWidth="1"/>
    <col min="13065" max="13065" width="22.140625" style="311" customWidth="1"/>
    <col min="13066" max="13066" width="18.42578125" style="311" customWidth="1"/>
    <col min="13067" max="13067" width="13.85546875" style="311" customWidth="1"/>
    <col min="13068" max="13068" width="1.85546875" style="311" customWidth="1"/>
    <col min="13069" max="13069" width="13.85546875" style="311" customWidth="1"/>
    <col min="13070" max="13070" width="3" style="311" customWidth="1"/>
    <col min="13071" max="13315" width="10.140625" style="311"/>
    <col min="13316" max="13316" width="1" style="311" customWidth="1"/>
    <col min="13317" max="13317" width="3.85546875" style="311" customWidth="1"/>
    <col min="13318" max="13318" width="4.5703125" style="311" customWidth="1"/>
    <col min="13319" max="13319" width="7.140625" style="311" customWidth="1"/>
    <col min="13320" max="13320" width="8.85546875" style="311" customWidth="1"/>
    <col min="13321" max="13321" width="22.140625" style="311" customWidth="1"/>
    <col min="13322" max="13322" width="18.42578125" style="311" customWidth="1"/>
    <col min="13323" max="13323" width="13.85546875" style="311" customWidth="1"/>
    <col min="13324" max="13324" width="1.85546875" style="311" customWidth="1"/>
    <col min="13325" max="13325" width="13.85546875" style="311" customWidth="1"/>
    <col min="13326" max="13326" width="3" style="311" customWidth="1"/>
    <col min="13327" max="13571" width="10.140625" style="311"/>
    <col min="13572" max="13572" width="1" style="311" customWidth="1"/>
    <col min="13573" max="13573" width="3.85546875" style="311" customWidth="1"/>
    <col min="13574" max="13574" width="4.5703125" style="311" customWidth="1"/>
    <col min="13575" max="13575" width="7.140625" style="311" customWidth="1"/>
    <col min="13576" max="13576" width="8.85546875" style="311" customWidth="1"/>
    <col min="13577" max="13577" width="22.140625" style="311" customWidth="1"/>
    <col min="13578" max="13578" width="18.42578125" style="311" customWidth="1"/>
    <col min="13579" max="13579" width="13.85546875" style="311" customWidth="1"/>
    <col min="13580" max="13580" width="1.85546875" style="311" customWidth="1"/>
    <col min="13581" max="13581" width="13.85546875" style="311" customWidth="1"/>
    <col min="13582" max="13582" width="3" style="311" customWidth="1"/>
    <col min="13583" max="13827" width="10.140625" style="311"/>
    <col min="13828" max="13828" width="1" style="311" customWidth="1"/>
    <col min="13829" max="13829" width="3.85546875" style="311" customWidth="1"/>
    <col min="13830" max="13830" width="4.5703125" style="311" customWidth="1"/>
    <col min="13831" max="13831" width="7.140625" style="311" customWidth="1"/>
    <col min="13832" max="13832" width="8.85546875" style="311" customWidth="1"/>
    <col min="13833" max="13833" width="22.140625" style="311" customWidth="1"/>
    <col min="13834" max="13834" width="18.42578125" style="311" customWidth="1"/>
    <col min="13835" max="13835" width="13.85546875" style="311" customWidth="1"/>
    <col min="13836" max="13836" width="1.85546875" style="311" customWidth="1"/>
    <col min="13837" max="13837" width="13.85546875" style="311" customWidth="1"/>
    <col min="13838" max="13838" width="3" style="311" customWidth="1"/>
    <col min="13839" max="14083" width="10.140625" style="311"/>
    <col min="14084" max="14084" width="1" style="311" customWidth="1"/>
    <col min="14085" max="14085" width="3.85546875" style="311" customWidth="1"/>
    <col min="14086" max="14086" width="4.5703125" style="311" customWidth="1"/>
    <col min="14087" max="14087" width="7.140625" style="311" customWidth="1"/>
    <col min="14088" max="14088" width="8.85546875" style="311" customWidth="1"/>
    <col min="14089" max="14089" width="22.140625" style="311" customWidth="1"/>
    <col min="14090" max="14090" width="18.42578125" style="311" customWidth="1"/>
    <col min="14091" max="14091" width="13.85546875" style="311" customWidth="1"/>
    <col min="14092" max="14092" width="1.85546875" style="311" customWidth="1"/>
    <col min="14093" max="14093" width="13.85546875" style="311" customWidth="1"/>
    <col min="14094" max="14094" width="3" style="311" customWidth="1"/>
    <col min="14095" max="14339" width="10.140625" style="311"/>
    <col min="14340" max="14340" width="1" style="311" customWidth="1"/>
    <col min="14341" max="14341" width="3.85546875" style="311" customWidth="1"/>
    <col min="14342" max="14342" width="4.5703125" style="311" customWidth="1"/>
    <col min="14343" max="14343" width="7.140625" style="311" customWidth="1"/>
    <col min="14344" max="14344" width="8.85546875" style="311" customWidth="1"/>
    <col min="14345" max="14345" width="22.140625" style="311" customWidth="1"/>
    <col min="14346" max="14346" width="18.42578125" style="311" customWidth="1"/>
    <col min="14347" max="14347" width="13.85546875" style="311" customWidth="1"/>
    <col min="14348" max="14348" width="1.85546875" style="311" customWidth="1"/>
    <col min="14349" max="14349" width="13.85546875" style="311" customWidth="1"/>
    <col min="14350" max="14350" width="3" style="311" customWidth="1"/>
    <col min="14351" max="14595" width="10.140625" style="311"/>
    <col min="14596" max="14596" width="1" style="311" customWidth="1"/>
    <col min="14597" max="14597" width="3.85546875" style="311" customWidth="1"/>
    <col min="14598" max="14598" width="4.5703125" style="311" customWidth="1"/>
    <col min="14599" max="14599" width="7.140625" style="311" customWidth="1"/>
    <col min="14600" max="14600" width="8.85546875" style="311" customWidth="1"/>
    <col min="14601" max="14601" width="22.140625" style="311" customWidth="1"/>
    <col min="14602" max="14602" width="18.42578125" style="311" customWidth="1"/>
    <col min="14603" max="14603" width="13.85546875" style="311" customWidth="1"/>
    <col min="14604" max="14604" width="1.85546875" style="311" customWidth="1"/>
    <col min="14605" max="14605" width="13.85546875" style="311" customWidth="1"/>
    <col min="14606" max="14606" width="3" style="311" customWidth="1"/>
    <col min="14607" max="14851" width="10.140625" style="311"/>
    <col min="14852" max="14852" width="1" style="311" customWidth="1"/>
    <col min="14853" max="14853" width="3.85546875" style="311" customWidth="1"/>
    <col min="14854" max="14854" width="4.5703125" style="311" customWidth="1"/>
    <col min="14855" max="14855" width="7.140625" style="311" customWidth="1"/>
    <col min="14856" max="14856" width="8.85546875" style="311" customWidth="1"/>
    <col min="14857" max="14857" width="22.140625" style="311" customWidth="1"/>
    <col min="14858" max="14858" width="18.42578125" style="311" customWidth="1"/>
    <col min="14859" max="14859" width="13.85546875" style="311" customWidth="1"/>
    <col min="14860" max="14860" width="1.85546875" style="311" customWidth="1"/>
    <col min="14861" max="14861" width="13.85546875" style="311" customWidth="1"/>
    <col min="14862" max="14862" width="3" style="311" customWidth="1"/>
    <col min="14863" max="15107" width="10.140625" style="311"/>
    <col min="15108" max="15108" width="1" style="311" customWidth="1"/>
    <col min="15109" max="15109" width="3.85546875" style="311" customWidth="1"/>
    <col min="15110" max="15110" width="4.5703125" style="311" customWidth="1"/>
    <col min="15111" max="15111" width="7.140625" style="311" customWidth="1"/>
    <col min="15112" max="15112" width="8.85546875" style="311" customWidth="1"/>
    <col min="15113" max="15113" width="22.140625" style="311" customWidth="1"/>
    <col min="15114" max="15114" width="18.42578125" style="311" customWidth="1"/>
    <col min="15115" max="15115" width="13.85546875" style="311" customWidth="1"/>
    <col min="15116" max="15116" width="1.85546875" style="311" customWidth="1"/>
    <col min="15117" max="15117" width="13.85546875" style="311" customWidth="1"/>
    <col min="15118" max="15118" width="3" style="311" customWidth="1"/>
    <col min="15119" max="15363" width="10.140625" style="311"/>
    <col min="15364" max="15364" width="1" style="311" customWidth="1"/>
    <col min="15365" max="15365" width="3.85546875" style="311" customWidth="1"/>
    <col min="15366" max="15366" width="4.5703125" style="311" customWidth="1"/>
    <col min="15367" max="15367" width="7.140625" style="311" customWidth="1"/>
    <col min="15368" max="15368" width="8.85546875" style="311" customWidth="1"/>
    <col min="15369" max="15369" width="22.140625" style="311" customWidth="1"/>
    <col min="15370" max="15370" width="18.42578125" style="311" customWidth="1"/>
    <col min="15371" max="15371" width="13.85546875" style="311" customWidth="1"/>
    <col min="15372" max="15372" width="1.85546875" style="311" customWidth="1"/>
    <col min="15373" max="15373" width="13.85546875" style="311" customWidth="1"/>
    <col min="15374" max="15374" width="3" style="311" customWidth="1"/>
    <col min="15375" max="15619" width="10.140625" style="311"/>
    <col min="15620" max="15620" width="1" style="311" customWidth="1"/>
    <col min="15621" max="15621" width="3.85546875" style="311" customWidth="1"/>
    <col min="15622" max="15622" width="4.5703125" style="311" customWidth="1"/>
    <col min="15623" max="15623" width="7.140625" style="311" customWidth="1"/>
    <col min="15624" max="15624" width="8.85546875" style="311" customWidth="1"/>
    <col min="15625" max="15625" width="22.140625" style="311" customWidth="1"/>
    <col min="15626" max="15626" width="18.42578125" style="311" customWidth="1"/>
    <col min="15627" max="15627" width="13.85546875" style="311" customWidth="1"/>
    <col min="15628" max="15628" width="1.85546875" style="311" customWidth="1"/>
    <col min="15629" max="15629" width="13.85546875" style="311" customWidth="1"/>
    <col min="15630" max="15630" width="3" style="311" customWidth="1"/>
    <col min="15631" max="15875" width="10.140625" style="311"/>
    <col min="15876" max="15876" width="1" style="311" customWidth="1"/>
    <col min="15877" max="15877" width="3.85546875" style="311" customWidth="1"/>
    <col min="15878" max="15878" width="4.5703125" style="311" customWidth="1"/>
    <col min="15879" max="15879" width="7.140625" style="311" customWidth="1"/>
    <col min="15880" max="15880" width="8.85546875" style="311" customWidth="1"/>
    <col min="15881" max="15881" width="22.140625" style="311" customWidth="1"/>
    <col min="15882" max="15882" width="18.42578125" style="311" customWidth="1"/>
    <col min="15883" max="15883" width="13.85546875" style="311" customWidth="1"/>
    <col min="15884" max="15884" width="1.85546875" style="311" customWidth="1"/>
    <col min="15885" max="15885" width="13.85546875" style="311" customWidth="1"/>
    <col min="15886" max="15886" width="3" style="311" customWidth="1"/>
    <col min="15887" max="16131" width="10.140625" style="311"/>
    <col min="16132" max="16132" width="1" style="311" customWidth="1"/>
    <col min="16133" max="16133" width="3.85546875" style="311" customWidth="1"/>
    <col min="16134" max="16134" width="4.5703125" style="311" customWidth="1"/>
    <col min="16135" max="16135" width="7.140625" style="311" customWidth="1"/>
    <col min="16136" max="16136" width="8.85546875" style="311" customWidth="1"/>
    <col min="16137" max="16137" width="22.140625" style="311" customWidth="1"/>
    <col min="16138" max="16138" width="18.42578125" style="311" customWidth="1"/>
    <col min="16139" max="16139" width="13.85546875" style="311" customWidth="1"/>
    <col min="16140" max="16140" width="1.85546875" style="311" customWidth="1"/>
    <col min="16141" max="16141" width="13.85546875" style="311" customWidth="1"/>
    <col min="16142" max="16142" width="3" style="311" customWidth="1"/>
    <col min="16143" max="16384" width="10.140625" style="311"/>
  </cols>
  <sheetData>
    <row r="1" spans="1:14" s="293" customFormat="1" ht="12.75" thickBot="1">
      <c r="A1" s="291" t="s">
        <v>3500</v>
      </c>
      <c r="B1" s="3907"/>
      <c r="C1" s="3908"/>
      <c r="D1" s="3908"/>
      <c r="E1" s="3908"/>
      <c r="F1" s="3908"/>
      <c r="G1" s="3706"/>
      <c r="H1" s="3706"/>
      <c r="N1" s="294">
        <v>11</v>
      </c>
    </row>
    <row r="2" spans="1:14" s="299" customFormat="1" ht="15.75" customHeight="1">
      <c r="A2" s="295" t="s">
        <v>1232</v>
      </c>
      <c r="B2" s="296"/>
      <c r="C2" s="297"/>
      <c r="D2" s="297"/>
      <c r="E2" s="297"/>
      <c r="F2" s="297"/>
      <c r="G2" s="297"/>
      <c r="H2" s="297"/>
      <c r="I2" s="297"/>
      <c r="J2" s="297"/>
      <c r="K2" s="354"/>
      <c r="L2" s="297"/>
      <c r="M2" s="297"/>
      <c r="N2" s="298"/>
    </row>
    <row r="3" spans="1:14" s="299" customFormat="1" ht="15.75" customHeight="1">
      <c r="A3" s="300"/>
      <c r="B3" s="301"/>
      <c r="C3" s="302"/>
      <c r="D3" s="302"/>
      <c r="E3" s="302"/>
      <c r="F3" s="302"/>
      <c r="G3" s="302"/>
      <c r="H3" s="302"/>
      <c r="I3" s="302"/>
      <c r="J3" s="302"/>
      <c r="K3" s="355"/>
      <c r="L3" s="302"/>
      <c r="M3" s="302"/>
      <c r="N3" s="303"/>
    </row>
    <row r="4" spans="1:14" s="307" customFormat="1" ht="12">
      <c r="A4" s="304" t="s">
        <v>520</v>
      </c>
      <c r="B4" s="305"/>
      <c r="C4" s="305"/>
      <c r="D4" s="305"/>
      <c r="E4" s="305"/>
      <c r="F4" s="305"/>
      <c r="G4" s="305"/>
      <c r="H4" s="305"/>
      <c r="I4" s="305"/>
      <c r="J4" s="305"/>
      <c r="K4" s="356"/>
      <c r="L4" s="305"/>
      <c r="M4" s="305"/>
      <c r="N4" s="306"/>
    </row>
    <row r="5" spans="1:14" s="299" customFormat="1" ht="15" customHeight="1">
      <c r="A5" s="300" t="s">
        <v>645</v>
      </c>
      <c r="B5" s="301"/>
      <c r="C5" s="301"/>
      <c r="D5" s="301"/>
      <c r="E5" s="302"/>
      <c r="F5" s="302"/>
      <c r="G5" s="302"/>
      <c r="H5" s="302"/>
      <c r="I5" s="302"/>
      <c r="J5" s="302"/>
      <c r="K5" s="302"/>
      <c r="L5" s="302"/>
      <c r="M5" s="302"/>
      <c r="N5" s="306"/>
    </row>
    <row r="6" spans="1:14" ht="12">
      <c r="A6" s="357"/>
      <c r="B6" s="308"/>
      <c r="C6" s="305"/>
      <c r="D6" s="3909"/>
      <c r="E6" s="3909"/>
      <c r="F6" s="302"/>
      <c r="G6" s="302"/>
      <c r="H6" s="302"/>
      <c r="I6" s="302"/>
      <c r="J6" s="302"/>
      <c r="K6" s="358"/>
      <c r="L6" s="3911"/>
      <c r="M6" s="3911"/>
      <c r="N6" s="306"/>
    </row>
    <row r="7" spans="1:14" ht="12">
      <c r="A7" s="3242"/>
      <c r="B7" s="1220" t="s">
        <v>3301</v>
      </c>
      <c r="C7" s="1461"/>
      <c r="D7" s="3226"/>
      <c r="E7" s="3226"/>
      <c r="F7" s="1221"/>
      <c r="G7" s="1221"/>
      <c r="H7" s="1221"/>
      <c r="I7" s="1214"/>
      <c r="J7" s="1214"/>
      <c r="K7" s="1214"/>
      <c r="L7" s="1214"/>
      <c r="M7" s="1214"/>
      <c r="N7" s="1215"/>
    </row>
    <row r="8" spans="1:14" ht="21" customHeight="1">
      <c r="A8" s="3242"/>
      <c r="B8" s="1218"/>
      <c r="C8" s="1218"/>
      <c r="D8" s="1221"/>
      <c r="E8" s="1221"/>
      <c r="F8" s="1221"/>
      <c r="G8" s="1221"/>
      <c r="H8" s="1221"/>
      <c r="I8" s="1214"/>
      <c r="J8" s="1214"/>
      <c r="K8" s="1214"/>
      <c r="L8" s="1214"/>
      <c r="M8" s="1214"/>
      <c r="N8" s="1215"/>
    </row>
    <row r="9" spans="1:14" ht="20.25" customHeight="1">
      <c r="A9" s="3242"/>
      <c r="B9" s="3942" t="s">
        <v>1143</v>
      </c>
      <c r="C9" s="3927" t="s">
        <v>3334</v>
      </c>
      <c r="D9" s="1218"/>
      <c r="E9" s="1221"/>
      <c r="F9" s="3228"/>
      <c r="G9" s="3228"/>
      <c r="H9" s="3228"/>
      <c r="I9" s="1226"/>
      <c r="J9" s="1226"/>
      <c r="K9" s="1453"/>
      <c r="L9" s="1453"/>
      <c r="M9" s="1453"/>
      <c r="N9" s="1215"/>
    </row>
    <row r="10" spans="1:14" ht="11.45" customHeight="1">
      <c r="A10" s="3242"/>
      <c r="B10" s="3235"/>
      <c r="C10" s="1218"/>
      <c r="D10" s="1218"/>
      <c r="E10" s="1221"/>
      <c r="F10" s="3228"/>
      <c r="G10" s="5582"/>
      <c r="H10" s="5582"/>
      <c r="I10" s="5582"/>
      <c r="J10" s="1226"/>
      <c r="K10" s="1453"/>
      <c r="L10" s="1453"/>
      <c r="M10" s="1453"/>
      <c r="N10" s="1215"/>
    </row>
    <row r="11" spans="1:14" ht="12">
      <c r="A11" s="3242"/>
      <c r="B11" s="1218"/>
      <c r="C11" s="1218"/>
      <c r="D11" s="1218"/>
      <c r="E11" s="1221"/>
      <c r="F11" s="359"/>
      <c r="G11" s="5583" t="s">
        <v>3296</v>
      </c>
      <c r="H11" s="5583"/>
      <c r="I11" s="5583"/>
      <c r="J11" s="1226"/>
      <c r="K11" s="5572" t="s">
        <v>3297</v>
      </c>
      <c r="L11" s="5572"/>
      <c r="M11" s="5572"/>
      <c r="N11" s="1215"/>
    </row>
    <row r="12" spans="1:14" ht="11.45" customHeight="1">
      <c r="A12" s="357"/>
      <c r="B12" s="313"/>
      <c r="C12" s="3929"/>
      <c r="D12" s="3929"/>
      <c r="E12" s="3930"/>
      <c r="F12" s="3931" t="s">
        <v>3331</v>
      </c>
      <c r="G12" s="3935" t="s">
        <v>3502</v>
      </c>
      <c r="H12" s="4140"/>
      <c r="I12" s="3935" t="s">
        <v>3382</v>
      </c>
      <c r="J12" s="4141"/>
      <c r="K12" s="3935" t="s">
        <v>3502</v>
      </c>
      <c r="L12" s="3935"/>
      <c r="M12" s="3935" t="s">
        <v>3382</v>
      </c>
      <c r="N12" s="3912"/>
    </row>
    <row r="13" spans="1:14" ht="11.45" customHeight="1">
      <c r="A13" s="3242"/>
      <c r="B13" s="1218"/>
      <c r="C13" s="1218"/>
      <c r="D13" s="1218"/>
      <c r="E13" s="1221"/>
      <c r="F13" s="359"/>
      <c r="G13" s="3905"/>
      <c r="H13" s="3905"/>
      <c r="I13" s="3905"/>
      <c r="J13" s="327"/>
      <c r="K13" s="3905"/>
      <c r="L13" s="3905"/>
      <c r="M13" s="3905"/>
      <c r="N13" s="1215"/>
    </row>
    <row r="14" spans="1:14" ht="11.45" customHeight="1">
      <c r="A14" s="3242"/>
      <c r="B14" s="1218"/>
      <c r="C14" s="1222" t="s">
        <v>3302</v>
      </c>
      <c r="D14" s="1218"/>
      <c r="E14" s="1221"/>
      <c r="F14" s="359"/>
      <c r="G14" s="4142">
        <v>0</v>
      </c>
      <c r="H14" s="4142"/>
      <c r="I14" s="4142">
        <v>0</v>
      </c>
      <c r="J14" s="327"/>
      <c r="K14" s="4142">
        <v>-4403</v>
      </c>
      <c r="L14" s="4142"/>
      <c r="M14" s="4142">
        <v>-3985</v>
      </c>
      <c r="N14" s="1215"/>
    </row>
    <row r="15" spans="1:14" ht="11.45" customHeight="1">
      <c r="A15" s="3242"/>
      <c r="B15" s="1218"/>
      <c r="C15" s="1222" t="s">
        <v>3252</v>
      </c>
      <c r="D15" s="1226"/>
      <c r="E15" s="1222"/>
      <c r="F15" s="359"/>
      <c r="G15" s="4132">
        <v>-72646</v>
      </c>
      <c r="H15" s="4132"/>
      <c r="I15" s="4132">
        <v>-72865</v>
      </c>
      <c r="J15" s="1436"/>
      <c r="K15" s="4132">
        <v>-71507</v>
      </c>
      <c r="L15" s="4132"/>
      <c r="M15" s="4132">
        <v>-61421</v>
      </c>
      <c r="N15" s="1215"/>
    </row>
    <row r="16" spans="1:14" ht="15" customHeight="1" thickBot="1">
      <c r="A16" s="3242"/>
      <c r="B16" s="1218"/>
      <c r="C16" s="3932" t="s">
        <v>3340</v>
      </c>
      <c r="D16" s="3933"/>
      <c r="E16" s="3932"/>
      <c r="F16" s="3934"/>
      <c r="G16" s="4143">
        <f>SUM(G14:G15)</f>
        <v>-72646</v>
      </c>
      <c r="H16" s="4143"/>
      <c r="I16" s="4143">
        <f>SUM(I14:I15)</f>
        <v>-72865</v>
      </c>
      <c r="J16" s="4148"/>
      <c r="K16" s="4143">
        <f>SUM(K14:K15)</f>
        <v>-75910</v>
      </c>
      <c r="L16" s="4143"/>
      <c r="M16" s="4143">
        <f>SUM(M14:M15)</f>
        <v>-65406</v>
      </c>
      <c r="N16" s="1215"/>
    </row>
    <row r="17" spans="1:14" ht="21" customHeight="1">
      <c r="A17" s="3242"/>
      <c r="B17" s="1218"/>
      <c r="C17" s="1222"/>
      <c r="D17" s="1226"/>
      <c r="E17" s="1222"/>
      <c r="F17" s="359"/>
      <c r="G17" s="4137"/>
      <c r="H17" s="4137"/>
      <c r="I17" s="327"/>
      <c r="J17" s="327"/>
      <c r="K17" s="347"/>
      <c r="L17" s="347"/>
      <c r="M17" s="347"/>
      <c r="N17" s="1215"/>
    </row>
    <row r="18" spans="1:14" ht="20.25" customHeight="1">
      <c r="A18" s="3242"/>
      <c r="B18" s="3942" t="s">
        <v>495</v>
      </c>
      <c r="C18" s="3927" t="s">
        <v>3333</v>
      </c>
      <c r="D18" s="1218"/>
      <c r="E18" s="1221"/>
      <c r="F18" s="3228"/>
      <c r="G18" s="4145"/>
      <c r="H18" s="4145"/>
      <c r="I18" s="327"/>
      <c r="J18" s="327"/>
      <c r="K18" s="4146"/>
      <c r="L18" s="4146"/>
      <c r="M18" s="4146"/>
      <c r="N18" s="1229"/>
    </row>
    <row r="19" spans="1:14" ht="11.45" customHeight="1">
      <c r="A19" s="3242"/>
      <c r="B19" s="3937"/>
      <c r="C19" s="1218"/>
      <c r="D19" s="1218"/>
      <c r="E19" s="1221"/>
      <c r="F19" s="3228"/>
      <c r="G19" s="4145"/>
      <c r="H19" s="4145"/>
      <c r="I19" s="327"/>
      <c r="J19" s="327"/>
      <c r="K19" s="4146"/>
      <c r="L19" s="4146"/>
      <c r="M19" s="4146"/>
      <c r="N19" s="1229"/>
    </row>
    <row r="20" spans="1:14" ht="24" customHeight="1">
      <c r="A20" s="3242"/>
      <c r="B20" s="1218"/>
      <c r="C20" s="1218"/>
      <c r="D20" s="1218"/>
      <c r="E20" s="1221"/>
      <c r="F20" s="359"/>
      <c r="G20" s="5581" t="s">
        <v>3296</v>
      </c>
      <c r="H20" s="5581"/>
      <c r="I20" s="5581"/>
      <c r="J20" s="327"/>
      <c r="K20" s="5577" t="s">
        <v>3297</v>
      </c>
      <c r="L20" s="5577"/>
      <c r="M20" s="5577"/>
      <c r="N20" s="1229"/>
    </row>
    <row r="21" spans="1:14" ht="11.45" customHeight="1">
      <c r="A21" s="3242"/>
      <c r="B21" s="1218"/>
      <c r="C21" s="3936"/>
      <c r="D21" s="3936"/>
      <c r="E21" s="3925"/>
      <c r="F21" s="3931" t="s">
        <v>3331</v>
      </c>
      <c r="G21" s="3935" t="str">
        <f>G$12</f>
        <v>2017</v>
      </c>
      <c r="H21" s="3935"/>
      <c r="I21" s="3935" t="str">
        <f>I$12</f>
        <v>2016</v>
      </c>
      <c r="J21" s="4139"/>
      <c r="K21" s="3935" t="str">
        <f>K$12</f>
        <v>2017</v>
      </c>
      <c r="L21" s="3935"/>
      <c r="M21" s="3935" t="str">
        <f>M$12</f>
        <v>2016</v>
      </c>
      <c r="N21" s="1229"/>
    </row>
    <row r="22" spans="1:14" ht="12">
      <c r="A22" s="3242"/>
      <c r="B22" s="1218"/>
      <c r="C22" s="1218"/>
      <c r="D22" s="1218"/>
      <c r="E22" s="1221"/>
      <c r="F22" s="359"/>
      <c r="G22" s="3905"/>
      <c r="H22" s="3905"/>
      <c r="I22" s="3905"/>
      <c r="J22" s="327"/>
      <c r="K22" s="3905"/>
      <c r="L22" s="3905"/>
      <c r="M22" s="3905"/>
      <c r="N22" s="1229"/>
    </row>
    <row r="23" spans="1:14" ht="12" customHeight="1">
      <c r="A23" s="3242"/>
      <c r="B23" s="1222"/>
      <c r="C23" s="1222" t="s">
        <v>3303</v>
      </c>
      <c r="D23" s="1226"/>
      <c r="E23" s="1222"/>
      <c r="F23" s="359"/>
      <c r="G23" s="1503">
        <v>78530</v>
      </c>
      <c r="H23" s="4142"/>
      <c r="I23" s="1503">
        <v>81997</v>
      </c>
      <c r="J23" s="327"/>
      <c r="K23" s="4142">
        <v>-29924</v>
      </c>
      <c r="L23" s="4142"/>
      <c r="M23" s="4142">
        <v>-45132</v>
      </c>
      <c r="N23" s="1229"/>
    </row>
    <row r="24" spans="1:14" ht="12" customHeight="1">
      <c r="A24" s="3242"/>
      <c r="B24" s="1222"/>
      <c r="C24" s="3924" t="s">
        <v>3304</v>
      </c>
      <c r="D24" s="3938"/>
      <c r="E24" s="3924"/>
      <c r="F24" s="3917"/>
      <c r="G24" s="4133">
        <v>0</v>
      </c>
      <c r="H24" s="4133"/>
      <c r="I24" s="4133">
        <v>0</v>
      </c>
      <c r="J24" s="4147"/>
      <c r="K24" s="5036">
        <v>1212</v>
      </c>
      <c r="L24" s="4133"/>
      <c r="M24" s="4133">
        <v>1354</v>
      </c>
      <c r="N24" s="1229"/>
    </row>
    <row r="25" spans="1:14" ht="15" customHeight="1" thickBot="1">
      <c r="A25" s="3242"/>
      <c r="B25" s="1222"/>
      <c r="C25" s="3932" t="s">
        <v>3327</v>
      </c>
      <c r="D25" s="3933"/>
      <c r="E25" s="3932"/>
      <c r="F25" s="3934"/>
      <c r="G25" s="4144">
        <f>SUM(G23:G24)</f>
        <v>78530</v>
      </c>
      <c r="H25" s="4143"/>
      <c r="I25" s="4143">
        <f>SUM(I23:I24)</f>
        <v>81997</v>
      </c>
      <c r="J25" s="4148"/>
      <c r="K25" s="4143">
        <f>SUM(K23:K24)</f>
        <v>-28712</v>
      </c>
      <c r="L25" s="4143"/>
      <c r="M25" s="4143">
        <f>SUM(M23:M24)</f>
        <v>-43778</v>
      </c>
      <c r="N25" s="1229"/>
    </row>
    <row r="26" spans="1:14" ht="21" customHeight="1">
      <c r="A26" s="3242"/>
      <c r="B26" s="1218"/>
      <c r="C26" s="1218" t="s">
        <v>2142</v>
      </c>
      <c r="D26" s="1222"/>
      <c r="E26" s="1222"/>
      <c r="F26" s="1224"/>
      <c r="G26" s="1436"/>
      <c r="H26" s="1436"/>
      <c r="I26" s="3893"/>
      <c r="J26" s="3893"/>
      <c r="K26" s="327"/>
      <c r="L26" s="327"/>
      <c r="M26" s="327"/>
      <c r="N26" s="1229"/>
    </row>
    <row r="27" spans="1:14" ht="21.75" customHeight="1">
      <c r="A27" s="3242"/>
      <c r="B27" s="3942" t="s">
        <v>496</v>
      </c>
      <c r="C27" s="3928" t="s">
        <v>3332</v>
      </c>
      <c r="D27" s="1453"/>
      <c r="E27" s="322"/>
      <c r="F27" s="1224"/>
      <c r="G27" s="1436"/>
      <c r="H27" s="1436"/>
      <c r="I27" s="3893"/>
      <c r="J27" s="3893"/>
      <c r="K27" s="327"/>
      <c r="L27" s="327"/>
      <c r="M27" s="327"/>
      <c r="N27" s="1229"/>
    </row>
    <row r="28" spans="1:14" ht="12">
      <c r="A28" s="3242"/>
      <c r="B28" s="3228"/>
      <c r="C28" s="3228"/>
      <c r="D28" s="1453"/>
      <c r="E28" s="322"/>
      <c r="F28" s="1224"/>
      <c r="G28" s="5581"/>
      <c r="H28" s="5581"/>
      <c r="I28" s="5581"/>
      <c r="J28" s="3893"/>
      <c r="K28" s="327"/>
      <c r="L28" s="327"/>
      <c r="M28" s="327"/>
      <c r="N28" s="1229"/>
    </row>
    <row r="29" spans="1:14" ht="12">
      <c r="A29" s="3242"/>
      <c r="B29" s="3228"/>
      <c r="C29" s="3228"/>
      <c r="D29" s="3228"/>
      <c r="E29" s="322"/>
      <c r="F29" s="1213"/>
      <c r="G29" s="5577" t="s">
        <v>3296</v>
      </c>
      <c r="H29" s="5577"/>
      <c r="I29" s="5577"/>
      <c r="J29" s="4149"/>
      <c r="K29" s="5577" t="s">
        <v>3297</v>
      </c>
      <c r="L29" s="5577"/>
      <c r="M29" s="5577"/>
      <c r="N29" s="1229"/>
    </row>
    <row r="30" spans="1:14" ht="12.75" customHeight="1">
      <c r="A30" s="3242"/>
      <c r="B30" s="1213"/>
      <c r="C30" s="3926"/>
      <c r="D30" s="3926" t="s">
        <v>982</v>
      </c>
      <c r="E30" s="3926"/>
      <c r="F30" s="3926" t="s">
        <v>3307</v>
      </c>
      <c r="G30" s="3935" t="str">
        <f>G$12</f>
        <v>2017</v>
      </c>
      <c r="H30" s="3935"/>
      <c r="I30" s="3935" t="str">
        <f>I$12</f>
        <v>2016</v>
      </c>
      <c r="J30" s="4139"/>
      <c r="K30" s="3935" t="str">
        <f>K$12</f>
        <v>2017</v>
      </c>
      <c r="L30" s="3935"/>
      <c r="M30" s="3935" t="str">
        <f>M$12</f>
        <v>2016</v>
      </c>
      <c r="N30" s="1229"/>
    </row>
    <row r="31" spans="1:14" ht="12">
      <c r="A31" s="3242"/>
      <c r="B31" s="1233"/>
      <c r="C31" s="1233"/>
      <c r="D31" s="1233"/>
      <c r="E31" s="322"/>
      <c r="F31" s="1224"/>
      <c r="G31" s="3905"/>
      <c r="H31" s="3905"/>
      <c r="I31" s="3905"/>
      <c r="J31" s="3893"/>
      <c r="K31" s="3905"/>
      <c r="L31" s="3905"/>
      <c r="M31" s="3905"/>
      <c r="N31" s="1229"/>
    </row>
    <row r="32" spans="1:14" ht="12" customHeight="1">
      <c r="A32" s="3242"/>
      <c r="B32" s="1233"/>
      <c r="C32" s="3710" t="s">
        <v>3328</v>
      </c>
      <c r="D32" s="1226"/>
      <c r="E32" s="1222"/>
      <c r="F32" s="1224"/>
      <c r="G32" s="4131">
        <v>2918</v>
      </c>
      <c r="H32" s="321"/>
      <c r="I32" s="1450">
        <v>3539</v>
      </c>
      <c r="J32" s="1227"/>
      <c r="K32" s="4131">
        <v>799</v>
      </c>
      <c r="L32" s="321"/>
      <c r="M32" s="1450">
        <v>806</v>
      </c>
      <c r="N32" s="1229"/>
    </row>
    <row r="33" spans="1:14" ht="12" customHeight="1">
      <c r="A33" s="3242"/>
      <c r="B33" s="1233"/>
      <c r="C33" s="3710" t="s">
        <v>522</v>
      </c>
      <c r="D33" s="1226"/>
      <c r="E33" s="1222"/>
      <c r="F33" s="1224"/>
      <c r="G33" s="4132">
        <v>8605</v>
      </c>
      <c r="H33" s="321"/>
      <c r="I33" s="1451">
        <v>9287</v>
      </c>
      <c r="J33" s="1224"/>
      <c r="K33" s="4132">
        <v>2316</v>
      </c>
      <c r="L33" s="321"/>
      <c r="M33" s="1451">
        <v>2205</v>
      </c>
      <c r="N33" s="1229"/>
    </row>
    <row r="34" spans="1:14" ht="12" customHeight="1">
      <c r="A34" s="3242"/>
      <c r="C34" s="3710" t="s">
        <v>3237</v>
      </c>
      <c r="D34" s="1226"/>
      <c r="E34" s="1222"/>
      <c r="F34" s="1224"/>
      <c r="G34" s="4132">
        <v>0</v>
      </c>
      <c r="H34" s="321"/>
      <c r="I34" s="1451">
        <v>7167</v>
      </c>
      <c r="J34" s="1224"/>
      <c r="K34" s="4132">
        <v>0</v>
      </c>
      <c r="L34" s="321"/>
      <c r="M34" s="1451">
        <v>0</v>
      </c>
      <c r="N34" s="1229"/>
    </row>
    <row r="35" spans="1:14" ht="12" customHeight="1">
      <c r="A35" s="3242"/>
      <c r="B35" s="1233"/>
      <c r="C35" s="3710" t="s">
        <v>363</v>
      </c>
      <c r="D35" s="1226"/>
      <c r="E35" s="1222"/>
      <c r="F35" s="1224"/>
      <c r="G35" s="4132">
        <v>-9759</v>
      </c>
      <c r="H35" s="321"/>
      <c r="I35" s="1451">
        <v>-9032</v>
      </c>
      <c r="J35" s="1224"/>
      <c r="K35" s="4132">
        <v>0</v>
      </c>
      <c r="L35" s="321"/>
      <c r="M35" s="1451">
        <v>0</v>
      </c>
      <c r="N35" s="1229"/>
    </row>
    <row r="36" spans="1:14" ht="12" customHeight="1">
      <c r="A36" s="3242"/>
      <c r="B36" s="1233"/>
      <c r="C36" s="3710" t="s">
        <v>1353</v>
      </c>
      <c r="D36" s="1226"/>
      <c r="E36" s="1222"/>
      <c r="F36" s="1224"/>
      <c r="G36" s="4132">
        <v>0</v>
      </c>
      <c r="H36" s="321"/>
      <c r="I36" s="1451">
        <v>0</v>
      </c>
      <c r="J36" s="1224"/>
      <c r="K36" s="4132">
        <v>142</v>
      </c>
      <c r="L36" s="321"/>
      <c r="M36" s="1451">
        <v>142</v>
      </c>
      <c r="N36" s="1229"/>
    </row>
    <row r="37" spans="1:14" ht="12" customHeight="1">
      <c r="A37" s="3242"/>
      <c r="B37" s="3710"/>
      <c r="C37" s="3710" t="s">
        <v>3305</v>
      </c>
      <c r="D37" s="1226"/>
      <c r="E37" s="322"/>
      <c r="F37" s="1224"/>
      <c r="G37" s="4132">
        <v>3977</v>
      </c>
      <c r="H37" s="321"/>
      <c r="I37" s="1451">
        <v>7395</v>
      </c>
      <c r="J37" s="1224"/>
      <c r="K37" s="4132">
        <v>-3929</v>
      </c>
      <c r="L37" s="321"/>
      <c r="M37" s="1451">
        <v>-5239</v>
      </c>
      <c r="N37" s="1229"/>
    </row>
    <row r="38" spans="1:14" ht="15" customHeight="1" thickBot="1">
      <c r="A38" s="3242"/>
      <c r="B38" s="3710"/>
      <c r="C38" s="3940" t="s">
        <v>3306</v>
      </c>
      <c r="D38" s="3941"/>
      <c r="E38" s="3941"/>
      <c r="F38" s="3933"/>
      <c r="G38" s="4143">
        <f>SUM(G32:G37)</f>
        <v>5741</v>
      </c>
      <c r="H38" s="4143"/>
      <c r="I38" s="4143">
        <f>SUM(I32:I37)</f>
        <v>18356</v>
      </c>
      <c r="J38" s="4148"/>
      <c r="K38" s="4143">
        <f>SUM(K32:K37)</f>
        <v>-672</v>
      </c>
      <c r="L38" s="4143"/>
      <c r="M38" s="4143">
        <f>SUM(M32:M37)</f>
        <v>-2086</v>
      </c>
      <c r="N38" s="1229"/>
    </row>
    <row r="39" spans="1:14" ht="21" customHeight="1">
      <c r="A39" s="3242"/>
      <c r="B39" s="3228"/>
      <c r="C39" s="1226"/>
      <c r="D39" s="1226"/>
      <c r="E39" s="1226"/>
      <c r="F39" s="1452"/>
      <c r="G39" s="347"/>
      <c r="H39" s="347"/>
      <c r="I39" s="4132"/>
      <c r="J39" s="4132"/>
      <c r="K39" s="327"/>
      <c r="L39" s="327"/>
      <c r="M39" s="327"/>
      <c r="N39" s="1229"/>
    </row>
    <row r="40" spans="1:14" ht="20.25" customHeight="1">
      <c r="A40" s="3242"/>
      <c r="B40" s="3942" t="s">
        <v>497</v>
      </c>
      <c r="C40" s="3928" t="s">
        <v>3335</v>
      </c>
      <c r="D40" s="322"/>
      <c r="E40" s="1226"/>
      <c r="F40" s="1226"/>
      <c r="G40" s="327"/>
      <c r="H40" s="327"/>
      <c r="I40" s="327"/>
      <c r="J40" s="327"/>
      <c r="K40" s="4150"/>
      <c r="L40" s="4151"/>
      <c r="M40" s="4150"/>
      <c r="N40" s="1229"/>
    </row>
    <row r="41" spans="1:14" ht="12">
      <c r="A41" s="3242"/>
      <c r="B41" s="1233"/>
      <c r="C41" s="1233"/>
      <c r="D41" s="322"/>
      <c r="E41" s="1226"/>
      <c r="F41" s="1226"/>
      <c r="G41" s="5577" t="s">
        <v>3296</v>
      </c>
      <c r="H41" s="5577"/>
      <c r="I41" s="5577"/>
      <c r="J41" s="4152"/>
      <c r="K41" s="5578" t="s">
        <v>3297</v>
      </c>
      <c r="L41" s="5578"/>
      <c r="M41" s="5578"/>
      <c r="N41" s="1229"/>
    </row>
    <row r="42" spans="1:14" ht="12">
      <c r="A42" s="3242"/>
      <c r="B42" s="3236"/>
      <c r="C42" s="3914"/>
      <c r="D42" s="3915"/>
      <c r="E42" s="3938"/>
      <c r="F42" s="3931" t="s">
        <v>3331</v>
      </c>
      <c r="G42" s="3935" t="str">
        <f>G$12</f>
        <v>2017</v>
      </c>
      <c r="H42" s="3935"/>
      <c r="I42" s="3935" t="str">
        <f>I$12</f>
        <v>2016</v>
      </c>
      <c r="J42" s="4139"/>
      <c r="K42" s="3935" t="str">
        <f>K$12</f>
        <v>2017</v>
      </c>
      <c r="L42" s="3935"/>
      <c r="M42" s="3935" t="str">
        <f>M$12</f>
        <v>2016</v>
      </c>
      <c r="N42" s="1229"/>
    </row>
    <row r="43" spans="1:14" ht="12">
      <c r="A43" s="3242"/>
      <c r="B43" s="1233"/>
      <c r="C43" s="1233" t="s">
        <v>977</v>
      </c>
      <c r="D43" s="322"/>
      <c r="E43" s="1226"/>
      <c r="F43" s="1226"/>
      <c r="G43" s="3905"/>
      <c r="H43" s="3905"/>
      <c r="I43" s="3905"/>
      <c r="J43" s="327"/>
      <c r="K43" s="3905"/>
      <c r="L43" s="3905"/>
      <c r="M43" s="3905"/>
      <c r="N43" s="1229"/>
    </row>
    <row r="44" spans="1:14" ht="15.95" customHeight="1">
      <c r="A44" s="3242"/>
      <c r="B44" s="1233"/>
      <c r="C44" s="1233" t="s">
        <v>978</v>
      </c>
      <c r="D44" s="322"/>
      <c r="E44" s="1226"/>
      <c r="F44" s="1226"/>
      <c r="G44" s="4153">
        <v>3.73E-2</v>
      </c>
      <c r="H44" s="3894"/>
      <c r="I44" s="4153">
        <v>4.2900000000000001E-2</v>
      </c>
      <c r="J44" s="3894"/>
      <c r="K44" s="4153">
        <v>3.73E-2</v>
      </c>
      <c r="L44" s="3894"/>
      <c r="M44" s="4153">
        <v>4.2799999999999998E-2</v>
      </c>
      <c r="N44" s="1229"/>
    </row>
    <row r="45" spans="1:14" ht="12">
      <c r="A45" s="3242"/>
      <c r="B45" s="1233"/>
      <c r="C45" s="1453" t="s">
        <v>979</v>
      </c>
      <c r="D45" s="322"/>
      <c r="E45" s="1226"/>
      <c r="F45" s="1226"/>
      <c r="G45" s="4153">
        <v>3.6400000000000002E-2</v>
      </c>
      <c r="H45" s="3894"/>
      <c r="I45" s="4153">
        <v>0.04</v>
      </c>
      <c r="J45" s="3894"/>
      <c r="K45" s="4153" t="s">
        <v>478</v>
      </c>
      <c r="L45" s="4154"/>
      <c r="M45" s="4153" t="s">
        <v>478</v>
      </c>
      <c r="N45" s="1229"/>
    </row>
    <row r="46" spans="1:14" ht="18" customHeight="1">
      <c r="A46" s="3242"/>
      <c r="B46" s="1233"/>
      <c r="C46" s="1233"/>
      <c r="D46" s="322"/>
      <c r="E46" s="1226"/>
      <c r="F46" s="1226"/>
      <c r="G46" s="4154"/>
      <c r="H46" s="4155"/>
      <c r="I46" s="4154"/>
      <c r="J46" s="3894"/>
      <c r="K46" s="4154"/>
      <c r="L46" s="4155"/>
      <c r="M46" s="4154"/>
      <c r="N46" s="1229"/>
    </row>
    <row r="47" spans="1:14" ht="10.5" customHeight="1">
      <c r="A47" s="3242"/>
      <c r="B47" s="1233"/>
      <c r="C47" s="1233" t="s">
        <v>980</v>
      </c>
      <c r="D47" s="322"/>
      <c r="E47" s="1226"/>
      <c r="F47" s="1226"/>
      <c r="G47" s="4156"/>
      <c r="H47" s="4156"/>
      <c r="I47" s="4156"/>
      <c r="J47" s="3894"/>
      <c r="K47" s="4156"/>
      <c r="L47" s="4156"/>
      <c r="M47" s="4156"/>
      <c r="N47" s="1229"/>
    </row>
    <row r="48" spans="1:14" ht="15.75" customHeight="1">
      <c r="A48" s="3242"/>
      <c r="B48" s="1233"/>
      <c r="C48" s="1233" t="s">
        <v>3392</v>
      </c>
      <c r="D48" s="322"/>
      <c r="E48" s="1226"/>
      <c r="F48" s="1226"/>
      <c r="G48" s="4153">
        <v>4.6100000000000002E-2</v>
      </c>
      <c r="H48" s="315"/>
      <c r="I48" s="4222">
        <v>4.8599999999999997E-2</v>
      </c>
      <c r="J48" s="1221"/>
      <c r="K48" s="4153">
        <v>4.7800000000000002E-2</v>
      </c>
      <c r="L48" s="315"/>
      <c r="M48" s="4222">
        <v>5.0500000000000003E-2</v>
      </c>
      <c r="N48" s="1229"/>
    </row>
    <row r="49" spans="1:14" ht="12" customHeight="1">
      <c r="A49" s="3242"/>
      <c r="B49" s="1233"/>
      <c r="C49" s="1233" t="s">
        <v>3393</v>
      </c>
      <c r="D49" s="322"/>
      <c r="E49" s="1226"/>
      <c r="F49" s="1226"/>
      <c r="G49" s="4153">
        <v>3.5900000000000001E-2</v>
      </c>
      <c r="H49" s="315"/>
      <c r="I49" s="4222">
        <v>3.6499999999999998E-2</v>
      </c>
      <c r="J49" s="1221"/>
      <c r="K49" s="4153">
        <v>3.5900000000000001E-2</v>
      </c>
      <c r="L49" s="315"/>
      <c r="M49" s="4222">
        <v>3.5099999999999999E-2</v>
      </c>
      <c r="N49" s="1229"/>
    </row>
    <row r="50" spans="1:14" ht="12" customHeight="1">
      <c r="A50" s="3242"/>
      <c r="B50" s="1233"/>
      <c r="C50" s="1233" t="s">
        <v>979</v>
      </c>
      <c r="D50" s="322"/>
      <c r="E50" s="1226"/>
      <c r="F50" s="1226"/>
      <c r="G50" s="4153">
        <v>0.04</v>
      </c>
      <c r="H50" s="3894"/>
      <c r="I50" s="4153">
        <v>3.9600000000000003E-2</v>
      </c>
      <c r="J50" s="3894"/>
      <c r="K50" s="4153" t="s">
        <v>478</v>
      </c>
      <c r="L50" s="4154"/>
      <c r="M50" s="4153" t="s">
        <v>478</v>
      </c>
      <c r="N50" s="1229"/>
    </row>
    <row r="51" spans="1:14" ht="12" customHeight="1" thickBot="1">
      <c r="A51" s="3242"/>
      <c r="B51" s="1233"/>
      <c r="C51" s="3943" t="s">
        <v>981</v>
      </c>
      <c r="D51" s="3944"/>
      <c r="E51" s="3910"/>
      <c r="F51" s="3945"/>
      <c r="G51" s="4157">
        <v>6.5000000000000002E-2</v>
      </c>
      <c r="H51" s="4158"/>
      <c r="I51" s="4157">
        <v>6.5000000000000002E-2</v>
      </c>
      <c r="J51" s="4158"/>
      <c r="K51" s="4157" t="s">
        <v>478</v>
      </c>
      <c r="L51" s="4159"/>
      <c r="M51" s="4157" t="s">
        <v>478</v>
      </c>
      <c r="N51" s="1229"/>
    </row>
    <row r="52" spans="1:14" ht="12" customHeight="1">
      <c r="A52" s="3242"/>
      <c r="B52" s="1233"/>
      <c r="C52" s="1233"/>
      <c r="D52" s="1226"/>
      <c r="E52" s="322"/>
      <c r="F52" s="1224"/>
      <c r="G52" s="1224"/>
      <c r="H52" s="1224"/>
      <c r="I52" s="1224"/>
      <c r="J52" s="1224"/>
      <c r="K52" s="1455"/>
      <c r="L52" s="1450"/>
      <c r="M52" s="1455"/>
      <c r="N52" s="1229"/>
    </row>
    <row r="53" spans="1:14" ht="20.100000000000001" customHeight="1">
      <c r="A53" s="357"/>
      <c r="B53" s="332"/>
      <c r="C53" s="5580"/>
      <c r="D53" s="5580"/>
      <c r="E53" s="5580"/>
      <c r="F53" s="5580"/>
      <c r="G53" s="5580"/>
      <c r="H53" s="5580"/>
      <c r="I53" s="5580"/>
      <c r="J53" s="5580"/>
      <c r="K53" s="5580"/>
      <c r="L53" s="5580"/>
      <c r="M53" s="5580"/>
      <c r="N53" s="325"/>
    </row>
    <row r="54" spans="1:14" ht="57.75" customHeight="1" thickBot="1">
      <c r="A54" s="3243"/>
      <c r="B54" s="3244"/>
      <c r="C54" s="3244"/>
      <c r="D54" s="3244"/>
      <c r="E54" s="3244"/>
      <c r="F54" s="3244"/>
      <c r="G54" s="3244"/>
      <c r="H54" s="3244"/>
      <c r="I54" s="3244"/>
      <c r="J54" s="3244"/>
      <c r="K54" s="3245"/>
      <c r="L54" s="3244"/>
      <c r="M54" s="3244"/>
      <c r="N54" s="3246"/>
    </row>
    <row r="55" spans="1:14" ht="12">
      <c r="A55" s="5579" t="s">
        <v>173</v>
      </c>
      <c r="B55" s="5579"/>
      <c r="C55" s="5579"/>
      <c r="D55" s="5579"/>
      <c r="E55" s="5579"/>
      <c r="F55" s="5579"/>
      <c r="G55" s="5579"/>
      <c r="H55" s="5579"/>
      <c r="I55" s="5579"/>
      <c r="J55" s="5579"/>
      <c r="K55" s="5579"/>
      <c r="L55" s="5579"/>
      <c r="M55" s="5579"/>
      <c r="N55" s="5579"/>
    </row>
    <row r="56" spans="1:14">
      <c r="E56" s="334"/>
      <c r="F56" s="334"/>
      <c r="G56" s="334"/>
      <c r="H56" s="334"/>
      <c r="I56" s="334"/>
      <c r="J56" s="334"/>
      <c r="K56" s="360"/>
      <c r="L56" s="334"/>
      <c r="M56" s="334"/>
      <c r="N56" s="334"/>
    </row>
    <row r="57" spans="1:14">
      <c r="E57" s="334"/>
      <c r="F57" s="334"/>
      <c r="G57" s="334"/>
      <c r="H57" s="334"/>
      <c r="I57" s="334"/>
      <c r="J57" s="334"/>
      <c r="K57" s="360"/>
      <c r="L57" s="334"/>
      <c r="M57" s="334"/>
      <c r="N57" s="334"/>
    </row>
    <row r="58" spans="1:14">
      <c r="E58" s="334"/>
      <c r="F58" s="334"/>
      <c r="G58" s="334"/>
      <c r="H58" s="334"/>
      <c r="I58" s="334"/>
      <c r="J58" s="334"/>
      <c r="K58" s="360"/>
      <c r="L58" s="334"/>
      <c r="M58" s="334"/>
      <c r="N58" s="334"/>
    </row>
    <row r="59" spans="1:14">
      <c r="E59" s="334"/>
      <c r="F59" s="334"/>
      <c r="G59" s="334"/>
      <c r="H59" s="334"/>
      <c r="I59" s="334"/>
      <c r="J59" s="334"/>
      <c r="K59" s="360"/>
      <c r="L59" s="334"/>
      <c r="M59" s="334"/>
      <c r="N59" s="334"/>
    </row>
    <row r="60" spans="1:14">
      <c r="E60" s="334"/>
      <c r="F60" s="334"/>
      <c r="G60" s="334"/>
      <c r="H60" s="334"/>
      <c r="I60" s="334"/>
      <c r="J60" s="334"/>
      <c r="K60" s="360"/>
      <c r="L60" s="334"/>
      <c r="M60" s="334"/>
      <c r="N60" s="334"/>
    </row>
    <row r="61" spans="1:14">
      <c r="E61" s="334"/>
      <c r="F61" s="334"/>
      <c r="G61" s="334"/>
      <c r="H61" s="334"/>
      <c r="I61" s="334"/>
      <c r="J61" s="334"/>
      <c r="K61" s="360"/>
      <c r="L61" s="334"/>
      <c r="M61" s="334"/>
      <c r="N61" s="334"/>
    </row>
  </sheetData>
  <mergeCells count="12">
    <mergeCell ref="G28:I28"/>
    <mergeCell ref="G10:I10"/>
    <mergeCell ref="G11:I11"/>
    <mergeCell ref="K11:M11"/>
    <mergeCell ref="G20:I20"/>
    <mergeCell ref="K20:M20"/>
    <mergeCell ref="G29:I29"/>
    <mergeCell ref="K29:M29"/>
    <mergeCell ref="G41:I41"/>
    <mergeCell ref="K41:M41"/>
    <mergeCell ref="A55:N55"/>
    <mergeCell ref="C53:M53"/>
  </mergeCells>
  <printOptions horizontalCentered="1" gridLinesSet="0"/>
  <pageMargins left="0.5" right="0.7" top="0.5" bottom="0.5" header="0.25" footer="0.25"/>
  <pageSetup scale="86"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78"/>
  <sheetViews>
    <sheetView showGridLines="0" zoomScaleNormal="100" workbookViewId="0">
      <selection activeCell="G48" sqref="G48"/>
    </sheetView>
  </sheetViews>
  <sheetFormatPr defaultColWidth="10.140625" defaultRowHeight="12"/>
  <cols>
    <col min="1" max="1" width="1" style="299" customWidth="1"/>
    <col min="2" max="2" width="3.85546875" style="299" customWidth="1"/>
    <col min="3" max="3" width="27" style="352" customWidth="1"/>
    <col min="4" max="4" width="4" style="352" customWidth="1"/>
    <col min="5" max="5" width="2.5703125" style="352" customWidth="1"/>
    <col min="6" max="6" width="9.7109375" style="352" customWidth="1"/>
    <col min="7" max="7" width="12.28515625" style="299" customWidth="1"/>
    <col min="8" max="8" width="2.5703125" style="299" customWidth="1"/>
    <col min="9" max="9" width="9.7109375" style="299" customWidth="1"/>
    <col min="10" max="10" width="2.5703125" style="299" customWidth="1"/>
    <col min="11" max="11" width="9.7109375" style="299" customWidth="1"/>
    <col min="12" max="12" width="2.5703125" style="299" customWidth="1"/>
    <col min="13" max="13" width="9.7109375" style="299" customWidth="1"/>
    <col min="14" max="14" width="2.5703125" style="362" customWidth="1"/>
    <col min="15" max="15" width="9.7109375" style="299" customWidth="1"/>
    <col min="16" max="17" width="1.7109375" style="299" customWidth="1"/>
    <col min="18" max="18" width="3.85546875" style="299" customWidth="1"/>
    <col min="19" max="256" width="10.140625" style="299"/>
    <col min="257" max="257" width="1" style="299" customWidth="1"/>
    <col min="258" max="258" width="3.85546875" style="299" customWidth="1"/>
    <col min="259" max="259" width="24.5703125" style="299" customWidth="1"/>
    <col min="260" max="260" width="4" style="299" customWidth="1"/>
    <col min="261" max="261" width="2.5703125" style="299" customWidth="1"/>
    <col min="262" max="262" width="8.85546875" style="299" customWidth="1"/>
    <col min="263" max="263" width="13" style="299" customWidth="1"/>
    <col min="264" max="264" width="2.5703125" style="299" customWidth="1"/>
    <col min="265" max="265" width="10.5703125" style="299" customWidth="1"/>
    <col min="266" max="266" width="2.5703125" style="299" customWidth="1"/>
    <col min="267" max="267" width="8.140625" style="299" customWidth="1"/>
    <col min="268" max="268" width="2.5703125" style="299" customWidth="1"/>
    <col min="269" max="269" width="7.85546875" style="299" customWidth="1"/>
    <col min="270" max="270" width="2.5703125" style="299" customWidth="1"/>
    <col min="271" max="271" width="0" style="299" hidden="1" customWidth="1"/>
    <col min="272" max="272" width="0.85546875" style="299" customWidth="1"/>
    <col min="273" max="273" width="2.85546875" style="299" customWidth="1"/>
    <col min="274" max="274" width="0.85546875" style="299" customWidth="1"/>
    <col min="275" max="512" width="10.140625" style="299"/>
    <col min="513" max="513" width="1" style="299" customWidth="1"/>
    <col min="514" max="514" width="3.85546875" style="299" customWidth="1"/>
    <col min="515" max="515" width="24.5703125" style="299" customWidth="1"/>
    <col min="516" max="516" width="4" style="299" customWidth="1"/>
    <col min="517" max="517" width="2.5703125" style="299" customWidth="1"/>
    <col min="518" max="518" width="8.85546875" style="299" customWidth="1"/>
    <col min="519" max="519" width="13" style="299" customWidth="1"/>
    <col min="520" max="520" width="2.5703125" style="299" customWidth="1"/>
    <col min="521" max="521" width="10.5703125" style="299" customWidth="1"/>
    <col min="522" max="522" width="2.5703125" style="299" customWidth="1"/>
    <col min="523" max="523" width="8.140625" style="299" customWidth="1"/>
    <col min="524" max="524" width="2.5703125" style="299" customWidth="1"/>
    <col min="525" max="525" width="7.85546875" style="299" customWidth="1"/>
    <col min="526" max="526" width="2.5703125" style="299" customWidth="1"/>
    <col min="527" max="527" width="0" style="299" hidden="1" customWidth="1"/>
    <col min="528" max="528" width="0.85546875" style="299" customWidth="1"/>
    <col min="529" max="529" width="2.85546875" style="299" customWidth="1"/>
    <col min="530" max="530" width="0.85546875" style="299" customWidth="1"/>
    <col min="531" max="768" width="10.140625" style="299"/>
    <col min="769" max="769" width="1" style="299" customWidth="1"/>
    <col min="770" max="770" width="3.85546875" style="299" customWidth="1"/>
    <col min="771" max="771" width="24.5703125" style="299" customWidth="1"/>
    <col min="772" max="772" width="4" style="299" customWidth="1"/>
    <col min="773" max="773" width="2.5703125" style="299" customWidth="1"/>
    <col min="774" max="774" width="8.85546875" style="299" customWidth="1"/>
    <col min="775" max="775" width="13" style="299" customWidth="1"/>
    <col min="776" max="776" width="2.5703125" style="299" customWidth="1"/>
    <col min="777" max="777" width="10.5703125" style="299" customWidth="1"/>
    <col min="778" max="778" width="2.5703125" style="299" customWidth="1"/>
    <col min="779" max="779" width="8.140625" style="299" customWidth="1"/>
    <col min="780" max="780" width="2.5703125" style="299" customWidth="1"/>
    <col min="781" max="781" width="7.85546875" style="299" customWidth="1"/>
    <col min="782" max="782" width="2.5703125" style="299" customWidth="1"/>
    <col min="783" max="783" width="0" style="299" hidden="1" customWidth="1"/>
    <col min="784" max="784" width="0.85546875" style="299" customWidth="1"/>
    <col min="785" max="785" width="2.85546875" style="299" customWidth="1"/>
    <col min="786" max="786" width="0.85546875" style="299" customWidth="1"/>
    <col min="787" max="1024" width="10.140625" style="299"/>
    <col min="1025" max="1025" width="1" style="299" customWidth="1"/>
    <col min="1026" max="1026" width="3.85546875" style="299" customWidth="1"/>
    <col min="1027" max="1027" width="24.5703125" style="299" customWidth="1"/>
    <col min="1028" max="1028" width="4" style="299" customWidth="1"/>
    <col min="1029" max="1029" width="2.5703125" style="299" customWidth="1"/>
    <col min="1030" max="1030" width="8.85546875" style="299" customWidth="1"/>
    <col min="1031" max="1031" width="13" style="299" customWidth="1"/>
    <col min="1032" max="1032" width="2.5703125" style="299" customWidth="1"/>
    <col min="1033" max="1033" width="10.5703125" style="299" customWidth="1"/>
    <col min="1034" max="1034" width="2.5703125" style="299" customWidth="1"/>
    <col min="1035" max="1035" width="8.140625" style="299" customWidth="1"/>
    <col min="1036" max="1036" width="2.5703125" style="299" customWidth="1"/>
    <col min="1037" max="1037" width="7.85546875" style="299" customWidth="1"/>
    <col min="1038" max="1038" width="2.5703125" style="299" customWidth="1"/>
    <col min="1039" max="1039" width="0" style="299" hidden="1" customWidth="1"/>
    <col min="1040" max="1040" width="0.85546875" style="299" customWidth="1"/>
    <col min="1041" max="1041" width="2.85546875" style="299" customWidth="1"/>
    <col min="1042" max="1042" width="0.85546875" style="299" customWidth="1"/>
    <col min="1043" max="1280" width="10.140625" style="299"/>
    <col min="1281" max="1281" width="1" style="299" customWidth="1"/>
    <col min="1282" max="1282" width="3.85546875" style="299" customWidth="1"/>
    <col min="1283" max="1283" width="24.5703125" style="299" customWidth="1"/>
    <col min="1284" max="1284" width="4" style="299" customWidth="1"/>
    <col min="1285" max="1285" width="2.5703125" style="299" customWidth="1"/>
    <col min="1286" max="1286" width="8.85546875" style="299" customWidth="1"/>
    <col min="1287" max="1287" width="13" style="299" customWidth="1"/>
    <col min="1288" max="1288" width="2.5703125" style="299" customWidth="1"/>
    <col min="1289" max="1289" width="10.5703125" style="299" customWidth="1"/>
    <col min="1290" max="1290" width="2.5703125" style="299" customWidth="1"/>
    <col min="1291" max="1291" width="8.140625" style="299" customWidth="1"/>
    <col min="1292" max="1292" width="2.5703125" style="299" customWidth="1"/>
    <col min="1293" max="1293" width="7.85546875" style="299" customWidth="1"/>
    <col min="1294" max="1294" width="2.5703125" style="299" customWidth="1"/>
    <col min="1295" max="1295" width="0" style="299" hidden="1" customWidth="1"/>
    <col min="1296" max="1296" width="0.85546875" style="299" customWidth="1"/>
    <col min="1297" max="1297" width="2.85546875" style="299" customWidth="1"/>
    <col min="1298" max="1298" width="0.85546875" style="299" customWidth="1"/>
    <col min="1299" max="1536" width="10.140625" style="299"/>
    <col min="1537" max="1537" width="1" style="299" customWidth="1"/>
    <col min="1538" max="1538" width="3.85546875" style="299" customWidth="1"/>
    <col min="1539" max="1539" width="24.5703125" style="299" customWidth="1"/>
    <col min="1540" max="1540" width="4" style="299" customWidth="1"/>
    <col min="1541" max="1541" width="2.5703125" style="299" customWidth="1"/>
    <col min="1542" max="1542" width="8.85546875" style="299" customWidth="1"/>
    <col min="1543" max="1543" width="13" style="299" customWidth="1"/>
    <col min="1544" max="1544" width="2.5703125" style="299" customWidth="1"/>
    <col min="1545" max="1545" width="10.5703125" style="299" customWidth="1"/>
    <col min="1546" max="1546" width="2.5703125" style="299" customWidth="1"/>
    <col min="1547" max="1547" width="8.140625" style="299" customWidth="1"/>
    <col min="1548" max="1548" width="2.5703125" style="299" customWidth="1"/>
    <col min="1549" max="1549" width="7.85546875" style="299" customWidth="1"/>
    <col min="1550" max="1550" width="2.5703125" style="299" customWidth="1"/>
    <col min="1551" max="1551" width="0" style="299" hidden="1" customWidth="1"/>
    <col min="1552" max="1552" width="0.85546875" style="299" customWidth="1"/>
    <col min="1553" max="1553" width="2.85546875" style="299" customWidth="1"/>
    <col min="1554" max="1554" width="0.85546875" style="299" customWidth="1"/>
    <col min="1555" max="1792" width="10.140625" style="299"/>
    <col min="1793" max="1793" width="1" style="299" customWidth="1"/>
    <col min="1794" max="1794" width="3.85546875" style="299" customWidth="1"/>
    <col min="1795" max="1795" width="24.5703125" style="299" customWidth="1"/>
    <col min="1796" max="1796" width="4" style="299" customWidth="1"/>
    <col min="1797" max="1797" width="2.5703125" style="299" customWidth="1"/>
    <col min="1798" max="1798" width="8.85546875" style="299" customWidth="1"/>
    <col min="1799" max="1799" width="13" style="299" customWidth="1"/>
    <col min="1800" max="1800" width="2.5703125" style="299" customWidth="1"/>
    <col min="1801" max="1801" width="10.5703125" style="299" customWidth="1"/>
    <col min="1802" max="1802" width="2.5703125" style="299" customWidth="1"/>
    <col min="1803" max="1803" width="8.140625" style="299" customWidth="1"/>
    <col min="1804" max="1804" width="2.5703125" style="299" customWidth="1"/>
    <col min="1805" max="1805" width="7.85546875" style="299" customWidth="1"/>
    <col min="1806" max="1806" width="2.5703125" style="299" customWidth="1"/>
    <col min="1807" max="1807" width="0" style="299" hidden="1" customWidth="1"/>
    <col min="1808" max="1808" width="0.85546875" style="299" customWidth="1"/>
    <col min="1809" max="1809" width="2.85546875" style="299" customWidth="1"/>
    <col min="1810" max="1810" width="0.85546875" style="299" customWidth="1"/>
    <col min="1811" max="2048" width="10.140625" style="299"/>
    <col min="2049" max="2049" width="1" style="299" customWidth="1"/>
    <col min="2050" max="2050" width="3.85546875" style="299" customWidth="1"/>
    <col min="2051" max="2051" width="24.5703125" style="299" customWidth="1"/>
    <col min="2052" max="2052" width="4" style="299" customWidth="1"/>
    <col min="2053" max="2053" width="2.5703125" style="299" customWidth="1"/>
    <col min="2054" max="2054" width="8.85546875" style="299" customWidth="1"/>
    <col min="2055" max="2055" width="13" style="299" customWidth="1"/>
    <col min="2056" max="2056" width="2.5703125" style="299" customWidth="1"/>
    <col min="2057" max="2057" width="10.5703125" style="299" customWidth="1"/>
    <col min="2058" max="2058" width="2.5703125" style="299" customWidth="1"/>
    <col min="2059" max="2059" width="8.140625" style="299" customWidth="1"/>
    <col min="2060" max="2060" width="2.5703125" style="299" customWidth="1"/>
    <col min="2061" max="2061" width="7.85546875" style="299" customWidth="1"/>
    <col min="2062" max="2062" width="2.5703125" style="299" customWidth="1"/>
    <col min="2063" max="2063" width="0" style="299" hidden="1" customWidth="1"/>
    <col min="2064" max="2064" width="0.85546875" style="299" customWidth="1"/>
    <col min="2065" max="2065" width="2.85546875" style="299" customWidth="1"/>
    <col min="2066" max="2066" width="0.85546875" style="299" customWidth="1"/>
    <col min="2067" max="2304" width="10.140625" style="299"/>
    <col min="2305" max="2305" width="1" style="299" customWidth="1"/>
    <col min="2306" max="2306" width="3.85546875" style="299" customWidth="1"/>
    <col min="2307" max="2307" width="24.5703125" style="299" customWidth="1"/>
    <col min="2308" max="2308" width="4" style="299" customWidth="1"/>
    <col min="2309" max="2309" width="2.5703125" style="299" customWidth="1"/>
    <col min="2310" max="2310" width="8.85546875" style="299" customWidth="1"/>
    <col min="2311" max="2311" width="13" style="299" customWidth="1"/>
    <col min="2312" max="2312" width="2.5703125" style="299" customWidth="1"/>
    <col min="2313" max="2313" width="10.5703125" style="299" customWidth="1"/>
    <col min="2314" max="2314" width="2.5703125" style="299" customWidth="1"/>
    <col min="2315" max="2315" width="8.140625" style="299" customWidth="1"/>
    <col min="2316" max="2316" width="2.5703125" style="299" customWidth="1"/>
    <col min="2317" max="2317" width="7.85546875" style="299" customWidth="1"/>
    <col min="2318" max="2318" width="2.5703125" style="299" customWidth="1"/>
    <col min="2319" max="2319" width="0" style="299" hidden="1" customWidth="1"/>
    <col min="2320" max="2320" width="0.85546875" style="299" customWidth="1"/>
    <col min="2321" max="2321" width="2.85546875" style="299" customWidth="1"/>
    <col min="2322" max="2322" width="0.85546875" style="299" customWidth="1"/>
    <col min="2323" max="2560" width="10.140625" style="299"/>
    <col min="2561" max="2561" width="1" style="299" customWidth="1"/>
    <col min="2562" max="2562" width="3.85546875" style="299" customWidth="1"/>
    <col min="2563" max="2563" width="24.5703125" style="299" customWidth="1"/>
    <col min="2564" max="2564" width="4" style="299" customWidth="1"/>
    <col min="2565" max="2565" width="2.5703125" style="299" customWidth="1"/>
    <col min="2566" max="2566" width="8.85546875" style="299" customWidth="1"/>
    <col min="2567" max="2567" width="13" style="299" customWidth="1"/>
    <col min="2568" max="2568" width="2.5703125" style="299" customWidth="1"/>
    <col min="2569" max="2569" width="10.5703125" style="299" customWidth="1"/>
    <col min="2570" max="2570" width="2.5703125" style="299" customWidth="1"/>
    <col min="2571" max="2571" width="8.140625" style="299" customWidth="1"/>
    <col min="2572" max="2572" width="2.5703125" style="299" customWidth="1"/>
    <col min="2573" max="2573" width="7.85546875" style="299" customWidth="1"/>
    <col min="2574" max="2574" width="2.5703125" style="299" customWidth="1"/>
    <col min="2575" max="2575" width="0" style="299" hidden="1" customWidth="1"/>
    <col min="2576" max="2576" width="0.85546875" style="299" customWidth="1"/>
    <col min="2577" max="2577" width="2.85546875" style="299" customWidth="1"/>
    <col min="2578" max="2578" width="0.85546875" style="299" customWidth="1"/>
    <col min="2579" max="2816" width="10.140625" style="299"/>
    <col min="2817" max="2817" width="1" style="299" customWidth="1"/>
    <col min="2818" max="2818" width="3.85546875" style="299" customWidth="1"/>
    <col min="2819" max="2819" width="24.5703125" style="299" customWidth="1"/>
    <col min="2820" max="2820" width="4" style="299" customWidth="1"/>
    <col min="2821" max="2821" width="2.5703125" style="299" customWidth="1"/>
    <col min="2822" max="2822" width="8.85546875" style="299" customWidth="1"/>
    <col min="2823" max="2823" width="13" style="299" customWidth="1"/>
    <col min="2824" max="2824" width="2.5703125" style="299" customWidth="1"/>
    <col min="2825" max="2825" width="10.5703125" style="299" customWidth="1"/>
    <col min="2826" max="2826" width="2.5703125" style="299" customWidth="1"/>
    <col min="2827" max="2827" width="8.140625" style="299" customWidth="1"/>
    <col min="2828" max="2828" width="2.5703125" style="299" customWidth="1"/>
    <col min="2829" max="2829" width="7.85546875" style="299" customWidth="1"/>
    <col min="2830" max="2830" width="2.5703125" style="299" customWidth="1"/>
    <col min="2831" max="2831" width="0" style="299" hidden="1" customWidth="1"/>
    <col min="2832" max="2832" width="0.85546875" style="299" customWidth="1"/>
    <col min="2833" max="2833" width="2.85546875" style="299" customWidth="1"/>
    <col min="2834" max="2834" width="0.85546875" style="299" customWidth="1"/>
    <col min="2835" max="3072" width="10.140625" style="299"/>
    <col min="3073" max="3073" width="1" style="299" customWidth="1"/>
    <col min="3074" max="3074" width="3.85546875" style="299" customWidth="1"/>
    <col min="3075" max="3075" width="24.5703125" style="299" customWidth="1"/>
    <col min="3076" max="3076" width="4" style="299" customWidth="1"/>
    <col min="3077" max="3077" width="2.5703125" style="299" customWidth="1"/>
    <col min="3078" max="3078" width="8.85546875" style="299" customWidth="1"/>
    <col min="3079" max="3079" width="13" style="299" customWidth="1"/>
    <col min="3080" max="3080" width="2.5703125" style="299" customWidth="1"/>
    <col min="3081" max="3081" width="10.5703125" style="299" customWidth="1"/>
    <col min="3082" max="3082" width="2.5703125" style="299" customWidth="1"/>
    <col min="3083" max="3083" width="8.140625" style="299" customWidth="1"/>
    <col min="3084" max="3084" width="2.5703125" style="299" customWidth="1"/>
    <col min="3085" max="3085" width="7.85546875" style="299" customWidth="1"/>
    <col min="3086" max="3086" width="2.5703125" style="299" customWidth="1"/>
    <col min="3087" max="3087" width="0" style="299" hidden="1" customWidth="1"/>
    <col min="3088" max="3088" width="0.85546875" style="299" customWidth="1"/>
    <col min="3089" max="3089" width="2.85546875" style="299" customWidth="1"/>
    <col min="3090" max="3090" width="0.85546875" style="299" customWidth="1"/>
    <col min="3091" max="3328" width="10.140625" style="299"/>
    <col min="3329" max="3329" width="1" style="299" customWidth="1"/>
    <col min="3330" max="3330" width="3.85546875" style="299" customWidth="1"/>
    <col min="3331" max="3331" width="24.5703125" style="299" customWidth="1"/>
    <col min="3332" max="3332" width="4" style="299" customWidth="1"/>
    <col min="3333" max="3333" width="2.5703125" style="299" customWidth="1"/>
    <col min="3334" max="3334" width="8.85546875" style="299" customWidth="1"/>
    <col min="3335" max="3335" width="13" style="299" customWidth="1"/>
    <col min="3336" max="3336" width="2.5703125" style="299" customWidth="1"/>
    <col min="3337" max="3337" width="10.5703125" style="299" customWidth="1"/>
    <col min="3338" max="3338" width="2.5703125" style="299" customWidth="1"/>
    <col min="3339" max="3339" width="8.140625" style="299" customWidth="1"/>
    <col min="3340" max="3340" width="2.5703125" style="299" customWidth="1"/>
    <col min="3341" max="3341" width="7.85546875" style="299" customWidth="1"/>
    <col min="3342" max="3342" width="2.5703125" style="299" customWidth="1"/>
    <col min="3343" max="3343" width="0" style="299" hidden="1" customWidth="1"/>
    <col min="3344" max="3344" width="0.85546875" style="299" customWidth="1"/>
    <col min="3345" max="3345" width="2.85546875" style="299" customWidth="1"/>
    <col min="3346" max="3346" width="0.85546875" style="299" customWidth="1"/>
    <col min="3347" max="3584" width="10.140625" style="299"/>
    <col min="3585" max="3585" width="1" style="299" customWidth="1"/>
    <col min="3586" max="3586" width="3.85546875" style="299" customWidth="1"/>
    <col min="3587" max="3587" width="24.5703125" style="299" customWidth="1"/>
    <col min="3588" max="3588" width="4" style="299" customWidth="1"/>
    <col min="3589" max="3589" width="2.5703125" style="299" customWidth="1"/>
    <col min="3590" max="3590" width="8.85546875" style="299" customWidth="1"/>
    <col min="3591" max="3591" width="13" style="299" customWidth="1"/>
    <col min="3592" max="3592" width="2.5703125" style="299" customWidth="1"/>
    <col min="3593" max="3593" width="10.5703125" style="299" customWidth="1"/>
    <col min="3594" max="3594" width="2.5703125" style="299" customWidth="1"/>
    <col min="3595" max="3595" width="8.140625" style="299" customWidth="1"/>
    <col min="3596" max="3596" width="2.5703125" style="299" customWidth="1"/>
    <col min="3597" max="3597" width="7.85546875" style="299" customWidth="1"/>
    <col min="3598" max="3598" width="2.5703125" style="299" customWidth="1"/>
    <col min="3599" max="3599" width="0" style="299" hidden="1" customWidth="1"/>
    <col min="3600" max="3600" width="0.85546875" style="299" customWidth="1"/>
    <col min="3601" max="3601" width="2.85546875" style="299" customWidth="1"/>
    <col min="3602" max="3602" width="0.85546875" style="299" customWidth="1"/>
    <col min="3603" max="3840" width="10.140625" style="299"/>
    <col min="3841" max="3841" width="1" style="299" customWidth="1"/>
    <col min="3842" max="3842" width="3.85546875" style="299" customWidth="1"/>
    <col min="3843" max="3843" width="24.5703125" style="299" customWidth="1"/>
    <col min="3844" max="3844" width="4" style="299" customWidth="1"/>
    <col min="3845" max="3845" width="2.5703125" style="299" customWidth="1"/>
    <col min="3846" max="3846" width="8.85546875" style="299" customWidth="1"/>
    <col min="3847" max="3847" width="13" style="299" customWidth="1"/>
    <col min="3848" max="3848" width="2.5703125" style="299" customWidth="1"/>
    <col min="3849" max="3849" width="10.5703125" style="299" customWidth="1"/>
    <col min="3850" max="3850" width="2.5703125" style="299" customWidth="1"/>
    <col min="3851" max="3851" width="8.140625" style="299" customWidth="1"/>
    <col min="3852" max="3852" width="2.5703125" style="299" customWidth="1"/>
    <col min="3853" max="3853" width="7.85546875" style="299" customWidth="1"/>
    <col min="3854" max="3854" width="2.5703125" style="299" customWidth="1"/>
    <col min="3855" max="3855" width="0" style="299" hidden="1" customWidth="1"/>
    <col min="3856" max="3856" width="0.85546875" style="299" customWidth="1"/>
    <col min="3857" max="3857" width="2.85546875" style="299" customWidth="1"/>
    <col min="3858" max="3858" width="0.85546875" style="299" customWidth="1"/>
    <col min="3859" max="4096" width="10.140625" style="299"/>
    <col min="4097" max="4097" width="1" style="299" customWidth="1"/>
    <col min="4098" max="4098" width="3.85546875" style="299" customWidth="1"/>
    <col min="4099" max="4099" width="24.5703125" style="299" customWidth="1"/>
    <col min="4100" max="4100" width="4" style="299" customWidth="1"/>
    <col min="4101" max="4101" width="2.5703125" style="299" customWidth="1"/>
    <col min="4102" max="4102" width="8.85546875" style="299" customWidth="1"/>
    <col min="4103" max="4103" width="13" style="299" customWidth="1"/>
    <col min="4104" max="4104" width="2.5703125" style="299" customWidth="1"/>
    <col min="4105" max="4105" width="10.5703125" style="299" customWidth="1"/>
    <col min="4106" max="4106" width="2.5703125" style="299" customWidth="1"/>
    <col min="4107" max="4107" width="8.140625" style="299" customWidth="1"/>
    <col min="4108" max="4108" width="2.5703125" style="299" customWidth="1"/>
    <col min="4109" max="4109" width="7.85546875" style="299" customWidth="1"/>
    <col min="4110" max="4110" width="2.5703125" style="299" customWidth="1"/>
    <col min="4111" max="4111" width="0" style="299" hidden="1" customWidth="1"/>
    <col min="4112" max="4112" width="0.85546875" style="299" customWidth="1"/>
    <col min="4113" max="4113" width="2.85546875" style="299" customWidth="1"/>
    <col min="4114" max="4114" width="0.85546875" style="299" customWidth="1"/>
    <col min="4115" max="4352" width="10.140625" style="299"/>
    <col min="4353" max="4353" width="1" style="299" customWidth="1"/>
    <col min="4354" max="4354" width="3.85546875" style="299" customWidth="1"/>
    <col min="4355" max="4355" width="24.5703125" style="299" customWidth="1"/>
    <col min="4356" max="4356" width="4" style="299" customWidth="1"/>
    <col min="4357" max="4357" width="2.5703125" style="299" customWidth="1"/>
    <col min="4358" max="4358" width="8.85546875" style="299" customWidth="1"/>
    <col min="4359" max="4359" width="13" style="299" customWidth="1"/>
    <col min="4360" max="4360" width="2.5703125" style="299" customWidth="1"/>
    <col min="4361" max="4361" width="10.5703125" style="299" customWidth="1"/>
    <col min="4362" max="4362" width="2.5703125" style="299" customWidth="1"/>
    <col min="4363" max="4363" width="8.140625" style="299" customWidth="1"/>
    <col min="4364" max="4364" width="2.5703125" style="299" customWidth="1"/>
    <col min="4365" max="4365" width="7.85546875" style="299" customWidth="1"/>
    <col min="4366" max="4366" width="2.5703125" style="299" customWidth="1"/>
    <col min="4367" max="4367" width="0" style="299" hidden="1" customWidth="1"/>
    <col min="4368" max="4368" width="0.85546875" style="299" customWidth="1"/>
    <col min="4369" max="4369" width="2.85546875" style="299" customWidth="1"/>
    <col min="4370" max="4370" width="0.85546875" style="299" customWidth="1"/>
    <col min="4371" max="4608" width="10.140625" style="299"/>
    <col min="4609" max="4609" width="1" style="299" customWidth="1"/>
    <col min="4610" max="4610" width="3.85546875" style="299" customWidth="1"/>
    <col min="4611" max="4611" width="24.5703125" style="299" customWidth="1"/>
    <col min="4612" max="4612" width="4" style="299" customWidth="1"/>
    <col min="4613" max="4613" width="2.5703125" style="299" customWidth="1"/>
    <col min="4614" max="4614" width="8.85546875" style="299" customWidth="1"/>
    <col min="4615" max="4615" width="13" style="299" customWidth="1"/>
    <col min="4616" max="4616" width="2.5703125" style="299" customWidth="1"/>
    <col min="4617" max="4617" width="10.5703125" style="299" customWidth="1"/>
    <col min="4618" max="4618" width="2.5703125" style="299" customWidth="1"/>
    <col min="4619" max="4619" width="8.140625" style="299" customWidth="1"/>
    <col min="4620" max="4620" width="2.5703125" style="299" customWidth="1"/>
    <col min="4621" max="4621" width="7.85546875" style="299" customWidth="1"/>
    <col min="4622" max="4622" width="2.5703125" style="299" customWidth="1"/>
    <col min="4623" max="4623" width="0" style="299" hidden="1" customWidth="1"/>
    <col min="4624" max="4624" width="0.85546875" style="299" customWidth="1"/>
    <col min="4625" max="4625" width="2.85546875" style="299" customWidth="1"/>
    <col min="4626" max="4626" width="0.85546875" style="299" customWidth="1"/>
    <col min="4627" max="4864" width="10.140625" style="299"/>
    <col min="4865" max="4865" width="1" style="299" customWidth="1"/>
    <col min="4866" max="4866" width="3.85546875" style="299" customWidth="1"/>
    <col min="4867" max="4867" width="24.5703125" style="299" customWidth="1"/>
    <col min="4868" max="4868" width="4" style="299" customWidth="1"/>
    <col min="4869" max="4869" width="2.5703125" style="299" customWidth="1"/>
    <col min="4870" max="4870" width="8.85546875" style="299" customWidth="1"/>
    <col min="4871" max="4871" width="13" style="299" customWidth="1"/>
    <col min="4872" max="4872" width="2.5703125" style="299" customWidth="1"/>
    <col min="4873" max="4873" width="10.5703125" style="299" customWidth="1"/>
    <col min="4874" max="4874" width="2.5703125" style="299" customWidth="1"/>
    <col min="4875" max="4875" width="8.140625" style="299" customWidth="1"/>
    <col min="4876" max="4876" width="2.5703125" style="299" customWidth="1"/>
    <col min="4877" max="4877" width="7.85546875" style="299" customWidth="1"/>
    <col min="4878" max="4878" width="2.5703125" style="299" customWidth="1"/>
    <col min="4879" max="4879" width="0" style="299" hidden="1" customWidth="1"/>
    <col min="4880" max="4880" width="0.85546875" style="299" customWidth="1"/>
    <col min="4881" max="4881" width="2.85546875" style="299" customWidth="1"/>
    <col min="4882" max="4882" width="0.85546875" style="299" customWidth="1"/>
    <col min="4883" max="5120" width="10.140625" style="299"/>
    <col min="5121" max="5121" width="1" style="299" customWidth="1"/>
    <col min="5122" max="5122" width="3.85546875" style="299" customWidth="1"/>
    <col min="5123" max="5123" width="24.5703125" style="299" customWidth="1"/>
    <col min="5124" max="5124" width="4" style="299" customWidth="1"/>
    <col min="5125" max="5125" width="2.5703125" style="299" customWidth="1"/>
    <col min="5126" max="5126" width="8.85546875" style="299" customWidth="1"/>
    <col min="5127" max="5127" width="13" style="299" customWidth="1"/>
    <col min="5128" max="5128" width="2.5703125" style="299" customWidth="1"/>
    <col min="5129" max="5129" width="10.5703125" style="299" customWidth="1"/>
    <col min="5130" max="5130" width="2.5703125" style="299" customWidth="1"/>
    <col min="5131" max="5131" width="8.140625" style="299" customWidth="1"/>
    <col min="5132" max="5132" width="2.5703125" style="299" customWidth="1"/>
    <col min="5133" max="5133" width="7.85546875" style="299" customWidth="1"/>
    <col min="5134" max="5134" width="2.5703125" style="299" customWidth="1"/>
    <col min="5135" max="5135" width="0" style="299" hidden="1" customWidth="1"/>
    <col min="5136" max="5136" width="0.85546875" style="299" customWidth="1"/>
    <col min="5137" max="5137" width="2.85546875" style="299" customWidth="1"/>
    <col min="5138" max="5138" width="0.85546875" style="299" customWidth="1"/>
    <col min="5139" max="5376" width="10.140625" style="299"/>
    <col min="5377" max="5377" width="1" style="299" customWidth="1"/>
    <col min="5378" max="5378" width="3.85546875" style="299" customWidth="1"/>
    <col min="5379" max="5379" width="24.5703125" style="299" customWidth="1"/>
    <col min="5380" max="5380" width="4" style="299" customWidth="1"/>
    <col min="5381" max="5381" width="2.5703125" style="299" customWidth="1"/>
    <col min="5382" max="5382" width="8.85546875" style="299" customWidth="1"/>
    <col min="5383" max="5383" width="13" style="299" customWidth="1"/>
    <col min="5384" max="5384" width="2.5703125" style="299" customWidth="1"/>
    <col min="5385" max="5385" width="10.5703125" style="299" customWidth="1"/>
    <col min="5386" max="5386" width="2.5703125" style="299" customWidth="1"/>
    <col min="5387" max="5387" width="8.140625" style="299" customWidth="1"/>
    <col min="5388" max="5388" width="2.5703125" style="299" customWidth="1"/>
    <col min="5389" max="5389" width="7.85546875" style="299" customWidth="1"/>
    <col min="5390" max="5390" width="2.5703125" style="299" customWidth="1"/>
    <col min="5391" max="5391" width="0" style="299" hidden="1" customWidth="1"/>
    <col min="5392" max="5392" width="0.85546875" style="299" customWidth="1"/>
    <col min="5393" max="5393" width="2.85546875" style="299" customWidth="1"/>
    <col min="5394" max="5394" width="0.85546875" style="299" customWidth="1"/>
    <col min="5395" max="5632" width="10.140625" style="299"/>
    <col min="5633" max="5633" width="1" style="299" customWidth="1"/>
    <col min="5634" max="5634" width="3.85546875" style="299" customWidth="1"/>
    <col min="5635" max="5635" width="24.5703125" style="299" customWidth="1"/>
    <col min="5636" max="5636" width="4" style="299" customWidth="1"/>
    <col min="5637" max="5637" width="2.5703125" style="299" customWidth="1"/>
    <col min="5638" max="5638" width="8.85546875" style="299" customWidth="1"/>
    <col min="5639" max="5639" width="13" style="299" customWidth="1"/>
    <col min="5640" max="5640" width="2.5703125" style="299" customWidth="1"/>
    <col min="5641" max="5641" width="10.5703125" style="299" customWidth="1"/>
    <col min="5642" max="5642" width="2.5703125" style="299" customWidth="1"/>
    <col min="5643" max="5643" width="8.140625" style="299" customWidth="1"/>
    <col min="5644" max="5644" width="2.5703125" style="299" customWidth="1"/>
    <col min="5645" max="5645" width="7.85546875" style="299" customWidth="1"/>
    <col min="5646" max="5646" width="2.5703125" style="299" customWidth="1"/>
    <col min="5647" max="5647" width="0" style="299" hidden="1" customWidth="1"/>
    <col min="5648" max="5648" width="0.85546875" style="299" customWidth="1"/>
    <col min="5649" max="5649" width="2.85546875" style="299" customWidth="1"/>
    <col min="5650" max="5650" width="0.85546875" style="299" customWidth="1"/>
    <col min="5651" max="5888" width="10.140625" style="299"/>
    <col min="5889" max="5889" width="1" style="299" customWidth="1"/>
    <col min="5890" max="5890" width="3.85546875" style="299" customWidth="1"/>
    <col min="5891" max="5891" width="24.5703125" style="299" customWidth="1"/>
    <col min="5892" max="5892" width="4" style="299" customWidth="1"/>
    <col min="5893" max="5893" width="2.5703125" style="299" customWidth="1"/>
    <col min="5894" max="5894" width="8.85546875" style="299" customWidth="1"/>
    <col min="5895" max="5895" width="13" style="299" customWidth="1"/>
    <col min="5896" max="5896" width="2.5703125" style="299" customWidth="1"/>
    <col min="5897" max="5897" width="10.5703125" style="299" customWidth="1"/>
    <col min="5898" max="5898" width="2.5703125" style="299" customWidth="1"/>
    <col min="5899" max="5899" width="8.140625" style="299" customWidth="1"/>
    <col min="5900" max="5900" width="2.5703125" style="299" customWidth="1"/>
    <col min="5901" max="5901" width="7.85546875" style="299" customWidth="1"/>
    <col min="5902" max="5902" width="2.5703125" style="299" customWidth="1"/>
    <col min="5903" max="5903" width="0" style="299" hidden="1" customWidth="1"/>
    <col min="5904" max="5904" width="0.85546875" style="299" customWidth="1"/>
    <col min="5905" max="5905" width="2.85546875" style="299" customWidth="1"/>
    <col min="5906" max="5906" width="0.85546875" style="299" customWidth="1"/>
    <col min="5907" max="6144" width="10.140625" style="299"/>
    <col min="6145" max="6145" width="1" style="299" customWidth="1"/>
    <col min="6146" max="6146" width="3.85546875" style="299" customWidth="1"/>
    <col min="6147" max="6147" width="24.5703125" style="299" customWidth="1"/>
    <col min="6148" max="6148" width="4" style="299" customWidth="1"/>
    <col min="6149" max="6149" width="2.5703125" style="299" customWidth="1"/>
    <col min="6150" max="6150" width="8.85546875" style="299" customWidth="1"/>
    <col min="6151" max="6151" width="13" style="299" customWidth="1"/>
    <col min="6152" max="6152" width="2.5703125" style="299" customWidth="1"/>
    <col min="6153" max="6153" width="10.5703125" style="299" customWidth="1"/>
    <col min="6154" max="6154" width="2.5703125" style="299" customWidth="1"/>
    <col min="6155" max="6155" width="8.140625" style="299" customWidth="1"/>
    <col min="6156" max="6156" width="2.5703125" style="299" customWidth="1"/>
    <col min="6157" max="6157" width="7.85546875" style="299" customWidth="1"/>
    <col min="6158" max="6158" width="2.5703125" style="299" customWidth="1"/>
    <col min="6159" max="6159" width="0" style="299" hidden="1" customWidth="1"/>
    <col min="6160" max="6160" width="0.85546875" style="299" customWidth="1"/>
    <col min="6161" max="6161" width="2.85546875" style="299" customWidth="1"/>
    <col min="6162" max="6162" width="0.85546875" style="299" customWidth="1"/>
    <col min="6163" max="6400" width="10.140625" style="299"/>
    <col min="6401" max="6401" width="1" style="299" customWidth="1"/>
    <col min="6402" max="6402" width="3.85546875" style="299" customWidth="1"/>
    <col min="6403" max="6403" width="24.5703125" style="299" customWidth="1"/>
    <col min="6404" max="6404" width="4" style="299" customWidth="1"/>
    <col min="6405" max="6405" width="2.5703125" style="299" customWidth="1"/>
    <col min="6406" max="6406" width="8.85546875" style="299" customWidth="1"/>
    <col min="6407" max="6407" width="13" style="299" customWidth="1"/>
    <col min="6408" max="6408" width="2.5703125" style="299" customWidth="1"/>
    <col min="6409" max="6409" width="10.5703125" style="299" customWidth="1"/>
    <col min="6410" max="6410" width="2.5703125" style="299" customWidth="1"/>
    <col min="6411" max="6411" width="8.140625" style="299" customWidth="1"/>
    <col min="6412" max="6412" width="2.5703125" style="299" customWidth="1"/>
    <col min="6413" max="6413" width="7.85546875" style="299" customWidth="1"/>
    <col min="6414" max="6414" width="2.5703125" style="299" customWidth="1"/>
    <col min="6415" max="6415" width="0" style="299" hidden="1" customWidth="1"/>
    <col min="6416" max="6416" width="0.85546875" style="299" customWidth="1"/>
    <col min="6417" max="6417" width="2.85546875" style="299" customWidth="1"/>
    <col min="6418" max="6418" width="0.85546875" style="299" customWidth="1"/>
    <col min="6419" max="6656" width="10.140625" style="299"/>
    <col min="6657" max="6657" width="1" style="299" customWidth="1"/>
    <col min="6658" max="6658" width="3.85546875" style="299" customWidth="1"/>
    <col min="6659" max="6659" width="24.5703125" style="299" customWidth="1"/>
    <col min="6660" max="6660" width="4" style="299" customWidth="1"/>
    <col min="6661" max="6661" width="2.5703125" style="299" customWidth="1"/>
    <col min="6662" max="6662" width="8.85546875" style="299" customWidth="1"/>
    <col min="6663" max="6663" width="13" style="299" customWidth="1"/>
    <col min="6664" max="6664" width="2.5703125" style="299" customWidth="1"/>
    <col min="6665" max="6665" width="10.5703125" style="299" customWidth="1"/>
    <col min="6666" max="6666" width="2.5703125" style="299" customWidth="1"/>
    <col min="6667" max="6667" width="8.140625" style="299" customWidth="1"/>
    <col min="6668" max="6668" width="2.5703125" style="299" customWidth="1"/>
    <col min="6669" max="6669" width="7.85546875" style="299" customWidth="1"/>
    <col min="6670" max="6670" width="2.5703125" style="299" customWidth="1"/>
    <col min="6671" max="6671" width="0" style="299" hidden="1" customWidth="1"/>
    <col min="6672" max="6672" width="0.85546875" style="299" customWidth="1"/>
    <col min="6673" max="6673" width="2.85546875" style="299" customWidth="1"/>
    <col min="6674" max="6674" width="0.85546875" style="299" customWidth="1"/>
    <col min="6675" max="6912" width="10.140625" style="299"/>
    <col min="6913" max="6913" width="1" style="299" customWidth="1"/>
    <col min="6914" max="6914" width="3.85546875" style="299" customWidth="1"/>
    <col min="6915" max="6915" width="24.5703125" style="299" customWidth="1"/>
    <col min="6916" max="6916" width="4" style="299" customWidth="1"/>
    <col min="6917" max="6917" width="2.5703125" style="299" customWidth="1"/>
    <col min="6918" max="6918" width="8.85546875" style="299" customWidth="1"/>
    <col min="6919" max="6919" width="13" style="299" customWidth="1"/>
    <col min="6920" max="6920" width="2.5703125" style="299" customWidth="1"/>
    <col min="6921" max="6921" width="10.5703125" style="299" customWidth="1"/>
    <col min="6922" max="6922" width="2.5703125" style="299" customWidth="1"/>
    <col min="6923" max="6923" width="8.140625" style="299" customWidth="1"/>
    <col min="6924" max="6924" width="2.5703125" style="299" customWidth="1"/>
    <col min="6925" max="6925" width="7.85546875" style="299" customWidth="1"/>
    <col min="6926" max="6926" width="2.5703125" style="299" customWidth="1"/>
    <col min="6927" max="6927" width="0" style="299" hidden="1" customWidth="1"/>
    <col min="6928" max="6928" width="0.85546875" style="299" customWidth="1"/>
    <col min="6929" max="6929" width="2.85546875" style="299" customWidth="1"/>
    <col min="6930" max="6930" width="0.85546875" style="299" customWidth="1"/>
    <col min="6931" max="7168" width="10.140625" style="299"/>
    <col min="7169" max="7169" width="1" style="299" customWidth="1"/>
    <col min="7170" max="7170" width="3.85546875" style="299" customWidth="1"/>
    <col min="7171" max="7171" width="24.5703125" style="299" customWidth="1"/>
    <col min="7172" max="7172" width="4" style="299" customWidth="1"/>
    <col min="7173" max="7173" width="2.5703125" style="299" customWidth="1"/>
    <col min="7174" max="7174" width="8.85546875" style="299" customWidth="1"/>
    <col min="7175" max="7175" width="13" style="299" customWidth="1"/>
    <col min="7176" max="7176" width="2.5703125" style="299" customWidth="1"/>
    <col min="7177" max="7177" width="10.5703125" style="299" customWidth="1"/>
    <col min="7178" max="7178" width="2.5703125" style="299" customWidth="1"/>
    <col min="7179" max="7179" width="8.140625" style="299" customWidth="1"/>
    <col min="7180" max="7180" width="2.5703125" style="299" customWidth="1"/>
    <col min="7181" max="7181" width="7.85546875" style="299" customWidth="1"/>
    <col min="7182" max="7182" width="2.5703125" style="299" customWidth="1"/>
    <col min="7183" max="7183" width="0" style="299" hidden="1" customWidth="1"/>
    <col min="7184" max="7184" width="0.85546875" style="299" customWidth="1"/>
    <col min="7185" max="7185" width="2.85546875" style="299" customWidth="1"/>
    <col min="7186" max="7186" width="0.85546875" style="299" customWidth="1"/>
    <col min="7187" max="7424" width="10.140625" style="299"/>
    <col min="7425" max="7425" width="1" style="299" customWidth="1"/>
    <col min="7426" max="7426" width="3.85546875" style="299" customWidth="1"/>
    <col min="7427" max="7427" width="24.5703125" style="299" customWidth="1"/>
    <col min="7428" max="7428" width="4" style="299" customWidth="1"/>
    <col min="7429" max="7429" width="2.5703125" style="299" customWidth="1"/>
    <col min="7430" max="7430" width="8.85546875" style="299" customWidth="1"/>
    <col min="7431" max="7431" width="13" style="299" customWidth="1"/>
    <col min="7432" max="7432" width="2.5703125" style="299" customWidth="1"/>
    <col min="7433" max="7433" width="10.5703125" style="299" customWidth="1"/>
    <col min="7434" max="7434" width="2.5703125" style="299" customWidth="1"/>
    <col min="7435" max="7435" width="8.140625" style="299" customWidth="1"/>
    <col min="7436" max="7436" width="2.5703125" style="299" customWidth="1"/>
    <col min="7437" max="7437" width="7.85546875" style="299" customWidth="1"/>
    <col min="7438" max="7438" width="2.5703125" style="299" customWidth="1"/>
    <col min="7439" max="7439" width="0" style="299" hidden="1" customWidth="1"/>
    <col min="7440" max="7440" width="0.85546875" style="299" customWidth="1"/>
    <col min="7441" max="7441" width="2.85546875" style="299" customWidth="1"/>
    <col min="7442" max="7442" width="0.85546875" style="299" customWidth="1"/>
    <col min="7443" max="7680" width="10.140625" style="299"/>
    <col min="7681" max="7681" width="1" style="299" customWidth="1"/>
    <col min="7682" max="7682" width="3.85546875" style="299" customWidth="1"/>
    <col min="7683" max="7683" width="24.5703125" style="299" customWidth="1"/>
    <col min="7684" max="7684" width="4" style="299" customWidth="1"/>
    <col min="7685" max="7685" width="2.5703125" style="299" customWidth="1"/>
    <col min="7686" max="7686" width="8.85546875" style="299" customWidth="1"/>
    <col min="7687" max="7687" width="13" style="299" customWidth="1"/>
    <col min="7688" max="7688" width="2.5703125" style="299" customWidth="1"/>
    <col min="7689" max="7689" width="10.5703125" style="299" customWidth="1"/>
    <col min="7690" max="7690" width="2.5703125" style="299" customWidth="1"/>
    <col min="7691" max="7691" width="8.140625" style="299" customWidth="1"/>
    <col min="7692" max="7692" width="2.5703125" style="299" customWidth="1"/>
    <col min="7693" max="7693" width="7.85546875" style="299" customWidth="1"/>
    <col min="7694" max="7694" width="2.5703125" style="299" customWidth="1"/>
    <col min="7695" max="7695" width="0" style="299" hidden="1" customWidth="1"/>
    <col min="7696" max="7696" width="0.85546875" style="299" customWidth="1"/>
    <col min="7697" max="7697" width="2.85546875" style="299" customWidth="1"/>
    <col min="7698" max="7698" width="0.85546875" style="299" customWidth="1"/>
    <col min="7699" max="7936" width="10.140625" style="299"/>
    <col min="7937" max="7937" width="1" style="299" customWidth="1"/>
    <col min="7938" max="7938" width="3.85546875" style="299" customWidth="1"/>
    <col min="7939" max="7939" width="24.5703125" style="299" customWidth="1"/>
    <col min="7940" max="7940" width="4" style="299" customWidth="1"/>
    <col min="7941" max="7941" width="2.5703125" style="299" customWidth="1"/>
    <col min="7942" max="7942" width="8.85546875" style="299" customWidth="1"/>
    <col min="7943" max="7943" width="13" style="299" customWidth="1"/>
    <col min="7944" max="7944" width="2.5703125" style="299" customWidth="1"/>
    <col min="7945" max="7945" width="10.5703125" style="299" customWidth="1"/>
    <col min="7946" max="7946" width="2.5703125" style="299" customWidth="1"/>
    <col min="7947" max="7947" width="8.140625" style="299" customWidth="1"/>
    <col min="7948" max="7948" width="2.5703125" style="299" customWidth="1"/>
    <col min="7949" max="7949" width="7.85546875" style="299" customWidth="1"/>
    <col min="7950" max="7950" width="2.5703125" style="299" customWidth="1"/>
    <col min="7951" max="7951" width="0" style="299" hidden="1" customWidth="1"/>
    <col min="7952" max="7952" width="0.85546875" style="299" customWidth="1"/>
    <col min="7953" max="7953" width="2.85546875" style="299" customWidth="1"/>
    <col min="7954" max="7954" width="0.85546875" style="299" customWidth="1"/>
    <col min="7955" max="8192" width="10.140625" style="299"/>
    <col min="8193" max="8193" width="1" style="299" customWidth="1"/>
    <col min="8194" max="8194" width="3.85546875" style="299" customWidth="1"/>
    <col min="8195" max="8195" width="24.5703125" style="299" customWidth="1"/>
    <col min="8196" max="8196" width="4" style="299" customWidth="1"/>
    <col min="8197" max="8197" width="2.5703125" style="299" customWidth="1"/>
    <col min="8198" max="8198" width="8.85546875" style="299" customWidth="1"/>
    <col min="8199" max="8199" width="13" style="299" customWidth="1"/>
    <col min="8200" max="8200" width="2.5703125" style="299" customWidth="1"/>
    <col min="8201" max="8201" width="10.5703125" style="299" customWidth="1"/>
    <col min="8202" max="8202" width="2.5703125" style="299" customWidth="1"/>
    <col min="8203" max="8203" width="8.140625" style="299" customWidth="1"/>
    <col min="8204" max="8204" width="2.5703125" style="299" customWidth="1"/>
    <col min="8205" max="8205" width="7.85546875" style="299" customWidth="1"/>
    <col min="8206" max="8206" width="2.5703125" style="299" customWidth="1"/>
    <col min="8207" max="8207" width="0" style="299" hidden="1" customWidth="1"/>
    <col min="8208" max="8208" width="0.85546875" style="299" customWidth="1"/>
    <col min="8209" max="8209" width="2.85546875" style="299" customWidth="1"/>
    <col min="8210" max="8210" width="0.85546875" style="299" customWidth="1"/>
    <col min="8211" max="8448" width="10.140625" style="299"/>
    <col min="8449" max="8449" width="1" style="299" customWidth="1"/>
    <col min="8450" max="8450" width="3.85546875" style="299" customWidth="1"/>
    <col min="8451" max="8451" width="24.5703125" style="299" customWidth="1"/>
    <col min="8452" max="8452" width="4" style="299" customWidth="1"/>
    <col min="8453" max="8453" width="2.5703125" style="299" customWidth="1"/>
    <col min="8454" max="8454" width="8.85546875" style="299" customWidth="1"/>
    <col min="8455" max="8455" width="13" style="299" customWidth="1"/>
    <col min="8456" max="8456" width="2.5703125" style="299" customWidth="1"/>
    <col min="8457" max="8457" width="10.5703125" style="299" customWidth="1"/>
    <col min="8458" max="8458" width="2.5703125" style="299" customWidth="1"/>
    <col min="8459" max="8459" width="8.140625" style="299" customWidth="1"/>
    <col min="8460" max="8460" width="2.5703125" style="299" customWidth="1"/>
    <col min="8461" max="8461" width="7.85546875" style="299" customWidth="1"/>
    <col min="8462" max="8462" width="2.5703125" style="299" customWidth="1"/>
    <col min="8463" max="8463" width="0" style="299" hidden="1" customWidth="1"/>
    <col min="8464" max="8464" width="0.85546875" style="299" customWidth="1"/>
    <col min="8465" max="8465" width="2.85546875" style="299" customWidth="1"/>
    <col min="8466" max="8466" width="0.85546875" style="299" customWidth="1"/>
    <col min="8467" max="8704" width="10.140625" style="299"/>
    <col min="8705" max="8705" width="1" style="299" customWidth="1"/>
    <col min="8706" max="8706" width="3.85546875" style="299" customWidth="1"/>
    <col min="8707" max="8707" width="24.5703125" style="299" customWidth="1"/>
    <col min="8708" max="8708" width="4" style="299" customWidth="1"/>
    <col min="8709" max="8709" width="2.5703125" style="299" customWidth="1"/>
    <col min="8710" max="8710" width="8.85546875" style="299" customWidth="1"/>
    <col min="8711" max="8711" width="13" style="299" customWidth="1"/>
    <col min="8712" max="8712" width="2.5703125" style="299" customWidth="1"/>
    <col min="8713" max="8713" width="10.5703125" style="299" customWidth="1"/>
    <col min="8714" max="8714" width="2.5703125" style="299" customWidth="1"/>
    <col min="8715" max="8715" width="8.140625" style="299" customWidth="1"/>
    <col min="8716" max="8716" width="2.5703125" style="299" customWidth="1"/>
    <col min="8717" max="8717" width="7.85546875" style="299" customWidth="1"/>
    <col min="8718" max="8718" width="2.5703125" style="299" customWidth="1"/>
    <col min="8719" max="8719" width="0" style="299" hidden="1" customWidth="1"/>
    <col min="8720" max="8720" width="0.85546875" style="299" customWidth="1"/>
    <col min="8721" max="8721" width="2.85546875" style="299" customWidth="1"/>
    <col min="8722" max="8722" width="0.85546875" style="299" customWidth="1"/>
    <col min="8723" max="8960" width="10.140625" style="299"/>
    <col min="8961" max="8961" width="1" style="299" customWidth="1"/>
    <col min="8962" max="8962" width="3.85546875" style="299" customWidth="1"/>
    <col min="8963" max="8963" width="24.5703125" style="299" customWidth="1"/>
    <col min="8964" max="8964" width="4" style="299" customWidth="1"/>
    <col min="8965" max="8965" width="2.5703125" style="299" customWidth="1"/>
    <col min="8966" max="8966" width="8.85546875" style="299" customWidth="1"/>
    <col min="8967" max="8967" width="13" style="299" customWidth="1"/>
    <col min="8968" max="8968" width="2.5703125" style="299" customWidth="1"/>
    <col min="8969" max="8969" width="10.5703125" style="299" customWidth="1"/>
    <col min="8970" max="8970" width="2.5703125" style="299" customWidth="1"/>
    <col min="8971" max="8971" width="8.140625" style="299" customWidth="1"/>
    <col min="8972" max="8972" width="2.5703125" style="299" customWidth="1"/>
    <col min="8973" max="8973" width="7.85546875" style="299" customWidth="1"/>
    <col min="8974" max="8974" width="2.5703125" style="299" customWidth="1"/>
    <col min="8975" max="8975" width="0" style="299" hidden="1" customWidth="1"/>
    <col min="8976" max="8976" width="0.85546875" style="299" customWidth="1"/>
    <col min="8977" max="8977" width="2.85546875" style="299" customWidth="1"/>
    <col min="8978" max="8978" width="0.85546875" style="299" customWidth="1"/>
    <col min="8979" max="9216" width="10.140625" style="299"/>
    <col min="9217" max="9217" width="1" style="299" customWidth="1"/>
    <col min="9218" max="9218" width="3.85546875" style="299" customWidth="1"/>
    <col min="9219" max="9219" width="24.5703125" style="299" customWidth="1"/>
    <col min="9220" max="9220" width="4" style="299" customWidth="1"/>
    <col min="9221" max="9221" width="2.5703125" style="299" customWidth="1"/>
    <col min="9222" max="9222" width="8.85546875" style="299" customWidth="1"/>
    <col min="9223" max="9223" width="13" style="299" customWidth="1"/>
    <col min="9224" max="9224" width="2.5703125" style="299" customWidth="1"/>
    <col min="9225" max="9225" width="10.5703125" style="299" customWidth="1"/>
    <col min="9226" max="9226" width="2.5703125" style="299" customWidth="1"/>
    <col min="9227" max="9227" width="8.140625" style="299" customWidth="1"/>
    <col min="9228" max="9228" width="2.5703125" style="299" customWidth="1"/>
    <col min="9229" max="9229" width="7.85546875" style="299" customWidth="1"/>
    <col min="9230" max="9230" width="2.5703125" style="299" customWidth="1"/>
    <col min="9231" max="9231" width="0" style="299" hidden="1" customWidth="1"/>
    <col min="9232" max="9232" width="0.85546875" style="299" customWidth="1"/>
    <col min="9233" max="9233" width="2.85546875" style="299" customWidth="1"/>
    <col min="9234" max="9234" width="0.85546875" style="299" customWidth="1"/>
    <col min="9235" max="9472" width="10.140625" style="299"/>
    <col min="9473" max="9473" width="1" style="299" customWidth="1"/>
    <col min="9474" max="9474" width="3.85546875" style="299" customWidth="1"/>
    <col min="9475" max="9475" width="24.5703125" style="299" customWidth="1"/>
    <col min="9476" max="9476" width="4" style="299" customWidth="1"/>
    <col min="9477" max="9477" width="2.5703125" style="299" customWidth="1"/>
    <col min="9478" max="9478" width="8.85546875" style="299" customWidth="1"/>
    <col min="9479" max="9479" width="13" style="299" customWidth="1"/>
    <col min="9480" max="9480" width="2.5703125" style="299" customWidth="1"/>
    <col min="9481" max="9481" width="10.5703125" style="299" customWidth="1"/>
    <col min="9482" max="9482" width="2.5703125" style="299" customWidth="1"/>
    <col min="9483" max="9483" width="8.140625" style="299" customWidth="1"/>
    <col min="9484" max="9484" width="2.5703125" style="299" customWidth="1"/>
    <col min="9485" max="9485" width="7.85546875" style="299" customWidth="1"/>
    <col min="9486" max="9486" width="2.5703125" style="299" customWidth="1"/>
    <col min="9487" max="9487" width="0" style="299" hidden="1" customWidth="1"/>
    <col min="9488" max="9488" width="0.85546875" style="299" customWidth="1"/>
    <col min="9489" max="9489" width="2.85546875" style="299" customWidth="1"/>
    <col min="9490" max="9490" width="0.85546875" style="299" customWidth="1"/>
    <col min="9491" max="9728" width="10.140625" style="299"/>
    <col min="9729" max="9729" width="1" style="299" customWidth="1"/>
    <col min="9730" max="9730" width="3.85546875" style="299" customWidth="1"/>
    <col min="9731" max="9731" width="24.5703125" style="299" customWidth="1"/>
    <col min="9732" max="9732" width="4" style="299" customWidth="1"/>
    <col min="9733" max="9733" width="2.5703125" style="299" customWidth="1"/>
    <col min="9734" max="9734" width="8.85546875" style="299" customWidth="1"/>
    <col min="9735" max="9735" width="13" style="299" customWidth="1"/>
    <col min="9736" max="9736" width="2.5703125" style="299" customWidth="1"/>
    <col min="9737" max="9737" width="10.5703125" style="299" customWidth="1"/>
    <col min="9738" max="9738" width="2.5703125" style="299" customWidth="1"/>
    <col min="9739" max="9739" width="8.140625" style="299" customWidth="1"/>
    <col min="9740" max="9740" width="2.5703125" style="299" customWidth="1"/>
    <col min="9741" max="9741" width="7.85546875" style="299" customWidth="1"/>
    <col min="9742" max="9742" width="2.5703125" style="299" customWidth="1"/>
    <col min="9743" max="9743" width="0" style="299" hidden="1" customWidth="1"/>
    <col min="9744" max="9744" width="0.85546875" style="299" customWidth="1"/>
    <col min="9745" max="9745" width="2.85546875" style="299" customWidth="1"/>
    <col min="9746" max="9746" width="0.85546875" style="299" customWidth="1"/>
    <col min="9747" max="9984" width="10.140625" style="299"/>
    <col min="9985" max="9985" width="1" style="299" customWidth="1"/>
    <col min="9986" max="9986" width="3.85546875" style="299" customWidth="1"/>
    <col min="9987" max="9987" width="24.5703125" style="299" customWidth="1"/>
    <col min="9988" max="9988" width="4" style="299" customWidth="1"/>
    <col min="9989" max="9989" width="2.5703125" style="299" customWidth="1"/>
    <col min="9990" max="9990" width="8.85546875" style="299" customWidth="1"/>
    <col min="9991" max="9991" width="13" style="299" customWidth="1"/>
    <col min="9992" max="9992" width="2.5703125" style="299" customWidth="1"/>
    <col min="9993" max="9993" width="10.5703125" style="299" customWidth="1"/>
    <col min="9994" max="9994" width="2.5703125" style="299" customWidth="1"/>
    <col min="9995" max="9995" width="8.140625" style="299" customWidth="1"/>
    <col min="9996" max="9996" width="2.5703125" style="299" customWidth="1"/>
    <col min="9997" max="9997" width="7.85546875" style="299" customWidth="1"/>
    <col min="9998" max="9998" width="2.5703125" style="299" customWidth="1"/>
    <col min="9999" max="9999" width="0" style="299" hidden="1" customWidth="1"/>
    <col min="10000" max="10000" width="0.85546875" style="299" customWidth="1"/>
    <col min="10001" max="10001" width="2.85546875" style="299" customWidth="1"/>
    <col min="10002" max="10002" width="0.85546875" style="299" customWidth="1"/>
    <col min="10003" max="10240" width="10.140625" style="299"/>
    <col min="10241" max="10241" width="1" style="299" customWidth="1"/>
    <col min="10242" max="10242" width="3.85546875" style="299" customWidth="1"/>
    <col min="10243" max="10243" width="24.5703125" style="299" customWidth="1"/>
    <col min="10244" max="10244" width="4" style="299" customWidth="1"/>
    <col min="10245" max="10245" width="2.5703125" style="299" customWidth="1"/>
    <col min="10246" max="10246" width="8.85546875" style="299" customWidth="1"/>
    <col min="10247" max="10247" width="13" style="299" customWidth="1"/>
    <col min="10248" max="10248" width="2.5703125" style="299" customWidth="1"/>
    <col min="10249" max="10249" width="10.5703125" style="299" customWidth="1"/>
    <col min="10250" max="10250" width="2.5703125" style="299" customWidth="1"/>
    <col min="10251" max="10251" width="8.140625" style="299" customWidth="1"/>
    <col min="10252" max="10252" width="2.5703125" style="299" customWidth="1"/>
    <col min="10253" max="10253" width="7.85546875" style="299" customWidth="1"/>
    <col min="10254" max="10254" width="2.5703125" style="299" customWidth="1"/>
    <col min="10255" max="10255" width="0" style="299" hidden="1" customWidth="1"/>
    <col min="10256" max="10256" width="0.85546875" style="299" customWidth="1"/>
    <col min="10257" max="10257" width="2.85546875" style="299" customWidth="1"/>
    <col min="10258" max="10258" width="0.85546875" style="299" customWidth="1"/>
    <col min="10259" max="10496" width="10.140625" style="299"/>
    <col min="10497" max="10497" width="1" style="299" customWidth="1"/>
    <col min="10498" max="10498" width="3.85546875" style="299" customWidth="1"/>
    <col min="10499" max="10499" width="24.5703125" style="299" customWidth="1"/>
    <col min="10500" max="10500" width="4" style="299" customWidth="1"/>
    <col min="10501" max="10501" width="2.5703125" style="299" customWidth="1"/>
    <col min="10502" max="10502" width="8.85546875" style="299" customWidth="1"/>
    <col min="10503" max="10503" width="13" style="299" customWidth="1"/>
    <col min="10504" max="10504" width="2.5703125" style="299" customWidth="1"/>
    <col min="10505" max="10505" width="10.5703125" style="299" customWidth="1"/>
    <col min="10506" max="10506" width="2.5703125" style="299" customWidth="1"/>
    <col min="10507" max="10507" width="8.140625" style="299" customWidth="1"/>
    <col min="10508" max="10508" width="2.5703125" style="299" customWidth="1"/>
    <col min="10509" max="10509" width="7.85546875" style="299" customWidth="1"/>
    <col min="10510" max="10510" width="2.5703125" style="299" customWidth="1"/>
    <col min="10511" max="10511" width="0" style="299" hidden="1" customWidth="1"/>
    <col min="10512" max="10512" width="0.85546875" style="299" customWidth="1"/>
    <col min="10513" max="10513" width="2.85546875" style="299" customWidth="1"/>
    <col min="10514" max="10514" width="0.85546875" style="299" customWidth="1"/>
    <col min="10515" max="10752" width="10.140625" style="299"/>
    <col min="10753" max="10753" width="1" style="299" customWidth="1"/>
    <col min="10754" max="10754" width="3.85546875" style="299" customWidth="1"/>
    <col min="10755" max="10755" width="24.5703125" style="299" customWidth="1"/>
    <col min="10756" max="10756" width="4" style="299" customWidth="1"/>
    <col min="10757" max="10757" width="2.5703125" style="299" customWidth="1"/>
    <col min="10758" max="10758" width="8.85546875" style="299" customWidth="1"/>
    <col min="10759" max="10759" width="13" style="299" customWidth="1"/>
    <col min="10760" max="10760" width="2.5703125" style="299" customWidth="1"/>
    <col min="10761" max="10761" width="10.5703125" style="299" customWidth="1"/>
    <col min="10762" max="10762" width="2.5703125" style="299" customWidth="1"/>
    <col min="10763" max="10763" width="8.140625" style="299" customWidth="1"/>
    <col min="10764" max="10764" width="2.5703125" style="299" customWidth="1"/>
    <col min="10765" max="10765" width="7.85546875" style="299" customWidth="1"/>
    <col min="10766" max="10766" width="2.5703125" style="299" customWidth="1"/>
    <col min="10767" max="10767" width="0" style="299" hidden="1" customWidth="1"/>
    <col min="10768" max="10768" width="0.85546875" style="299" customWidth="1"/>
    <col min="10769" max="10769" width="2.85546875" style="299" customWidth="1"/>
    <col min="10770" max="10770" width="0.85546875" style="299" customWidth="1"/>
    <col min="10771" max="11008" width="10.140625" style="299"/>
    <col min="11009" max="11009" width="1" style="299" customWidth="1"/>
    <col min="11010" max="11010" width="3.85546875" style="299" customWidth="1"/>
    <col min="11011" max="11011" width="24.5703125" style="299" customWidth="1"/>
    <col min="11012" max="11012" width="4" style="299" customWidth="1"/>
    <col min="11013" max="11013" width="2.5703125" style="299" customWidth="1"/>
    <col min="11014" max="11014" width="8.85546875" style="299" customWidth="1"/>
    <col min="11015" max="11015" width="13" style="299" customWidth="1"/>
    <col min="11016" max="11016" width="2.5703125" style="299" customWidth="1"/>
    <col min="11017" max="11017" width="10.5703125" style="299" customWidth="1"/>
    <col min="11018" max="11018" width="2.5703125" style="299" customWidth="1"/>
    <col min="11019" max="11019" width="8.140625" style="299" customWidth="1"/>
    <col min="11020" max="11020" width="2.5703125" style="299" customWidth="1"/>
    <col min="11021" max="11021" width="7.85546875" style="299" customWidth="1"/>
    <col min="11022" max="11022" width="2.5703125" style="299" customWidth="1"/>
    <col min="11023" max="11023" width="0" style="299" hidden="1" customWidth="1"/>
    <col min="11024" max="11024" width="0.85546875" style="299" customWidth="1"/>
    <col min="11025" max="11025" width="2.85546875" style="299" customWidth="1"/>
    <col min="11026" max="11026" width="0.85546875" style="299" customWidth="1"/>
    <col min="11027" max="11264" width="10.140625" style="299"/>
    <col min="11265" max="11265" width="1" style="299" customWidth="1"/>
    <col min="11266" max="11266" width="3.85546875" style="299" customWidth="1"/>
    <col min="11267" max="11267" width="24.5703125" style="299" customWidth="1"/>
    <col min="11268" max="11268" width="4" style="299" customWidth="1"/>
    <col min="11269" max="11269" width="2.5703125" style="299" customWidth="1"/>
    <col min="11270" max="11270" width="8.85546875" style="299" customWidth="1"/>
    <col min="11271" max="11271" width="13" style="299" customWidth="1"/>
    <col min="11272" max="11272" width="2.5703125" style="299" customWidth="1"/>
    <col min="11273" max="11273" width="10.5703125" style="299" customWidth="1"/>
    <col min="11274" max="11274" width="2.5703125" style="299" customWidth="1"/>
    <col min="11275" max="11275" width="8.140625" style="299" customWidth="1"/>
    <col min="11276" max="11276" width="2.5703125" style="299" customWidth="1"/>
    <col min="11277" max="11277" width="7.85546875" style="299" customWidth="1"/>
    <col min="11278" max="11278" width="2.5703125" style="299" customWidth="1"/>
    <col min="11279" max="11279" width="0" style="299" hidden="1" customWidth="1"/>
    <col min="11280" max="11280" width="0.85546875" style="299" customWidth="1"/>
    <col min="11281" max="11281" width="2.85546875" style="299" customWidth="1"/>
    <col min="11282" max="11282" width="0.85546875" style="299" customWidth="1"/>
    <col min="11283" max="11520" width="10.140625" style="299"/>
    <col min="11521" max="11521" width="1" style="299" customWidth="1"/>
    <col min="11522" max="11522" width="3.85546875" style="299" customWidth="1"/>
    <col min="11523" max="11523" width="24.5703125" style="299" customWidth="1"/>
    <col min="11524" max="11524" width="4" style="299" customWidth="1"/>
    <col min="11525" max="11525" width="2.5703125" style="299" customWidth="1"/>
    <col min="11526" max="11526" width="8.85546875" style="299" customWidth="1"/>
    <col min="11527" max="11527" width="13" style="299" customWidth="1"/>
    <col min="11528" max="11528" width="2.5703125" style="299" customWidth="1"/>
    <col min="11529" max="11529" width="10.5703125" style="299" customWidth="1"/>
    <col min="11530" max="11530" width="2.5703125" style="299" customWidth="1"/>
    <col min="11531" max="11531" width="8.140625" style="299" customWidth="1"/>
    <col min="11532" max="11532" width="2.5703125" style="299" customWidth="1"/>
    <col min="11533" max="11533" width="7.85546875" style="299" customWidth="1"/>
    <col min="11534" max="11534" width="2.5703125" style="299" customWidth="1"/>
    <col min="11535" max="11535" width="0" style="299" hidden="1" customWidth="1"/>
    <col min="11536" max="11536" width="0.85546875" style="299" customWidth="1"/>
    <col min="11537" max="11537" width="2.85546875" style="299" customWidth="1"/>
    <col min="11538" max="11538" width="0.85546875" style="299" customWidth="1"/>
    <col min="11539" max="11776" width="10.140625" style="299"/>
    <col min="11777" max="11777" width="1" style="299" customWidth="1"/>
    <col min="11778" max="11778" width="3.85546875" style="299" customWidth="1"/>
    <col min="11779" max="11779" width="24.5703125" style="299" customWidth="1"/>
    <col min="11780" max="11780" width="4" style="299" customWidth="1"/>
    <col min="11781" max="11781" width="2.5703125" style="299" customWidth="1"/>
    <col min="11782" max="11782" width="8.85546875" style="299" customWidth="1"/>
    <col min="11783" max="11783" width="13" style="299" customWidth="1"/>
    <col min="11784" max="11784" width="2.5703125" style="299" customWidth="1"/>
    <col min="11785" max="11785" width="10.5703125" style="299" customWidth="1"/>
    <col min="11786" max="11786" width="2.5703125" style="299" customWidth="1"/>
    <col min="11787" max="11787" width="8.140625" style="299" customWidth="1"/>
    <col min="11788" max="11788" width="2.5703125" style="299" customWidth="1"/>
    <col min="11789" max="11789" width="7.85546875" style="299" customWidth="1"/>
    <col min="11790" max="11790" width="2.5703125" style="299" customWidth="1"/>
    <col min="11791" max="11791" width="0" style="299" hidden="1" customWidth="1"/>
    <col min="11792" max="11792" width="0.85546875" style="299" customWidth="1"/>
    <col min="11793" max="11793" width="2.85546875" style="299" customWidth="1"/>
    <col min="11794" max="11794" width="0.85546875" style="299" customWidth="1"/>
    <col min="11795" max="12032" width="10.140625" style="299"/>
    <col min="12033" max="12033" width="1" style="299" customWidth="1"/>
    <col min="12034" max="12034" width="3.85546875" style="299" customWidth="1"/>
    <col min="12035" max="12035" width="24.5703125" style="299" customWidth="1"/>
    <col min="12036" max="12036" width="4" style="299" customWidth="1"/>
    <col min="12037" max="12037" width="2.5703125" style="299" customWidth="1"/>
    <col min="12038" max="12038" width="8.85546875" style="299" customWidth="1"/>
    <col min="12039" max="12039" width="13" style="299" customWidth="1"/>
    <col min="12040" max="12040" width="2.5703125" style="299" customWidth="1"/>
    <col min="12041" max="12041" width="10.5703125" style="299" customWidth="1"/>
    <col min="12042" max="12042" width="2.5703125" style="299" customWidth="1"/>
    <col min="12043" max="12043" width="8.140625" style="299" customWidth="1"/>
    <col min="12044" max="12044" width="2.5703125" style="299" customWidth="1"/>
    <col min="12045" max="12045" width="7.85546875" style="299" customWidth="1"/>
    <col min="12046" max="12046" width="2.5703125" style="299" customWidth="1"/>
    <col min="12047" max="12047" width="0" style="299" hidden="1" customWidth="1"/>
    <col min="12048" max="12048" width="0.85546875" style="299" customWidth="1"/>
    <col min="12049" max="12049" width="2.85546875" style="299" customWidth="1"/>
    <col min="12050" max="12050" width="0.85546875" style="299" customWidth="1"/>
    <col min="12051" max="12288" width="10.140625" style="299"/>
    <col min="12289" max="12289" width="1" style="299" customWidth="1"/>
    <col min="12290" max="12290" width="3.85546875" style="299" customWidth="1"/>
    <col min="12291" max="12291" width="24.5703125" style="299" customWidth="1"/>
    <col min="12292" max="12292" width="4" style="299" customWidth="1"/>
    <col min="12293" max="12293" width="2.5703125" style="299" customWidth="1"/>
    <col min="12294" max="12294" width="8.85546875" style="299" customWidth="1"/>
    <col min="12295" max="12295" width="13" style="299" customWidth="1"/>
    <col min="12296" max="12296" width="2.5703125" style="299" customWidth="1"/>
    <col min="12297" max="12297" width="10.5703125" style="299" customWidth="1"/>
    <col min="12298" max="12298" width="2.5703125" style="299" customWidth="1"/>
    <col min="12299" max="12299" width="8.140625" style="299" customWidth="1"/>
    <col min="12300" max="12300" width="2.5703125" style="299" customWidth="1"/>
    <col min="12301" max="12301" width="7.85546875" style="299" customWidth="1"/>
    <col min="12302" max="12302" width="2.5703125" style="299" customWidth="1"/>
    <col min="12303" max="12303" width="0" style="299" hidden="1" customWidth="1"/>
    <col min="12304" max="12304" width="0.85546875" style="299" customWidth="1"/>
    <col min="12305" max="12305" width="2.85546875" style="299" customWidth="1"/>
    <col min="12306" max="12306" width="0.85546875" style="299" customWidth="1"/>
    <col min="12307" max="12544" width="10.140625" style="299"/>
    <col min="12545" max="12545" width="1" style="299" customWidth="1"/>
    <col min="12546" max="12546" width="3.85546875" style="299" customWidth="1"/>
    <col min="12547" max="12547" width="24.5703125" style="299" customWidth="1"/>
    <col min="12548" max="12548" width="4" style="299" customWidth="1"/>
    <col min="12549" max="12549" width="2.5703125" style="299" customWidth="1"/>
    <col min="12550" max="12550" width="8.85546875" style="299" customWidth="1"/>
    <col min="12551" max="12551" width="13" style="299" customWidth="1"/>
    <col min="12552" max="12552" width="2.5703125" style="299" customWidth="1"/>
    <col min="12553" max="12553" width="10.5703125" style="299" customWidth="1"/>
    <col min="12554" max="12554" width="2.5703125" style="299" customWidth="1"/>
    <col min="12555" max="12555" width="8.140625" style="299" customWidth="1"/>
    <col min="12556" max="12556" width="2.5703125" style="299" customWidth="1"/>
    <col min="12557" max="12557" width="7.85546875" style="299" customWidth="1"/>
    <col min="12558" max="12558" width="2.5703125" style="299" customWidth="1"/>
    <col min="12559" max="12559" width="0" style="299" hidden="1" customWidth="1"/>
    <col min="12560" max="12560" width="0.85546875" style="299" customWidth="1"/>
    <col min="12561" max="12561" width="2.85546875" style="299" customWidth="1"/>
    <col min="12562" max="12562" width="0.85546875" style="299" customWidth="1"/>
    <col min="12563" max="12800" width="10.140625" style="299"/>
    <col min="12801" max="12801" width="1" style="299" customWidth="1"/>
    <col min="12802" max="12802" width="3.85546875" style="299" customWidth="1"/>
    <col min="12803" max="12803" width="24.5703125" style="299" customWidth="1"/>
    <col min="12804" max="12804" width="4" style="299" customWidth="1"/>
    <col min="12805" max="12805" width="2.5703125" style="299" customWidth="1"/>
    <col min="12806" max="12806" width="8.85546875" style="299" customWidth="1"/>
    <col min="12807" max="12807" width="13" style="299" customWidth="1"/>
    <col min="12808" max="12808" width="2.5703125" style="299" customWidth="1"/>
    <col min="12809" max="12809" width="10.5703125" style="299" customWidth="1"/>
    <col min="12810" max="12810" width="2.5703125" style="299" customWidth="1"/>
    <col min="12811" max="12811" width="8.140625" style="299" customWidth="1"/>
    <col min="12812" max="12812" width="2.5703125" style="299" customWidth="1"/>
    <col min="12813" max="12813" width="7.85546875" style="299" customWidth="1"/>
    <col min="12814" max="12814" width="2.5703125" style="299" customWidth="1"/>
    <col min="12815" max="12815" width="0" style="299" hidden="1" customWidth="1"/>
    <col min="12816" max="12816" width="0.85546875" style="299" customWidth="1"/>
    <col min="12817" max="12817" width="2.85546875" style="299" customWidth="1"/>
    <col min="12818" max="12818" width="0.85546875" style="299" customWidth="1"/>
    <col min="12819" max="13056" width="10.140625" style="299"/>
    <col min="13057" max="13057" width="1" style="299" customWidth="1"/>
    <col min="13058" max="13058" width="3.85546875" style="299" customWidth="1"/>
    <col min="13059" max="13059" width="24.5703125" style="299" customWidth="1"/>
    <col min="13060" max="13060" width="4" style="299" customWidth="1"/>
    <col min="13061" max="13061" width="2.5703125" style="299" customWidth="1"/>
    <col min="13062" max="13062" width="8.85546875" style="299" customWidth="1"/>
    <col min="13063" max="13063" width="13" style="299" customWidth="1"/>
    <col min="13064" max="13064" width="2.5703125" style="299" customWidth="1"/>
    <col min="13065" max="13065" width="10.5703125" style="299" customWidth="1"/>
    <col min="13066" max="13066" width="2.5703125" style="299" customWidth="1"/>
    <col min="13067" max="13067" width="8.140625" style="299" customWidth="1"/>
    <col min="13068" max="13068" width="2.5703125" style="299" customWidth="1"/>
    <col min="13069" max="13069" width="7.85546875" style="299" customWidth="1"/>
    <col min="13070" max="13070" width="2.5703125" style="299" customWidth="1"/>
    <col min="13071" max="13071" width="0" style="299" hidden="1" customWidth="1"/>
    <col min="13072" max="13072" width="0.85546875" style="299" customWidth="1"/>
    <col min="13073" max="13073" width="2.85546875" style="299" customWidth="1"/>
    <col min="13074" max="13074" width="0.85546875" style="299" customWidth="1"/>
    <col min="13075" max="13312" width="10.140625" style="299"/>
    <col min="13313" max="13313" width="1" style="299" customWidth="1"/>
    <col min="13314" max="13314" width="3.85546875" style="299" customWidth="1"/>
    <col min="13315" max="13315" width="24.5703125" style="299" customWidth="1"/>
    <col min="13316" max="13316" width="4" style="299" customWidth="1"/>
    <col min="13317" max="13317" width="2.5703125" style="299" customWidth="1"/>
    <col min="13318" max="13318" width="8.85546875" style="299" customWidth="1"/>
    <col min="13319" max="13319" width="13" style="299" customWidth="1"/>
    <col min="13320" max="13320" width="2.5703125" style="299" customWidth="1"/>
    <col min="13321" max="13321" width="10.5703125" style="299" customWidth="1"/>
    <col min="13322" max="13322" width="2.5703125" style="299" customWidth="1"/>
    <col min="13323" max="13323" width="8.140625" style="299" customWidth="1"/>
    <col min="13324" max="13324" width="2.5703125" style="299" customWidth="1"/>
    <col min="13325" max="13325" width="7.85546875" style="299" customWidth="1"/>
    <col min="13326" max="13326" width="2.5703125" style="299" customWidth="1"/>
    <col min="13327" max="13327" width="0" style="299" hidden="1" customWidth="1"/>
    <col min="13328" max="13328" width="0.85546875" style="299" customWidth="1"/>
    <col min="13329" max="13329" width="2.85546875" style="299" customWidth="1"/>
    <col min="13330" max="13330" width="0.85546875" style="299" customWidth="1"/>
    <col min="13331" max="13568" width="10.140625" style="299"/>
    <col min="13569" max="13569" width="1" style="299" customWidth="1"/>
    <col min="13570" max="13570" width="3.85546875" style="299" customWidth="1"/>
    <col min="13571" max="13571" width="24.5703125" style="299" customWidth="1"/>
    <col min="13572" max="13572" width="4" style="299" customWidth="1"/>
    <col min="13573" max="13573" width="2.5703125" style="299" customWidth="1"/>
    <col min="13574" max="13574" width="8.85546875" style="299" customWidth="1"/>
    <col min="13575" max="13575" width="13" style="299" customWidth="1"/>
    <col min="13576" max="13576" width="2.5703125" style="299" customWidth="1"/>
    <col min="13577" max="13577" width="10.5703125" style="299" customWidth="1"/>
    <col min="13578" max="13578" width="2.5703125" style="299" customWidth="1"/>
    <col min="13579" max="13579" width="8.140625" style="299" customWidth="1"/>
    <col min="13580" max="13580" width="2.5703125" style="299" customWidth="1"/>
    <col min="13581" max="13581" width="7.85546875" style="299" customWidth="1"/>
    <col min="13582" max="13582" width="2.5703125" style="299" customWidth="1"/>
    <col min="13583" max="13583" width="0" style="299" hidden="1" customWidth="1"/>
    <col min="13584" max="13584" width="0.85546875" style="299" customWidth="1"/>
    <col min="13585" max="13585" width="2.85546875" style="299" customWidth="1"/>
    <col min="13586" max="13586" width="0.85546875" style="299" customWidth="1"/>
    <col min="13587" max="13824" width="10.140625" style="299"/>
    <col min="13825" max="13825" width="1" style="299" customWidth="1"/>
    <col min="13826" max="13826" width="3.85546875" style="299" customWidth="1"/>
    <col min="13827" max="13827" width="24.5703125" style="299" customWidth="1"/>
    <col min="13828" max="13828" width="4" style="299" customWidth="1"/>
    <col min="13829" max="13829" width="2.5703125" style="299" customWidth="1"/>
    <col min="13830" max="13830" width="8.85546875" style="299" customWidth="1"/>
    <col min="13831" max="13831" width="13" style="299" customWidth="1"/>
    <col min="13832" max="13832" width="2.5703125" style="299" customWidth="1"/>
    <col min="13833" max="13833" width="10.5703125" style="299" customWidth="1"/>
    <col min="13834" max="13834" width="2.5703125" style="299" customWidth="1"/>
    <col min="13835" max="13835" width="8.140625" style="299" customWidth="1"/>
    <col min="13836" max="13836" width="2.5703125" style="299" customWidth="1"/>
    <col min="13837" max="13837" width="7.85546875" style="299" customWidth="1"/>
    <col min="13838" max="13838" width="2.5703125" style="299" customWidth="1"/>
    <col min="13839" max="13839" width="0" style="299" hidden="1" customWidth="1"/>
    <col min="13840" max="13840" width="0.85546875" style="299" customWidth="1"/>
    <col min="13841" max="13841" width="2.85546875" style="299" customWidth="1"/>
    <col min="13842" max="13842" width="0.85546875" style="299" customWidth="1"/>
    <col min="13843" max="14080" width="10.140625" style="299"/>
    <col min="14081" max="14081" width="1" style="299" customWidth="1"/>
    <col min="14082" max="14082" width="3.85546875" style="299" customWidth="1"/>
    <col min="14083" max="14083" width="24.5703125" style="299" customWidth="1"/>
    <col min="14084" max="14084" width="4" style="299" customWidth="1"/>
    <col min="14085" max="14085" width="2.5703125" style="299" customWidth="1"/>
    <col min="14086" max="14086" width="8.85546875" style="299" customWidth="1"/>
    <col min="14087" max="14087" width="13" style="299" customWidth="1"/>
    <col min="14088" max="14088" width="2.5703125" style="299" customWidth="1"/>
    <col min="14089" max="14089" width="10.5703125" style="299" customWidth="1"/>
    <col min="14090" max="14090" width="2.5703125" style="299" customWidth="1"/>
    <col min="14091" max="14091" width="8.140625" style="299" customWidth="1"/>
    <col min="14092" max="14092" width="2.5703125" style="299" customWidth="1"/>
    <col min="14093" max="14093" width="7.85546875" style="299" customWidth="1"/>
    <col min="14094" max="14094" width="2.5703125" style="299" customWidth="1"/>
    <col min="14095" max="14095" width="0" style="299" hidden="1" customWidth="1"/>
    <col min="14096" max="14096" width="0.85546875" style="299" customWidth="1"/>
    <col min="14097" max="14097" width="2.85546875" style="299" customWidth="1"/>
    <col min="14098" max="14098" width="0.85546875" style="299" customWidth="1"/>
    <col min="14099" max="14336" width="10.140625" style="299"/>
    <col min="14337" max="14337" width="1" style="299" customWidth="1"/>
    <col min="14338" max="14338" width="3.85546875" style="299" customWidth="1"/>
    <col min="14339" max="14339" width="24.5703125" style="299" customWidth="1"/>
    <col min="14340" max="14340" width="4" style="299" customWidth="1"/>
    <col min="14341" max="14341" width="2.5703125" style="299" customWidth="1"/>
    <col min="14342" max="14342" width="8.85546875" style="299" customWidth="1"/>
    <col min="14343" max="14343" width="13" style="299" customWidth="1"/>
    <col min="14344" max="14344" width="2.5703125" style="299" customWidth="1"/>
    <col min="14345" max="14345" width="10.5703125" style="299" customWidth="1"/>
    <col min="14346" max="14346" width="2.5703125" style="299" customWidth="1"/>
    <col min="14347" max="14347" width="8.140625" style="299" customWidth="1"/>
    <col min="14348" max="14348" width="2.5703125" style="299" customWidth="1"/>
    <col min="14349" max="14349" width="7.85546875" style="299" customWidth="1"/>
    <col min="14350" max="14350" width="2.5703125" style="299" customWidth="1"/>
    <col min="14351" max="14351" width="0" style="299" hidden="1" customWidth="1"/>
    <col min="14352" max="14352" width="0.85546875" style="299" customWidth="1"/>
    <col min="14353" max="14353" width="2.85546875" style="299" customWidth="1"/>
    <col min="14354" max="14354" width="0.85546875" style="299" customWidth="1"/>
    <col min="14355" max="14592" width="10.140625" style="299"/>
    <col min="14593" max="14593" width="1" style="299" customWidth="1"/>
    <col min="14594" max="14594" width="3.85546875" style="299" customWidth="1"/>
    <col min="14595" max="14595" width="24.5703125" style="299" customWidth="1"/>
    <col min="14596" max="14596" width="4" style="299" customWidth="1"/>
    <col min="14597" max="14597" width="2.5703125" style="299" customWidth="1"/>
    <col min="14598" max="14598" width="8.85546875" style="299" customWidth="1"/>
    <col min="14599" max="14599" width="13" style="299" customWidth="1"/>
    <col min="14600" max="14600" width="2.5703125" style="299" customWidth="1"/>
    <col min="14601" max="14601" width="10.5703125" style="299" customWidth="1"/>
    <col min="14602" max="14602" width="2.5703125" style="299" customWidth="1"/>
    <col min="14603" max="14603" width="8.140625" style="299" customWidth="1"/>
    <col min="14604" max="14604" width="2.5703125" style="299" customWidth="1"/>
    <col min="14605" max="14605" width="7.85546875" style="299" customWidth="1"/>
    <col min="14606" max="14606" width="2.5703125" style="299" customWidth="1"/>
    <col min="14607" max="14607" width="0" style="299" hidden="1" customWidth="1"/>
    <col min="14608" max="14608" width="0.85546875" style="299" customWidth="1"/>
    <col min="14609" max="14609" width="2.85546875" style="299" customWidth="1"/>
    <col min="14610" max="14610" width="0.85546875" style="299" customWidth="1"/>
    <col min="14611" max="14848" width="10.140625" style="299"/>
    <col min="14849" max="14849" width="1" style="299" customWidth="1"/>
    <col min="14850" max="14850" width="3.85546875" style="299" customWidth="1"/>
    <col min="14851" max="14851" width="24.5703125" style="299" customWidth="1"/>
    <col min="14852" max="14852" width="4" style="299" customWidth="1"/>
    <col min="14853" max="14853" width="2.5703125" style="299" customWidth="1"/>
    <col min="14854" max="14854" width="8.85546875" style="299" customWidth="1"/>
    <col min="14855" max="14855" width="13" style="299" customWidth="1"/>
    <col min="14856" max="14856" width="2.5703125" style="299" customWidth="1"/>
    <col min="14857" max="14857" width="10.5703125" style="299" customWidth="1"/>
    <col min="14858" max="14858" width="2.5703125" style="299" customWidth="1"/>
    <col min="14859" max="14859" width="8.140625" style="299" customWidth="1"/>
    <col min="14860" max="14860" width="2.5703125" style="299" customWidth="1"/>
    <col min="14861" max="14861" width="7.85546875" style="299" customWidth="1"/>
    <col min="14862" max="14862" width="2.5703125" style="299" customWidth="1"/>
    <col min="14863" max="14863" width="0" style="299" hidden="1" customWidth="1"/>
    <col min="14864" max="14864" width="0.85546875" style="299" customWidth="1"/>
    <col min="14865" max="14865" width="2.85546875" style="299" customWidth="1"/>
    <col min="14866" max="14866" width="0.85546875" style="299" customWidth="1"/>
    <col min="14867" max="15104" width="10.140625" style="299"/>
    <col min="15105" max="15105" width="1" style="299" customWidth="1"/>
    <col min="15106" max="15106" width="3.85546875" style="299" customWidth="1"/>
    <col min="15107" max="15107" width="24.5703125" style="299" customWidth="1"/>
    <col min="15108" max="15108" width="4" style="299" customWidth="1"/>
    <col min="15109" max="15109" width="2.5703125" style="299" customWidth="1"/>
    <col min="15110" max="15110" width="8.85546875" style="299" customWidth="1"/>
    <col min="15111" max="15111" width="13" style="299" customWidth="1"/>
    <col min="15112" max="15112" width="2.5703125" style="299" customWidth="1"/>
    <col min="15113" max="15113" width="10.5703125" style="299" customWidth="1"/>
    <col min="15114" max="15114" width="2.5703125" style="299" customWidth="1"/>
    <col min="15115" max="15115" width="8.140625" style="299" customWidth="1"/>
    <col min="15116" max="15116" width="2.5703125" style="299" customWidth="1"/>
    <col min="15117" max="15117" width="7.85546875" style="299" customWidth="1"/>
    <col min="15118" max="15118" width="2.5703125" style="299" customWidth="1"/>
    <col min="15119" max="15119" width="0" style="299" hidden="1" customWidth="1"/>
    <col min="15120" max="15120" width="0.85546875" style="299" customWidth="1"/>
    <col min="15121" max="15121" width="2.85546875" style="299" customWidth="1"/>
    <col min="15122" max="15122" width="0.85546875" style="299" customWidth="1"/>
    <col min="15123" max="15360" width="10.140625" style="299"/>
    <col min="15361" max="15361" width="1" style="299" customWidth="1"/>
    <col min="15362" max="15362" width="3.85546875" style="299" customWidth="1"/>
    <col min="15363" max="15363" width="24.5703125" style="299" customWidth="1"/>
    <col min="15364" max="15364" width="4" style="299" customWidth="1"/>
    <col min="15365" max="15365" width="2.5703125" style="299" customWidth="1"/>
    <col min="15366" max="15366" width="8.85546875" style="299" customWidth="1"/>
    <col min="15367" max="15367" width="13" style="299" customWidth="1"/>
    <col min="15368" max="15368" width="2.5703125" style="299" customWidth="1"/>
    <col min="15369" max="15369" width="10.5703125" style="299" customWidth="1"/>
    <col min="15370" max="15370" width="2.5703125" style="299" customWidth="1"/>
    <col min="15371" max="15371" width="8.140625" style="299" customWidth="1"/>
    <col min="15372" max="15372" width="2.5703125" style="299" customWidth="1"/>
    <col min="15373" max="15373" width="7.85546875" style="299" customWidth="1"/>
    <col min="15374" max="15374" width="2.5703125" style="299" customWidth="1"/>
    <col min="15375" max="15375" width="0" style="299" hidden="1" customWidth="1"/>
    <col min="15376" max="15376" width="0.85546875" style="299" customWidth="1"/>
    <col min="15377" max="15377" width="2.85546875" style="299" customWidth="1"/>
    <col min="15378" max="15378" width="0.85546875" style="299" customWidth="1"/>
    <col min="15379" max="15616" width="10.140625" style="299"/>
    <col min="15617" max="15617" width="1" style="299" customWidth="1"/>
    <col min="15618" max="15618" width="3.85546875" style="299" customWidth="1"/>
    <col min="15619" max="15619" width="24.5703125" style="299" customWidth="1"/>
    <col min="15620" max="15620" width="4" style="299" customWidth="1"/>
    <col min="15621" max="15621" width="2.5703125" style="299" customWidth="1"/>
    <col min="15622" max="15622" width="8.85546875" style="299" customWidth="1"/>
    <col min="15623" max="15623" width="13" style="299" customWidth="1"/>
    <col min="15624" max="15624" width="2.5703125" style="299" customWidth="1"/>
    <col min="15625" max="15625" width="10.5703125" style="299" customWidth="1"/>
    <col min="15626" max="15626" width="2.5703125" style="299" customWidth="1"/>
    <col min="15627" max="15627" width="8.140625" style="299" customWidth="1"/>
    <col min="15628" max="15628" width="2.5703125" style="299" customWidth="1"/>
    <col min="15629" max="15629" width="7.85546875" style="299" customWidth="1"/>
    <col min="15630" max="15630" width="2.5703125" style="299" customWidth="1"/>
    <col min="15631" max="15631" width="0" style="299" hidden="1" customWidth="1"/>
    <col min="15632" max="15632" width="0.85546875" style="299" customWidth="1"/>
    <col min="15633" max="15633" width="2.85546875" style="299" customWidth="1"/>
    <col min="15634" max="15634" width="0.85546875" style="299" customWidth="1"/>
    <col min="15635" max="15872" width="10.140625" style="299"/>
    <col min="15873" max="15873" width="1" style="299" customWidth="1"/>
    <col min="15874" max="15874" width="3.85546875" style="299" customWidth="1"/>
    <col min="15875" max="15875" width="24.5703125" style="299" customWidth="1"/>
    <col min="15876" max="15876" width="4" style="299" customWidth="1"/>
    <col min="15877" max="15877" width="2.5703125" style="299" customWidth="1"/>
    <col min="15878" max="15878" width="8.85546875" style="299" customWidth="1"/>
    <col min="15879" max="15879" width="13" style="299" customWidth="1"/>
    <col min="15880" max="15880" width="2.5703125" style="299" customWidth="1"/>
    <col min="15881" max="15881" width="10.5703125" style="299" customWidth="1"/>
    <col min="15882" max="15882" width="2.5703125" style="299" customWidth="1"/>
    <col min="15883" max="15883" width="8.140625" style="299" customWidth="1"/>
    <col min="15884" max="15884" width="2.5703125" style="299" customWidth="1"/>
    <col min="15885" max="15885" width="7.85546875" style="299" customWidth="1"/>
    <col min="15886" max="15886" width="2.5703125" style="299" customWidth="1"/>
    <col min="15887" max="15887" width="0" style="299" hidden="1" customWidth="1"/>
    <col min="15888" max="15888" width="0.85546875" style="299" customWidth="1"/>
    <col min="15889" max="15889" width="2.85546875" style="299" customWidth="1"/>
    <col min="15890" max="15890" width="0.85546875" style="299" customWidth="1"/>
    <col min="15891" max="16128" width="10.140625" style="299"/>
    <col min="16129" max="16129" width="1" style="299" customWidth="1"/>
    <col min="16130" max="16130" width="3.85546875" style="299" customWidth="1"/>
    <col min="16131" max="16131" width="24.5703125" style="299" customWidth="1"/>
    <col min="16132" max="16132" width="4" style="299" customWidth="1"/>
    <col min="16133" max="16133" width="2.5703125" style="299" customWidth="1"/>
    <col min="16134" max="16134" width="8.85546875" style="299" customWidth="1"/>
    <col min="16135" max="16135" width="13" style="299" customWidth="1"/>
    <col min="16136" max="16136" width="2.5703125" style="299" customWidth="1"/>
    <col min="16137" max="16137" width="10.5703125" style="299" customWidth="1"/>
    <col min="16138" max="16138" width="2.5703125" style="299" customWidth="1"/>
    <col min="16139" max="16139" width="8.140625" style="299" customWidth="1"/>
    <col min="16140" max="16140" width="2.5703125" style="299" customWidth="1"/>
    <col min="16141" max="16141" width="7.85546875" style="299" customWidth="1"/>
    <col min="16142" max="16142" width="2.5703125" style="299" customWidth="1"/>
    <col min="16143" max="16143" width="0" style="299" hidden="1" customWidth="1"/>
    <col min="16144" max="16144" width="0.85546875" style="299" customWidth="1"/>
    <col min="16145" max="16145" width="2.85546875" style="299" customWidth="1"/>
    <col min="16146" max="16146" width="0.85546875" style="299" customWidth="1"/>
    <col min="16147" max="16384" width="10.140625" style="299"/>
  </cols>
  <sheetData>
    <row r="1" spans="1:17" s="293" customFormat="1" ht="13.5" thickBot="1">
      <c r="A1" s="5585">
        <v>12</v>
      </c>
      <c r="B1" s="5585"/>
      <c r="C1" s="292"/>
      <c r="D1" s="292"/>
      <c r="E1" s="292"/>
      <c r="F1" s="292"/>
      <c r="Q1" s="1160" t="s">
        <v>3500</v>
      </c>
    </row>
    <row r="2" spans="1:17" ht="15.75" customHeight="1">
      <c r="A2" s="295" t="s">
        <v>1232</v>
      </c>
      <c r="B2" s="296"/>
      <c r="C2" s="297"/>
      <c r="D2" s="297"/>
      <c r="E2" s="297"/>
      <c r="F2" s="297"/>
      <c r="G2" s="297"/>
      <c r="H2" s="297"/>
      <c r="I2" s="297"/>
      <c r="J2" s="297"/>
      <c r="K2" s="297"/>
      <c r="L2" s="297"/>
      <c r="M2" s="297"/>
      <c r="N2" s="354"/>
      <c r="O2" s="297"/>
      <c r="P2" s="297"/>
      <c r="Q2" s="298"/>
    </row>
    <row r="3" spans="1:17">
      <c r="A3" s="317"/>
      <c r="B3" s="316"/>
      <c r="C3" s="3707"/>
      <c r="D3" s="3707"/>
      <c r="E3" s="3707"/>
      <c r="F3" s="3707"/>
      <c r="G3" s="335"/>
      <c r="H3" s="335"/>
      <c r="I3" s="335"/>
      <c r="J3" s="335"/>
      <c r="K3" s="335"/>
      <c r="L3" s="335"/>
      <c r="M3" s="335"/>
      <c r="N3" s="361"/>
      <c r="O3" s="335"/>
      <c r="P3" s="335"/>
      <c r="Q3" s="336"/>
    </row>
    <row r="4" spans="1:17" s="307" customFormat="1">
      <c r="A4" s="304" t="s">
        <v>520</v>
      </c>
      <c r="B4" s="305"/>
      <c r="C4" s="305"/>
      <c r="D4" s="305"/>
      <c r="E4" s="305"/>
      <c r="F4" s="305"/>
      <c r="G4" s="305"/>
      <c r="H4" s="305"/>
      <c r="I4" s="305"/>
      <c r="J4" s="305"/>
      <c r="K4" s="305"/>
      <c r="L4" s="305"/>
      <c r="M4" s="305"/>
      <c r="N4" s="356"/>
      <c r="O4" s="305"/>
      <c r="P4" s="305"/>
      <c r="Q4" s="306"/>
    </row>
    <row r="5" spans="1:17" ht="15.75" customHeight="1">
      <c r="A5" s="300" t="s">
        <v>645</v>
      </c>
      <c r="B5" s="301"/>
      <c r="C5" s="302"/>
      <c r="D5" s="302"/>
      <c r="E5" s="302"/>
      <c r="F5" s="302"/>
      <c r="G5" s="302"/>
      <c r="H5" s="302"/>
      <c r="I5" s="302"/>
      <c r="J5" s="302"/>
      <c r="K5" s="302"/>
      <c r="L5" s="302"/>
      <c r="M5" s="302"/>
      <c r="N5" s="355"/>
      <c r="O5" s="302"/>
      <c r="P5" s="302"/>
      <c r="Q5" s="303"/>
    </row>
    <row r="6" spans="1:17" ht="15.75" customHeight="1">
      <c r="A6" s="300"/>
      <c r="B6" s="301"/>
      <c r="C6" s="302"/>
      <c r="D6" s="302"/>
      <c r="E6" s="302"/>
      <c r="F6" s="302"/>
      <c r="G6" s="302"/>
      <c r="H6" s="302"/>
      <c r="I6" s="302"/>
      <c r="J6" s="302"/>
      <c r="K6" s="302"/>
      <c r="L6" s="302"/>
      <c r="M6" s="302"/>
      <c r="N6" s="355"/>
      <c r="O6" s="302"/>
      <c r="P6" s="302"/>
      <c r="Q6" s="303"/>
    </row>
    <row r="7" spans="1:17">
      <c r="A7" s="1223"/>
      <c r="B7" s="1220" t="s">
        <v>3301</v>
      </c>
      <c r="C7" s="1461"/>
      <c r="D7" s="3226"/>
      <c r="E7" s="3226"/>
      <c r="F7" s="3226"/>
      <c r="G7" s="3226"/>
      <c r="H7" s="3226"/>
      <c r="I7" s="3226"/>
      <c r="J7" s="3226"/>
      <c r="K7" s="3226"/>
      <c r="L7" s="3226"/>
      <c r="M7" s="3226"/>
      <c r="N7" s="1214"/>
      <c r="O7" s="1214"/>
      <c r="P7" s="3247"/>
      <c r="Q7" s="1207"/>
    </row>
    <row r="8" spans="1:17">
      <c r="A8" s="1223"/>
      <c r="B8" s="1218"/>
      <c r="C8" s="1218"/>
      <c r="D8" s="1221"/>
      <c r="E8" s="1221"/>
      <c r="F8" s="1221"/>
      <c r="G8" s="1221"/>
      <c r="H8" s="1221"/>
      <c r="I8" s="1221"/>
      <c r="J8" s="1221"/>
      <c r="K8" s="1221"/>
      <c r="L8" s="1221"/>
      <c r="M8" s="1221"/>
      <c r="N8" s="1214"/>
      <c r="O8" s="1214"/>
      <c r="P8" s="1214"/>
      <c r="Q8" s="1210"/>
    </row>
    <row r="9" spans="1:17" ht="11.45" hidden="1" customHeight="1">
      <c r="A9" s="3248"/>
      <c r="B9" s="3249" t="s">
        <v>526</v>
      </c>
      <c r="C9" s="3250"/>
      <c r="D9" s="3251"/>
      <c r="E9" s="3251"/>
      <c r="F9" s="3251"/>
      <c r="G9" s="3249"/>
      <c r="H9" s="3249"/>
      <c r="I9" s="3249"/>
      <c r="J9" s="3249"/>
      <c r="K9" s="3249"/>
      <c r="L9" s="3249"/>
      <c r="M9" s="3249"/>
      <c r="N9" s="3252" t="s">
        <v>527</v>
      </c>
      <c r="O9" s="3253"/>
      <c r="P9" s="3252"/>
      <c r="Q9" s="3254"/>
    </row>
    <row r="10" spans="1:17" ht="12.95" hidden="1" customHeight="1">
      <c r="A10" s="3248"/>
      <c r="B10" s="3255"/>
      <c r="C10" s="3255"/>
      <c r="D10" s="3250"/>
      <c r="E10" s="3250"/>
      <c r="F10" s="3250"/>
      <c r="G10" s="3249"/>
      <c r="H10" s="3249"/>
      <c r="I10" s="3249"/>
      <c r="J10" s="3249"/>
      <c r="K10" s="3249"/>
      <c r="L10" s="3249"/>
      <c r="M10" s="3249"/>
      <c r="N10" s="3256" t="s">
        <v>194</v>
      </c>
      <c r="O10" s="3257"/>
      <c r="P10" s="3256" t="s">
        <v>783</v>
      </c>
      <c r="Q10" s="3254"/>
    </row>
    <row r="11" spans="1:17" ht="11.45" hidden="1" customHeight="1">
      <c r="A11" s="3248"/>
      <c r="B11" s="3258"/>
      <c r="C11" s="3258" t="s">
        <v>977</v>
      </c>
      <c r="D11" s="3249"/>
      <c r="E11" s="3249"/>
      <c r="F11" s="3249"/>
      <c r="G11" s="3259"/>
      <c r="H11" s="3259"/>
      <c r="I11" s="3259"/>
      <c r="J11" s="3259"/>
      <c r="K11" s="3259"/>
      <c r="L11" s="3259"/>
      <c r="M11" s="3259"/>
      <c r="N11" s="3255"/>
      <c r="O11" s="3255"/>
      <c r="P11" s="3255"/>
      <c r="Q11" s="3254"/>
    </row>
    <row r="12" spans="1:17" ht="3" hidden="1" customHeight="1">
      <c r="A12" s="3248"/>
      <c r="B12" s="3255"/>
      <c r="C12" s="3255"/>
      <c r="D12" s="3249"/>
      <c r="E12" s="3249"/>
      <c r="F12" s="3249"/>
      <c r="G12" s="3259"/>
      <c r="H12" s="3259"/>
      <c r="I12" s="3259"/>
      <c r="J12" s="3259"/>
      <c r="K12" s="3259"/>
      <c r="L12" s="3259"/>
      <c r="M12" s="3259"/>
      <c r="N12" s="3260"/>
      <c r="O12" s="3260"/>
      <c r="P12" s="3260"/>
      <c r="Q12" s="3254"/>
    </row>
    <row r="13" spans="1:17" ht="11.45" hidden="1" customHeight="1">
      <c r="A13" s="3248"/>
      <c r="B13" s="3255"/>
      <c r="C13" s="3255" t="s">
        <v>978</v>
      </c>
      <c r="D13" s="3249"/>
      <c r="E13" s="3249"/>
      <c r="F13" s="3249"/>
      <c r="G13" s="3259"/>
      <c r="H13" s="3259"/>
      <c r="I13" s="3259"/>
      <c r="J13" s="3259"/>
      <c r="K13" s="3259"/>
      <c r="L13" s="3259"/>
      <c r="M13" s="3259"/>
      <c r="N13" s="3261">
        <v>5.7500000000000002E-2</v>
      </c>
      <c r="O13" s="3261"/>
      <c r="P13" s="3261">
        <v>5.5E-2</v>
      </c>
      <c r="Q13" s="3254"/>
    </row>
    <row r="14" spans="1:17" ht="11.45" hidden="1" customHeight="1">
      <c r="A14" s="3248"/>
      <c r="B14" s="3255"/>
      <c r="C14" s="3255" t="s">
        <v>979</v>
      </c>
      <c r="D14" s="3249"/>
      <c r="E14" s="3249"/>
      <c r="F14" s="3249"/>
      <c r="G14" s="3259"/>
      <c r="H14" s="3259"/>
      <c r="I14" s="3259"/>
      <c r="J14" s="3259"/>
      <c r="K14" s="3259"/>
      <c r="L14" s="3259"/>
      <c r="M14" s="3259"/>
      <c r="N14" s="3261">
        <v>4.4999999999999998E-2</v>
      </c>
      <c r="O14" s="3262"/>
      <c r="P14" s="3261">
        <v>4.4999999999999998E-2</v>
      </c>
      <c r="Q14" s="3254"/>
    </row>
    <row r="15" spans="1:17" ht="11.45" hidden="1" customHeight="1">
      <c r="A15" s="3248"/>
      <c r="B15" s="3255"/>
      <c r="C15" s="3251"/>
      <c r="D15" s="3249"/>
      <c r="E15" s="3249"/>
      <c r="F15" s="3249"/>
      <c r="G15" s="3259"/>
      <c r="H15" s="3259"/>
      <c r="I15" s="3259"/>
      <c r="J15" s="3259"/>
      <c r="K15" s="3259"/>
      <c r="L15" s="3259"/>
      <c r="M15" s="3259"/>
      <c r="N15" s="3255"/>
      <c r="O15" s="3255"/>
      <c r="P15" s="3255"/>
      <c r="Q15" s="3254"/>
    </row>
    <row r="16" spans="1:17" ht="11.45" hidden="1" customHeight="1">
      <c r="A16" s="3248"/>
      <c r="B16" s="3255"/>
      <c r="C16" s="3258" t="s">
        <v>3340</v>
      </c>
      <c r="D16" s="3249"/>
      <c r="E16" s="3249"/>
      <c r="F16" s="3249"/>
      <c r="G16" s="3259"/>
      <c r="H16" s="3259"/>
      <c r="I16" s="3259"/>
      <c r="J16" s="3259"/>
      <c r="K16" s="3259"/>
      <c r="L16" s="3259"/>
      <c r="M16" s="3259"/>
      <c r="N16" s="3263"/>
      <c r="O16" s="3264"/>
      <c r="P16" s="3263"/>
      <c r="Q16" s="3254"/>
    </row>
    <row r="17" spans="1:17" ht="3.75" hidden="1" customHeight="1">
      <c r="A17" s="3248"/>
      <c r="B17" s="3255"/>
      <c r="C17" s="3258"/>
      <c r="D17" s="3249"/>
      <c r="E17" s="3249"/>
      <c r="F17" s="3249"/>
      <c r="G17" s="3259"/>
      <c r="H17" s="3259"/>
      <c r="I17" s="3259"/>
      <c r="J17" s="3259"/>
      <c r="K17" s="3259"/>
      <c r="L17" s="3259"/>
      <c r="M17" s="3259"/>
      <c r="N17" s="3255"/>
      <c r="O17" s="3255"/>
      <c r="P17" s="3255"/>
      <c r="Q17" s="3254"/>
    </row>
    <row r="18" spans="1:17" ht="11.45" hidden="1" customHeight="1">
      <c r="A18" s="3248"/>
      <c r="B18" s="3255"/>
      <c r="C18" s="3255" t="s">
        <v>978</v>
      </c>
      <c r="D18" s="3265"/>
      <c r="E18" s="3265"/>
      <c r="F18" s="3265"/>
      <c r="G18" s="3259"/>
      <c r="H18" s="3259"/>
      <c r="I18" s="3259"/>
      <c r="J18" s="3259"/>
      <c r="K18" s="3259"/>
      <c r="L18" s="3259"/>
      <c r="M18" s="3259"/>
      <c r="N18" s="3261">
        <v>5.5E-2</v>
      </c>
      <c r="O18" s="3264"/>
      <c r="P18" s="3261">
        <v>5.5E-2</v>
      </c>
      <c r="Q18" s="3254"/>
    </row>
    <row r="19" spans="1:17" ht="11.45" hidden="1" customHeight="1">
      <c r="A19" s="3248"/>
      <c r="B19" s="3255"/>
      <c r="C19" s="3255" t="s">
        <v>979</v>
      </c>
      <c r="D19" s="3266"/>
      <c r="E19" s="3266"/>
      <c r="F19" s="3266"/>
      <c r="G19" s="3267"/>
      <c r="H19" s="3267"/>
      <c r="I19" s="3267"/>
      <c r="J19" s="3267"/>
      <c r="K19" s="3267"/>
      <c r="L19" s="3267"/>
      <c r="M19" s="3267"/>
      <c r="N19" s="3261">
        <v>4.4999999999999998E-2</v>
      </c>
      <c r="O19" s="3255"/>
      <c r="P19" s="3261">
        <v>4.4999999999999998E-2</v>
      </c>
      <c r="Q19" s="3254"/>
    </row>
    <row r="20" spans="1:17" ht="11.45" hidden="1" customHeight="1">
      <c r="A20" s="3248"/>
      <c r="B20" s="3255"/>
      <c r="C20" s="3255" t="s">
        <v>981</v>
      </c>
      <c r="D20" s="3268"/>
      <c r="E20" s="3268"/>
      <c r="F20" s="3268"/>
      <c r="G20" s="3259"/>
      <c r="H20" s="3259"/>
      <c r="I20" s="3259"/>
      <c r="J20" s="3259"/>
      <c r="K20" s="3259"/>
      <c r="L20" s="3259"/>
      <c r="M20" s="3259"/>
      <c r="N20" s="3269">
        <v>0.08</v>
      </c>
      <c r="O20" s="3262"/>
      <c r="P20" s="3269">
        <v>7.4999999999999997E-2</v>
      </c>
      <c r="Q20" s="3254"/>
    </row>
    <row r="21" spans="1:17">
      <c r="A21" s="1223"/>
      <c r="B21" s="3942" t="s">
        <v>3336</v>
      </c>
      <c r="C21" s="3927" t="s">
        <v>3402</v>
      </c>
      <c r="D21" s="1218"/>
      <c r="E21" s="1218"/>
      <c r="F21" s="1218"/>
      <c r="G21" s="1221"/>
      <c r="H21" s="1221"/>
      <c r="I21" s="1221"/>
      <c r="J21" s="1221"/>
      <c r="K21" s="1221"/>
      <c r="L21" s="1221"/>
      <c r="M21" s="1221"/>
      <c r="N21" s="1451"/>
      <c r="O21" s="1451"/>
      <c r="P21" s="1451"/>
      <c r="Q21" s="3270"/>
    </row>
    <row r="22" spans="1:17" ht="11.45" customHeight="1">
      <c r="A22" s="1223"/>
      <c r="B22" s="5586" t="s">
        <v>3403</v>
      </c>
      <c r="C22" s="5586"/>
      <c r="D22" s="5586"/>
      <c r="E22" s="5586"/>
      <c r="F22" s="5586"/>
      <c r="G22" s="5586"/>
      <c r="H22" s="5586"/>
      <c r="I22" s="5586"/>
      <c r="J22" s="5586"/>
      <c r="K22" s="5586"/>
      <c r="L22" s="5586"/>
      <c r="M22" s="5586"/>
      <c r="N22" s="5586"/>
      <c r="O22" s="5586"/>
      <c r="P22" s="5586"/>
      <c r="Q22" s="3270"/>
    </row>
    <row r="23" spans="1:17">
      <c r="A23" s="1223"/>
      <c r="B23" s="1218" t="s">
        <v>982</v>
      </c>
      <c r="C23" s="1218"/>
      <c r="D23" s="1218"/>
      <c r="E23" s="1218"/>
      <c r="F23" s="1218"/>
      <c r="G23" s="1221"/>
      <c r="H23" s="1221"/>
      <c r="I23" s="1221"/>
      <c r="J23" s="1221"/>
      <c r="K23" s="1221"/>
      <c r="L23" s="1221"/>
      <c r="M23" s="1221"/>
      <c r="N23" s="3229"/>
      <c r="O23" s="3229"/>
      <c r="P23" s="3229"/>
      <c r="Q23" s="3270"/>
    </row>
    <row r="24" spans="1:17">
      <c r="A24" s="1223"/>
      <c r="B24" s="1218"/>
      <c r="C24" s="1218"/>
      <c r="D24" s="1218"/>
      <c r="E24" s="1218"/>
      <c r="F24" s="1218"/>
      <c r="G24" s="1221"/>
      <c r="H24" s="1221"/>
      <c r="I24" s="1221"/>
      <c r="J24" s="1221"/>
      <c r="K24" s="1221"/>
      <c r="L24" s="1221"/>
      <c r="M24" s="1221"/>
      <c r="N24" s="3229"/>
      <c r="O24" s="3229"/>
      <c r="P24" s="3229"/>
      <c r="Q24" s="3270"/>
    </row>
    <row r="25" spans="1:17" ht="12.75" customHeight="1">
      <c r="A25" s="1223"/>
      <c r="B25" s="1218"/>
      <c r="C25" s="3936"/>
      <c r="D25" s="3936"/>
      <c r="E25" s="3936"/>
      <c r="F25" s="3936"/>
      <c r="G25" s="5587" t="s">
        <v>3296</v>
      </c>
      <c r="H25" s="5587"/>
      <c r="I25" s="5587"/>
      <c r="J25" s="3926"/>
      <c r="K25" s="3926"/>
      <c r="L25" s="3926"/>
      <c r="M25" s="3926"/>
      <c r="N25" s="3926"/>
      <c r="O25" s="3946" t="s">
        <v>3297</v>
      </c>
      <c r="P25" s="3229"/>
      <c r="Q25" s="3270"/>
    </row>
    <row r="26" spans="1:17">
      <c r="A26" s="1223"/>
      <c r="B26" s="1233"/>
      <c r="C26" s="331">
        <v>2018</v>
      </c>
      <c r="D26" s="5038"/>
      <c r="E26" s="5038"/>
      <c r="F26" s="5038"/>
      <c r="G26" s="3894"/>
      <c r="H26" s="3894"/>
      <c r="I26" s="5039">
        <v>14886</v>
      </c>
      <c r="J26" s="3894"/>
      <c r="K26" s="362"/>
      <c r="L26" s="3894"/>
      <c r="M26" s="362"/>
      <c r="O26" s="5039">
        <v>4783</v>
      </c>
      <c r="P26" s="1454"/>
      <c r="Q26" s="3270"/>
    </row>
    <row r="27" spans="1:17">
      <c r="A27" s="1223"/>
      <c r="B27" s="1233"/>
      <c r="C27" s="331">
        <f>C26+1</f>
        <v>2019</v>
      </c>
      <c r="D27" s="3894"/>
      <c r="E27" s="3894"/>
      <c r="F27" s="3894"/>
      <c r="G27" s="4156"/>
      <c r="H27" s="4156"/>
      <c r="I27" s="5039">
        <v>14768</v>
      </c>
      <c r="J27" s="4156"/>
      <c r="K27" s="362"/>
      <c r="L27" s="4156"/>
      <c r="M27" s="362"/>
      <c r="O27" s="5039">
        <v>4675</v>
      </c>
      <c r="P27" s="3238"/>
      <c r="Q27" s="3270"/>
    </row>
    <row r="28" spans="1:17">
      <c r="A28" s="1223"/>
      <c r="B28" s="1233"/>
      <c r="C28" s="331">
        <f>C27+1</f>
        <v>2020</v>
      </c>
      <c r="D28" s="3894"/>
      <c r="E28" s="3894"/>
      <c r="F28" s="3894"/>
      <c r="G28" s="4156"/>
      <c r="H28" s="4156"/>
      <c r="I28" s="5039">
        <v>14773</v>
      </c>
      <c r="J28" s="4156"/>
      <c r="K28" s="362"/>
      <c r="L28" s="4156"/>
      <c r="M28" s="362"/>
      <c r="O28" s="5039">
        <v>4557</v>
      </c>
      <c r="P28" s="1451"/>
      <c r="Q28" s="3270"/>
    </row>
    <row r="29" spans="1:17">
      <c r="A29" s="1223"/>
      <c r="B29" s="1233"/>
      <c r="C29" s="331">
        <f>C28+1</f>
        <v>2021</v>
      </c>
      <c r="D29" s="3894"/>
      <c r="E29" s="3894"/>
      <c r="F29" s="3894"/>
      <c r="G29" s="4156"/>
      <c r="H29" s="4156"/>
      <c r="I29" s="5039">
        <v>14731</v>
      </c>
      <c r="J29" s="4156"/>
      <c r="K29" s="362"/>
      <c r="L29" s="4156"/>
      <c r="M29" s="362"/>
      <c r="O29" s="5039">
        <v>4504</v>
      </c>
      <c r="P29" s="1451"/>
      <c r="Q29" s="3270"/>
    </row>
    <row r="30" spans="1:17">
      <c r="A30" s="1223"/>
      <c r="B30" s="1233"/>
      <c r="C30" s="331">
        <f>C29+1</f>
        <v>2022</v>
      </c>
      <c r="D30" s="3894"/>
      <c r="E30" s="3894"/>
      <c r="F30" s="3894"/>
      <c r="G30" s="4156"/>
      <c r="H30" s="4156"/>
      <c r="I30" s="5039">
        <v>14580</v>
      </c>
      <c r="J30" s="4156"/>
      <c r="K30" s="362"/>
      <c r="L30" s="4156"/>
      <c r="M30" s="362"/>
      <c r="O30" s="5039">
        <v>4355</v>
      </c>
      <c r="P30" s="1451"/>
      <c r="Q30" s="3270"/>
    </row>
    <row r="31" spans="1:17" ht="12.75" thickBot="1">
      <c r="A31" s="1223"/>
      <c r="B31" s="1233"/>
      <c r="C31" s="365" t="s">
        <v>3507</v>
      </c>
      <c r="D31" s="4158"/>
      <c r="E31" s="4158"/>
      <c r="F31" s="4158"/>
      <c r="G31" s="366"/>
      <c r="H31" s="366"/>
      <c r="I31" s="5040">
        <v>70645</v>
      </c>
      <c r="J31" s="366"/>
      <c r="K31" s="367"/>
      <c r="L31" s="366"/>
      <c r="M31" s="367"/>
      <c r="N31" s="367"/>
      <c r="O31" s="5040">
        <v>21810</v>
      </c>
      <c r="P31" s="1451"/>
      <c r="Q31" s="3270"/>
    </row>
    <row r="32" spans="1:17">
      <c r="A32" s="1223"/>
      <c r="B32" s="1233"/>
      <c r="C32" s="3236"/>
      <c r="D32" s="322"/>
      <c r="E32" s="322"/>
      <c r="F32" s="322"/>
      <c r="G32" s="1226"/>
      <c r="H32" s="1226"/>
      <c r="I32" s="1226"/>
      <c r="J32" s="1226"/>
      <c r="K32" s="1226"/>
      <c r="L32" s="1226"/>
      <c r="M32" s="1226"/>
      <c r="N32" s="1226"/>
      <c r="O32" s="1233"/>
      <c r="P32" s="1233"/>
      <c r="Q32" s="3270"/>
    </row>
    <row r="33" spans="1:19">
      <c r="A33" s="1223"/>
      <c r="B33" s="1233"/>
      <c r="C33" s="1233"/>
      <c r="D33" s="322"/>
      <c r="E33" s="322"/>
      <c r="F33" s="322"/>
      <c r="G33" s="1226"/>
      <c r="H33" s="1226"/>
      <c r="I33" s="1226"/>
      <c r="J33" s="1226"/>
      <c r="K33" s="1226"/>
      <c r="L33" s="1226"/>
      <c r="M33" s="1226"/>
      <c r="N33" s="1455"/>
      <c r="O33" s="1451"/>
      <c r="P33" s="1455"/>
      <c r="Q33" s="3270"/>
    </row>
    <row r="34" spans="1:19">
      <c r="A34" s="1223"/>
      <c r="B34" s="3942" t="s">
        <v>922</v>
      </c>
      <c r="C34" s="5041" t="s">
        <v>3341</v>
      </c>
      <c r="D34" s="331"/>
      <c r="E34" s="331"/>
      <c r="F34" s="331"/>
      <c r="G34" s="327"/>
      <c r="H34" s="327"/>
      <c r="I34" s="327"/>
      <c r="J34" s="327"/>
      <c r="K34" s="327"/>
      <c r="L34" s="327"/>
      <c r="M34" s="327"/>
      <c r="N34" s="5042"/>
      <c r="O34" s="4132"/>
      <c r="P34" s="1455"/>
      <c r="Q34" s="3270"/>
    </row>
    <row r="35" spans="1:19" ht="15" customHeight="1">
      <c r="A35" s="1223"/>
      <c r="C35" s="5043"/>
      <c r="D35" s="5043"/>
      <c r="E35" s="5589" t="s">
        <v>3508</v>
      </c>
      <c r="F35" s="5589"/>
      <c r="G35" s="5589"/>
      <c r="H35" s="5589"/>
      <c r="I35" s="5589"/>
      <c r="J35" s="5589"/>
      <c r="K35" s="5589"/>
      <c r="L35" s="5589"/>
      <c r="M35" s="5589"/>
      <c r="N35" s="5589"/>
      <c r="O35" s="5589"/>
      <c r="P35" s="1455"/>
      <c r="Q35" s="3270"/>
    </row>
    <row r="36" spans="1:19" ht="23.45" customHeight="1">
      <c r="A36" s="1223"/>
      <c r="B36" s="1233"/>
      <c r="C36" s="5044" t="s">
        <v>923</v>
      </c>
      <c r="D36" s="5044"/>
      <c r="E36" s="5044"/>
      <c r="F36" s="5045" t="s">
        <v>788</v>
      </c>
      <c r="G36" s="5046" t="s">
        <v>924</v>
      </c>
      <c r="H36" s="5047"/>
      <c r="I36" s="5047" t="s">
        <v>925</v>
      </c>
      <c r="J36" s="5047"/>
      <c r="K36" s="5047" t="s">
        <v>926</v>
      </c>
      <c r="L36" s="5047"/>
      <c r="M36" s="5047" t="s">
        <v>927</v>
      </c>
      <c r="N36" s="5047"/>
      <c r="O36" s="5047" t="s">
        <v>3397</v>
      </c>
      <c r="P36" s="1455"/>
      <c r="Q36" s="3270"/>
    </row>
    <row r="37" spans="1:19">
      <c r="A37" s="1223"/>
      <c r="B37" s="293"/>
      <c r="C37" s="5048" t="s">
        <v>928</v>
      </c>
      <c r="D37" s="5049"/>
      <c r="E37" s="5050" t="s">
        <v>45</v>
      </c>
      <c r="F37" s="5051">
        <f>I37+K37+M37+O37</f>
        <v>13481</v>
      </c>
      <c r="G37" s="5052">
        <f>ROUND(F37/$F$42,2)</f>
        <v>7.0000000000000007E-2</v>
      </c>
      <c r="H37" s="5050" t="s">
        <v>45</v>
      </c>
      <c r="I37" s="5053"/>
      <c r="J37" s="5050" t="s">
        <v>45</v>
      </c>
      <c r="K37" s="5053">
        <v>13481</v>
      </c>
      <c r="L37" s="5050" t="s">
        <v>45</v>
      </c>
      <c r="M37" s="5053">
        <v>0</v>
      </c>
      <c r="N37" s="5050" t="s">
        <v>45</v>
      </c>
      <c r="O37" s="5053">
        <v>0</v>
      </c>
      <c r="P37" s="1451"/>
      <c r="Q37" s="1207"/>
      <c r="S37" s="3711"/>
    </row>
    <row r="38" spans="1:19">
      <c r="A38" s="1223"/>
      <c r="B38" s="293"/>
      <c r="C38" s="5054" t="s">
        <v>929</v>
      </c>
      <c r="D38" s="5049" t="s">
        <v>930</v>
      </c>
      <c r="E38" s="5050"/>
      <c r="F38" s="5051">
        <f t="shared" ref="F38:F41" si="0">I38+K38+M38+O38</f>
        <v>98022</v>
      </c>
      <c r="G38" s="5055">
        <f>ROUND(F38/$F$42,2)</f>
        <v>0.53</v>
      </c>
      <c r="H38" s="5050"/>
      <c r="I38" s="5053"/>
      <c r="J38" s="5050"/>
      <c r="K38" s="5053">
        <v>98022</v>
      </c>
      <c r="L38" s="5050"/>
      <c r="M38" s="5053">
        <v>0</v>
      </c>
      <c r="N38" s="5050"/>
      <c r="O38" s="5053">
        <v>0</v>
      </c>
      <c r="P38" s="1451"/>
      <c r="Q38" s="1207"/>
      <c r="S38" s="3711"/>
    </row>
    <row r="39" spans="1:19">
      <c r="A39" s="1223"/>
      <c r="B39" s="293"/>
      <c r="C39" s="5054" t="s">
        <v>931</v>
      </c>
      <c r="D39" s="5056"/>
      <c r="E39" s="5050"/>
      <c r="F39" s="5051"/>
      <c r="G39" s="5055"/>
      <c r="H39" s="5050"/>
      <c r="I39" s="5053"/>
      <c r="J39" s="5050"/>
      <c r="K39" s="5053"/>
      <c r="L39" s="5050"/>
      <c r="M39" s="5053"/>
      <c r="N39" s="5050"/>
      <c r="O39" s="5053"/>
      <c r="P39" s="1451"/>
      <c r="Q39" s="1207"/>
      <c r="S39" s="3711"/>
    </row>
    <row r="40" spans="1:19">
      <c r="A40" s="1223"/>
      <c r="B40" s="293"/>
      <c r="C40" s="5054" t="s">
        <v>932</v>
      </c>
      <c r="D40" s="5049"/>
      <c r="E40" s="5050"/>
      <c r="F40" s="5051">
        <f t="shared" si="0"/>
        <v>45226</v>
      </c>
      <c r="G40" s="5055">
        <f>ROUND(F40/$F$42,2)</f>
        <v>0.25</v>
      </c>
      <c r="H40" s="5050"/>
      <c r="I40" s="5053">
        <v>45226</v>
      </c>
      <c r="J40" s="5053"/>
      <c r="K40" s="5053">
        <v>0</v>
      </c>
      <c r="L40" s="5050"/>
      <c r="M40" s="5053">
        <v>0</v>
      </c>
      <c r="N40" s="5050"/>
      <c r="O40" s="5053">
        <v>0</v>
      </c>
      <c r="P40" s="1451"/>
      <c r="Q40" s="1207"/>
      <c r="S40" s="3711"/>
    </row>
    <row r="41" spans="1:19">
      <c r="A41" s="1223"/>
      <c r="B41" s="293"/>
      <c r="C41" s="5054" t="s">
        <v>933</v>
      </c>
      <c r="D41" s="5057"/>
      <c r="E41" s="5050"/>
      <c r="F41" s="5051">
        <f t="shared" si="0"/>
        <v>26952</v>
      </c>
      <c r="G41" s="5055">
        <f>ROUND(F41/$F$42,2)</f>
        <v>0.15</v>
      </c>
      <c r="H41" s="5050"/>
      <c r="I41" s="5053">
        <v>26952</v>
      </c>
      <c r="J41" s="5053"/>
      <c r="K41" s="5053">
        <v>0</v>
      </c>
      <c r="L41" s="5050"/>
      <c r="M41" s="5053">
        <v>0</v>
      </c>
      <c r="N41" s="5050"/>
      <c r="O41" s="5053">
        <v>0</v>
      </c>
      <c r="P41" s="1451"/>
      <c r="Q41" s="1207"/>
      <c r="S41" s="3711"/>
    </row>
    <row r="42" spans="1:19" ht="14.45" customHeight="1" thickBot="1">
      <c r="A42" s="1223"/>
      <c r="B42" s="293"/>
      <c r="C42" s="5058" t="s">
        <v>934</v>
      </c>
      <c r="D42" s="5059"/>
      <c r="E42" s="5060" t="s">
        <v>45</v>
      </c>
      <c r="F42" s="5061">
        <f>SUM(F37:F41)</f>
        <v>183681</v>
      </c>
      <c r="G42" s="5062">
        <f>SUM(G37:G41)</f>
        <v>1</v>
      </c>
      <c r="H42" s="5060" t="s">
        <v>45</v>
      </c>
      <c r="I42" s="5061">
        <f>SUM(I37:I41)</f>
        <v>72178</v>
      </c>
      <c r="J42" s="5060" t="s">
        <v>45</v>
      </c>
      <c r="K42" s="5061">
        <f>SUM(K37:K41)</f>
        <v>111503</v>
      </c>
      <c r="L42" s="5060" t="s">
        <v>45</v>
      </c>
      <c r="M42" s="5061">
        <f>SUM(M37:M41)</f>
        <v>0</v>
      </c>
      <c r="N42" s="5060" t="s">
        <v>45</v>
      </c>
      <c r="O42" s="5061">
        <f>SUM(O37:O41)</f>
        <v>0</v>
      </c>
      <c r="P42" s="293"/>
      <c r="Q42" s="1207"/>
    </row>
    <row r="43" spans="1:19">
      <c r="A43" s="1223"/>
      <c r="B43" s="293"/>
      <c r="C43" s="4156"/>
      <c r="D43" s="4156"/>
      <c r="E43" s="4156"/>
      <c r="F43" s="4156"/>
      <c r="G43" s="341"/>
      <c r="H43" s="341"/>
      <c r="I43" s="341"/>
      <c r="J43" s="341"/>
      <c r="K43" s="341"/>
      <c r="L43" s="341"/>
      <c r="M43" s="341"/>
      <c r="O43" s="362"/>
      <c r="P43" s="293"/>
      <c r="Q43" s="1207"/>
    </row>
    <row r="44" spans="1:19">
      <c r="A44" s="1223"/>
      <c r="B44" s="1233"/>
      <c r="C44" s="5588"/>
      <c r="D44" s="5588"/>
      <c r="E44" s="5588"/>
      <c r="F44" s="5588"/>
      <c r="G44" s="5588"/>
      <c r="H44" s="5588"/>
      <c r="I44" s="5588"/>
      <c r="J44" s="5588"/>
      <c r="K44" s="5588"/>
      <c r="L44" s="5588"/>
      <c r="M44" s="5588"/>
      <c r="N44" s="4132"/>
      <c r="O44" s="4132"/>
      <c r="P44" s="1451"/>
      <c r="Q44" s="1210"/>
    </row>
    <row r="45" spans="1:19" ht="12.75" customHeight="1">
      <c r="A45" s="1223"/>
      <c r="B45" s="1233"/>
      <c r="C45" s="5043"/>
      <c r="D45" s="5043"/>
      <c r="E45" s="5589" t="s">
        <v>3383</v>
      </c>
      <c r="F45" s="5589"/>
      <c r="G45" s="5589"/>
      <c r="H45" s="5589"/>
      <c r="I45" s="5589"/>
      <c r="J45" s="5589"/>
      <c r="K45" s="5589"/>
      <c r="L45" s="5589"/>
      <c r="M45" s="5589"/>
      <c r="N45" s="5589"/>
      <c r="O45" s="5589"/>
      <c r="P45" s="1451"/>
      <c r="Q45" s="1210"/>
    </row>
    <row r="46" spans="1:19" ht="24">
      <c r="A46" s="1232"/>
      <c r="B46" s="3274"/>
      <c r="C46" s="5044" t="s">
        <v>923</v>
      </c>
      <c r="D46" s="5044"/>
      <c r="E46" s="5044"/>
      <c r="F46" s="5045" t="s">
        <v>788</v>
      </c>
      <c r="G46" s="5063" t="s">
        <v>924</v>
      </c>
      <c r="H46" s="5064"/>
      <c r="I46" s="5047" t="s">
        <v>925</v>
      </c>
      <c r="J46" s="5047"/>
      <c r="K46" s="5047" t="s">
        <v>926</v>
      </c>
      <c r="L46" s="5047"/>
      <c r="M46" s="5047" t="s">
        <v>927</v>
      </c>
      <c r="N46" s="5047"/>
      <c r="O46" s="5047" t="s">
        <v>3397</v>
      </c>
      <c r="P46" s="1451"/>
      <c r="Q46" s="3240"/>
    </row>
    <row r="47" spans="1:19">
      <c r="A47" s="1232"/>
      <c r="B47" s="1233"/>
      <c r="C47" s="5048" t="s">
        <v>928</v>
      </c>
      <c r="D47" s="5056" t="s">
        <v>3509</v>
      </c>
      <c r="E47" s="5050" t="s">
        <v>45</v>
      </c>
      <c r="F47" s="5065">
        <f>I47+K47+M47</f>
        <v>12169</v>
      </c>
      <c r="G47" s="5066">
        <f>ROUND(F47/$F$52,2)</f>
        <v>7.0000000000000007E-2</v>
      </c>
      <c r="H47" s="5050" t="s">
        <v>45</v>
      </c>
      <c r="I47" s="5053"/>
      <c r="J47" s="5050" t="s">
        <v>45</v>
      </c>
      <c r="K47" s="5053">
        <v>12169</v>
      </c>
      <c r="L47" s="5050" t="s">
        <v>45</v>
      </c>
      <c r="M47" s="5053">
        <v>0</v>
      </c>
      <c r="N47" s="5050" t="s">
        <v>45</v>
      </c>
      <c r="O47" s="5053">
        <v>0</v>
      </c>
      <c r="P47" s="1451"/>
      <c r="Q47" s="3240"/>
    </row>
    <row r="48" spans="1:19" ht="11.45" customHeight="1">
      <c r="A48" s="1232"/>
      <c r="B48" s="1233"/>
      <c r="C48" s="5054" t="s">
        <v>929</v>
      </c>
      <c r="D48" s="5049" t="s">
        <v>930</v>
      </c>
      <c r="E48" s="5050"/>
      <c r="F48" s="5065">
        <f>I48+K48+M48</f>
        <v>89047</v>
      </c>
      <c r="G48" s="5066">
        <f>ROUND(F48/$F$52,2)</f>
        <v>0.52</v>
      </c>
      <c r="H48" s="5050"/>
      <c r="I48" s="5053"/>
      <c r="J48" s="5050"/>
      <c r="K48" s="5053">
        <v>89047</v>
      </c>
      <c r="L48" s="5050"/>
      <c r="M48" s="5053">
        <v>0</v>
      </c>
      <c r="N48" s="5050"/>
      <c r="O48" s="5053">
        <v>0</v>
      </c>
      <c r="P48" s="1451"/>
      <c r="Q48" s="3240"/>
    </row>
    <row r="49" spans="1:20" ht="12" customHeight="1">
      <c r="A49" s="1232"/>
      <c r="B49" s="1233"/>
      <c r="C49" s="5054" t="s">
        <v>931</v>
      </c>
      <c r="D49" s="5056"/>
      <c r="E49" s="5050"/>
      <c r="F49" s="5065"/>
      <c r="G49" s="5066"/>
      <c r="H49" s="5050"/>
      <c r="I49" s="5053"/>
      <c r="J49" s="5050"/>
      <c r="K49" s="5053"/>
      <c r="L49" s="5050"/>
      <c r="M49" s="5053"/>
      <c r="N49" s="5050"/>
      <c r="O49" s="5053"/>
      <c r="P49" s="1451"/>
      <c r="Q49" s="3240"/>
    </row>
    <row r="50" spans="1:20" ht="12" customHeight="1">
      <c r="A50" s="1232"/>
      <c r="B50" s="1233"/>
      <c r="C50" s="5054" t="s">
        <v>932</v>
      </c>
      <c r="D50" s="5049"/>
      <c r="E50" s="5050"/>
      <c r="F50" s="5065">
        <f>I50+K50+M50</f>
        <v>40221</v>
      </c>
      <c r="G50" s="5066">
        <f>ROUND(F50/$F$52,2)</f>
        <v>0.24</v>
      </c>
      <c r="H50" s="5050"/>
      <c r="I50" s="5053">
        <v>40221</v>
      </c>
      <c r="J50" s="5053"/>
      <c r="K50" s="5053">
        <v>0</v>
      </c>
      <c r="L50" s="5050"/>
      <c r="M50" s="5053">
        <v>0</v>
      </c>
      <c r="N50" s="5050"/>
      <c r="O50" s="5053">
        <v>0</v>
      </c>
      <c r="P50" s="1451"/>
      <c r="Q50" s="3240"/>
    </row>
    <row r="51" spans="1:20">
      <c r="A51" s="1459"/>
      <c r="B51" s="3708"/>
      <c r="C51" s="5054" t="s">
        <v>933</v>
      </c>
      <c r="D51" s="5057"/>
      <c r="E51" s="5050"/>
      <c r="F51" s="5065">
        <f>I51+K51+M51</f>
        <v>29117</v>
      </c>
      <c r="G51" s="5066">
        <f>ROUND(F51/$F$52,2)</f>
        <v>0.17</v>
      </c>
      <c r="H51" s="5050"/>
      <c r="I51" s="5053">
        <v>29117</v>
      </c>
      <c r="J51" s="5053"/>
      <c r="K51" s="5053">
        <v>0</v>
      </c>
      <c r="L51" s="5050"/>
      <c r="M51" s="5053">
        <v>0</v>
      </c>
      <c r="N51" s="5050"/>
      <c r="O51" s="5053">
        <v>0</v>
      </c>
      <c r="P51" s="3708"/>
      <c r="Q51" s="1458"/>
    </row>
    <row r="52" spans="1:20" ht="15" customHeight="1" thickBot="1">
      <c r="A52" s="1459"/>
      <c r="B52" s="3708"/>
      <c r="C52" s="5058" t="s">
        <v>934</v>
      </c>
      <c r="D52" s="5059"/>
      <c r="E52" s="5060" t="s">
        <v>45</v>
      </c>
      <c r="F52" s="5067">
        <f>SUM(F47:F51)</f>
        <v>170554</v>
      </c>
      <c r="G52" s="5068">
        <f>SUM(G47:G51)</f>
        <v>1</v>
      </c>
      <c r="H52" s="5060" t="s">
        <v>45</v>
      </c>
      <c r="I52" s="5067">
        <f>SUM(I47:I51)</f>
        <v>69338</v>
      </c>
      <c r="J52" s="5060" t="s">
        <v>45</v>
      </c>
      <c r="K52" s="5067">
        <f>SUM(K47:K51)</f>
        <v>101216</v>
      </c>
      <c r="L52" s="5060" t="s">
        <v>45</v>
      </c>
      <c r="M52" s="5067">
        <f>SUM(M47:M51)</f>
        <v>0</v>
      </c>
      <c r="N52" s="5060" t="s">
        <v>45</v>
      </c>
      <c r="O52" s="5061">
        <f>SUM(O47:O51)</f>
        <v>0</v>
      </c>
      <c r="P52" s="3708"/>
      <c r="Q52" s="1458"/>
    </row>
    <row r="53" spans="1:20">
      <c r="A53" s="1459"/>
      <c r="B53" s="3708"/>
      <c r="C53" s="3273"/>
      <c r="D53" s="3271"/>
      <c r="E53" s="3271"/>
      <c r="F53" s="3272"/>
      <c r="G53" s="1495"/>
      <c r="H53" s="1457"/>
      <c r="I53" s="1456"/>
      <c r="J53" s="1457"/>
      <c r="K53" s="1456"/>
      <c r="L53" s="1457"/>
      <c r="M53" s="1456"/>
      <c r="N53" s="3708"/>
      <c r="O53" s="3708"/>
      <c r="P53" s="3708"/>
      <c r="Q53" s="1458"/>
    </row>
    <row r="54" spans="1:20" ht="11.25" customHeight="1">
      <c r="A54" s="1459"/>
      <c r="B54" s="5069"/>
      <c r="C54" s="5070" t="s">
        <v>3337</v>
      </c>
      <c r="D54" s="5049"/>
      <c r="E54" s="5049"/>
      <c r="F54" s="5065"/>
      <c r="G54" s="5066"/>
      <c r="H54" s="5050"/>
      <c r="I54" s="5053"/>
      <c r="J54" s="5050"/>
      <c r="K54" s="5053"/>
      <c r="L54" s="5050"/>
      <c r="M54" s="5053"/>
      <c r="N54" s="5071"/>
      <c r="O54" s="5071"/>
      <c r="P54" s="5069"/>
      <c r="Q54" s="1458"/>
      <c r="T54" s="3712"/>
    </row>
    <row r="55" spans="1:20" ht="11.25" customHeight="1">
      <c r="A55" s="1459"/>
      <c r="B55" s="5069"/>
      <c r="C55" s="5070" t="s">
        <v>3338</v>
      </c>
      <c r="D55" s="5056"/>
      <c r="E55" s="5049"/>
      <c r="F55" s="5065"/>
      <c r="G55" s="5066"/>
      <c r="H55" s="5050"/>
      <c r="I55" s="5053"/>
      <c r="J55" s="5050"/>
      <c r="K55" s="5053"/>
      <c r="L55" s="5050"/>
      <c r="M55" s="5053"/>
      <c r="N55" s="5071"/>
      <c r="O55" s="5071"/>
      <c r="P55" s="5069"/>
      <c r="Q55" s="1458"/>
      <c r="T55" s="3712"/>
    </row>
    <row r="56" spans="1:20" ht="11.25" customHeight="1">
      <c r="A56" s="1459"/>
      <c r="B56" s="5069"/>
      <c r="C56" s="5070" t="s">
        <v>3339</v>
      </c>
      <c r="D56" s="5049"/>
      <c r="E56" s="5049"/>
      <c r="F56" s="5065"/>
      <c r="G56" s="5066"/>
      <c r="H56" s="5050"/>
      <c r="I56" s="5053"/>
      <c r="J56" s="5053"/>
      <c r="K56" s="5053"/>
      <c r="L56" s="5050"/>
      <c r="M56" s="5053"/>
      <c r="N56" s="5071"/>
      <c r="O56" s="5071"/>
      <c r="P56" s="5069"/>
      <c r="Q56" s="1458"/>
      <c r="T56" s="3712"/>
    </row>
    <row r="57" spans="1:20" ht="11.25" customHeight="1">
      <c r="A57" s="1459"/>
      <c r="B57" s="5069"/>
      <c r="C57" s="5070" t="s">
        <v>3394</v>
      </c>
      <c r="D57" s="5049"/>
      <c r="E57" s="5049"/>
      <c r="F57" s="5065"/>
      <c r="G57" s="5066"/>
      <c r="H57" s="5050"/>
      <c r="I57" s="5053"/>
      <c r="J57" s="5053"/>
      <c r="K57" s="5053"/>
      <c r="L57" s="5050"/>
      <c r="M57" s="5053"/>
      <c r="N57" s="5071"/>
      <c r="O57" s="5071"/>
      <c r="P57" s="5069"/>
      <c r="Q57" s="1458"/>
      <c r="T57" s="3712"/>
    </row>
    <row r="58" spans="1:20" ht="6" customHeight="1">
      <c r="A58" s="1459"/>
      <c r="B58" s="5069"/>
      <c r="C58" s="5054"/>
      <c r="D58" s="5057"/>
      <c r="E58" s="5049"/>
      <c r="F58" s="5065"/>
      <c r="G58" s="5066"/>
      <c r="H58" s="5050"/>
      <c r="I58" s="5053"/>
      <c r="J58" s="5053"/>
      <c r="K58" s="5053"/>
      <c r="L58" s="5050"/>
      <c r="M58" s="5053"/>
      <c r="N58" s="5071"/>
      <c r="O58" s="5071"/>
      <c r="P58" s="5069"/>
      <c r="Q58" s="1458"/>
      <c r="T58" s="3712"/>
    </row>
    <row r="59" spans="1:20" ht="12.95" customHeight="1">
      <c r="A59" s="1459"/>
      <c r="B59" s="3274" t="s">
        <v>930</v>
      </c>
      <c r="C59" s="5588" t="s">
        <v>3400</v>
      </c>
      <c r="D59" s="5588"/>
      <c r="E59" s="5588"/>
      <c r="F59" s="5588"/>
      <c r="G59" s="5588"/>
      <c r="H59" s="5588"/>
      <c r="I59" s="5588"/>
      <c r="J59" s="5588"/>
      <c r="K59" s="5588"/>
      <c r="L59" s="5588"/>
      <c r="M59" s="5588"/>
      <c r="N59" s="5588"/>
      <c r="O59" s="5588"/>
      <c r="P59" s="5069"/>
      <c r="Q59" s="1458"/>
      <c r="R59" s="363"/>
      <c r="S59" s="363"/>
      <c r="T59" s="3712"/>
    </row>
    <row r="60" spans="1:20" ht="12.95" customHeight="1">
      <c r="A60" s="1459"/>
      <c r="B60" s="1233"/>
      <c r="C60" s="5588" t="s">
        <v>3401</v>
      </c>
      <c r="D60" s="5588"/>
      <c r="E60" s="5588"/>
      <c r="F60" s="5588"/>
      <c r="G60" s="5588"/>
      <c r="H60" s="5588"/>
      <c r="I60" s="5588"/>
      <c r="J60" s="5588"/>
      <c r="K60" s="5588"/>
      <c r="L60" s="5588"/>
      <c r="M60" s="5588"/>
      <c r="N60" s="5588"/>
      <c r="O60" s="5588"/>
      <c r="P60" s="5069"/>
      <c r="Q60" s="1458"/>
      <c r="R60" s="363"/>
      <c r="S60" s="363"/>
    </row>
    <row r="61" spans="1:20" ht="12.95" customHeight="1">
      <c r="A61" s="1459"/>
      <c r="B61" s="1233"/>
      <c r="C61" s="5043" t="s">
        <v>3398</v>
      </c>
      <c r="D61" s="5072"/>
      <c r="E61" s="5072"/>
      <c r="F61" s="5072"/>
      <c r="G61" s="5072"/>
      <c r="H61" s="5072"/>
      <c r="I61" s="5072"/>
      <c r="J61" s="5072"/>
      <c r="K61" s="5072"/>
      <c r="L61" s="5072"/>
      <c r="M61" s="5072"/>
      <c r="N61" s="5072"/>
      <c r="O61" s="5072"/>
      <c r="P61" s="5069"/>
      <c r="Q61" s="1458"/>
      <c r="R61" s="363"/>
      <c r="S61" s="363"/>
    </row>
    <row r="62" spans="1:20" ht="12.95" customHeight="1">
      <c r="A62" s="1459"/>
      <c r="B62" s="5069"/>
      <c r="C62" s="5043" t="s">
        <v>3399</v>
      </c>
      <c r="D62" s="5072"/>
      <c r="E62" s="5072"/>
      <c r="F62" s="5072"/>
      <c r="G62" s="5072"/>
      <c r="H62" s="5072"/>
      <c r="I62" s="5072"/>
      <c r="J62" s="5072"/>
      <c r="K62" s="5072"/>
      <c r="L62" s="5072"/>
      <c r="M62" s="5072"/>
      <c r="N62" s="5072"/>
      <c r="O62" s="5072"/>
      <c r="P62" s="5069"/>
      <c r="Q62" s="1458"/>
      <c r="R62" s="363"/>
      <c r="S62" s="363"/>
    </row>
    <row r="63" spans="1:20" ht="9" customHeight="1">
      <c r="A63" s="1459"/>
      <c r="B63" s="5069"/>
      <c r="C63" s="5043"/>
      <c r="D63" s="5072"/>
      <c r="E63" s="5072"/>
      <c r="F63" s="5072"/>
      <c r="G63" s="5072"/>
      <c r="H63" s="5072"/>
      <c r="I63" s="5072"/>
      <c r="J63" s="5072"/>
      <c r="K63" s="5072"/>
      <c r="L63" s="5072"/>
      <c r="M63" s="5072"/>
      <c r="N63" s="5072"/>
      <c r="O63" s="5072"/>
      <c r="P63" s="5069"/>
      <c r="Q63" s="1458"/>
      <c r="R63" s="363"/>
      <c r="S63" s="363"/>
    </row>
    <row r="64" spans="1:20" ht="12.95" customHeight="1">
      <c r="A64" s="1459"/>
      <c r="B64" s="5073" t="s">
        <v>3509</v>
      </c>
      <c r="C64" s="5043" t="s">
        <v>3513</v>
      </c>
      <c r="D64" s="5072"/>
      <c r="E64" s="5072"/>
      <c r="F64" s="5072"/>
      <c r="G64" s="5072"/>
      <c r="H64" s="5072"/>
      <c r="I64" s="5072"/>
      <c r="J64" s="5072"/>
      <c r="K64" s="5072"/>
      <c r="L64" s="5072"/>
      <c r="M64" s="5072"/>
      <c r="N64" s="5072"/>
      <c r="O64" s="5072"/>
      <c r="P64" s="5069"/>
      <c r="Q64" s="1458"/>
      <c r="R64" s="363"/>
      <c r="S64" s="363"/>
    </row>
    <row r="65" spans="1:19" ht="6" customHeight="1">
      <c r="A65" s="1459"/>
      <c r="B65" s="3948"/>
      <c r="C65" s="5588"/>
      <c r="D65" s="5588"/>
      <c r="E65" s="5588"/>
      <c r="F65" s="5588"/>
      <c r="G65" s="5588"/>
      <c r="H65" s="5588"/>
      <c r="I65" s="5588"/>
      <c r="J65" s="5588"/>
      <c r="K65" s="5588"/>
      <c r="L65" s="5588"/>
      <c r="M65" s="5588"/>
      <c r="N65" s="5071"/>
      <c r="O65" s="5071"/>
      <c r="P65" s="5069"/>
      <c r="Q65" s="1458"/>
      <c r="R65" s="363"/>
      <c r="S65" s="363"/>
    </row>
    <row r="66" spans="1:19" ht="12.95" customHeight="1">
      <c r="A66" s="1459"/>
      <c r="B66" s="5069"/>
      <c r="C66" s="5584" t="s">
        <v>1110</v>
      </c>
      <c r="D66" s="5584"/>
      <c r="E66" s="5584"/>
      <c r="F66" s="5584"/>
      <c r="G66" s="5584"/>
      <c r="H66" s="5584"/>
      <c r="I66" s="5584"/>
      <c r="J66" s="5584"/>
      <c r="K66" s="5584"/>
      <c r="L66" s="5584"/>
      <c r="M66" s="5584"/>
      <c r="N66" s="5071"/>
      <c r="O66" s="5071"/>
      <c r="P66" s="5069"/>
      <c r="Q66" s="1458"/>
      <c r="R66" s="363"/>
      <c r="S66" s="363"/>
    </row>
    <row r="67" spans="1:19" ht="12.95" customHeight="1">
      <c r="A67" s="1459"/>
      <c r="B67" s="5069"/>
      <c r="C67" s="5074" t="s">
        <v>3530</v>
      </c>
      <c r="D67" s="5043"/>
      <c r="E67" s="5043"/>
      <c r="F67" s="5075"/>
      <c r="G67" s="5075"/>
      <c r="H67" s="5075"/>
      <c r="I67" s="5075"/>
      <c r="J67" s="5075"/>
      <c r="K67" s="5075"/>
      <c r="L67" s="5075"/>
      <c r="M67" s="5075"/>
      <c r="N67" s="5071"/>
      <c r="O67" s="5071"/>
      <c r="P67" s="5069"/>
      <c r="Q67" s="1458"/>
      <c r="R67" s="363"/>
      <c r="S67" s="363"/>
    </row>
    <row r="68" spans="1:19" ht="12.95" customHeight="1">
      <c r="A68" s="1459"/>
      <c r="B68" s="5069"/>
      <c r="C68" s="5074" t="s">
        <v>3531</v>
      </c>
      <c r="D68" s="5043"/>
      <c r="E68" s="5043"/>
      <c r="F68" s="5075"/>
      <c r="G68" s="5075"/>
      <c r="H68" s="5075"/>
      <c r="I68" s="5075"/>
      <c r="J68" s="5075"/>
      <c r="K68" s="5075"/>
      <c r="L68" s="5075"/>
      <c r="M68" s="5075"/>
      <c r="N68" s="5071"/>
      <c r="O68" s="5071"/>
      <c r="P68" s="5069"/>
      <c r="Q68" s="1458"/>
      <c r="R68" s="363"/>
      <c r="S68" s="363"/>
    </row>
    <row r="69" spans="1:19" ht="12.95" customHeight="1">
      <c r="A69" s="1459"/>
      <c r="B69" s="5069"/>
      <c r="C69" s="5074" t="s">
        <v>3532</v>
      </c>
      <c r="D69" s="5043"/>
      <c r="E69" s="5043"/>
      <c r="F69" s="5075"/>
      <c r="G69" s="5075"/>
      <c r="H69" s="5075"/>
      <c r="I69" s="5075"/>
      <c r="J69" s="5075"/>
      <c r="K69" s="5075"/>
      <c r="L69" s="5075"/>
      <c r="M69" s="5075"/>
      <c r="N69" s="5071"/>
      <c r="O69" s="5071"/>
      <c r="P69" s="5069"/>
      <c r="Q69" s="1458"/>
      <c r="R69" s="363"/>
      <c r="S69" s="363"/>
    </row>
    <row r="70" spans="1:19" ht="6" customHeight="1">
      <c r="A70" s="1459"/>
      <c r="B70" s="1233"/>
      <c r="C70" s="5076"/>
      <c r="D70" s="5076"/>
      <c r="E70" s="5076"/>
      <c r="F70" s="5076"/>
      <c r="G70" s="5076"/>
      <c r="H70" s="5076"/>
      <c r="I70" s="5076"/>
      <c r="J70" s="5076"/>
      <c r="K70" s="5076"/>
      <c r="L70" s="5076"/>
      <c r="M70" s="5076"/>
      <c r="N70" s="5077"/>
      <c r="O70" s="5071"/>
      <c r="P70" s="5069"/>
      <c r="Q70" s="1458"/>
      <c r="R70" s="363"/>
      <c r="S70" s="363"/>
    </row>
    <row r="71" spans="1:19" ht="12.95" customHeight="1">
      <c r="A71" s="1459"/>
      <c r="B71" s="1233"/>
      <c r="C71" s="5584" t="s">
        <v>1111</v>
      </c>
      <c r="D71" s="5584"/>
      <c r="E71" s="5584"/>
      <c r="F71" s="5584"/>
      <c r="G71" s="5584"/>
      <c r="H71" s="5584"/>
      <c r="I71" s="5584"/>
      <c r="J71" s="5584"/>
      <c r="K71" s="5584"/>
      <c r="L71" s="5584"/>
      <c r="M71" s="5584"/>
      <c r="N71" s="5077"/>
      <c r="O71" s="5071"/>
      <c r="P71" s="5069"/>
      <c r="Q71" s="1458"/>
      <c r="R71" s="363"/>
      <c r="S71" s="363"/>
    </row>
    <row r="72" spans="1:19" ht="12.95" customHeight="1">
      <c r="A72" s="1459"/>
      <c r="B72" s="1233"/>
      <c r="C72" s="5078" t="s">
        <v>3395</v>
      </c>
      <c r="D72" s="5079"/>
      <c r="E72" s="5079"/>
      <c r="F72" s="5079"/>
      <c r="G72" s="5079"/>
      <c r="H72" s="5079"/>
      <c r="I72" s="5079"/>
      <c r="J72" s="5079"/>
      <c r="K72" s="5079"/>
      <c r="L72" s="5079"/>
      <c r="M72" s="5079"/>
      <c r="N72" s="5077"/>
      <c r="O72" s="5071"/>
      <c r="P72" s="5069"/>
      <c r="Q72" s="1458"/>
      <c r="R72" s="363"/>
      <c r="S72" s="363"/>
    </row>
    <row r="73" spans="1:19" ht="12.95" customHeight="1">
      <c r="A73" s="1459"/>
      <c r="B73" s="1233"/>
      <c r="C73" s="5078" t="s">
        <v>3396</v>
      </c>
      <c r="D73" s="5079"/>
      <c r="E73" s="5079"/>
      <c r="F73" s="5079"/>
      <c r="G73" s="5079"/>
      <c r="H73" s="5079"/>
      <c r="I73" s="5079"/>
      <c r="J73" s="5079"/>
      <c r="K73" s="5079"/>
      <c r="L73" s="5079"/>
      <c r="M73" s="5079"/>
      <c r="N73" s="5077"/>
      <c r="O73" s="5071"/>
      <c r="P73" s="5069"/>
      <c r="Q73" s="1458"/>
      <c r="R73" s="363"/>
      <c r="S73" s="363"/>
    </row>
    <row r="74" spans="1:19" ht="12.95" customHeight="1">
      <c r="A74" s="1459"/>
      <c r="B74" s="1233"/>
      <c r="C74" s="5078" t="s">
        <v>3510</v>
      </c>
      <c r="D74" s="5079"/>
      <c r="E74" s="5079"/>
      <c r="F74" s="5079"/>
      <c r="G74" s="5079"/>
      <c r="H74" s="5079"/>
      <c r="I74" s="5079"/>
      <c r="J74" s="5079"/>
      <c r="K74" s="5079"/>
      <c r="L74" s="5079"/>
      <c r="M74" s="5079"/>
      <c r="N74" s="5077"/>
      <c r="O74" s="5071"/>
      <c r="P74" s="5069"/>
      <c r="Q74" s="5083"/>
      <c r="R74" s="363"/>
      <c r="S74" s="363"/>
    </row>
    <row r="75" spans="1:19" s="332" customFormat="1" ht="12.95" customHeight="1">
      <c r="A75" s="5086"/>
      <c r="B75" s="1233"/>
      <c r="C75" s="331" t="s">
        <v>3511</v>
      </c>
      <c r="D75" s="5079"/>
      <c r="E75" s="5079"/>
      <c r="F75" s="5079"/>
      <c r="G75" s="5079"/>
      <c r="H75" s="5079"/>
      <c r="I75" s="5079"/>
      <c r="J75" s="5079"/>
      <c r="K75" s="5079"/>
      <c r="L75" s="5079"/>
      <c r="M75" s="5079"/>
      <c r="N75" s="5077"/>
      <c r="O75" s="5071"/>
      <c r="P75" s="5069"/>
      <c r="Q75" s="5084"/>
    </row>
    <row r="76" spans="1:19" ht="12.95" customHeight="1">
      <c r="A76" s="5087"/>
      <c r="B76" s="1233"/>
      <c r="C76" s="5078" t="s">
        <v>3512</v>
      </c>
      <c r="D76" s="5079"/>
      <c r="E76" s="5079"/>
      <c r="F76" s="5079"/>
      <c r="G76" s="5079"/>
      <c r="H76" s="5079"/>
      <c r="I76" s="5079"/>
      <c r="J76" s="5079"/>
      <c r="K76" s="5079"/>
      <c r="L76" s="5079"/>
      <c r="M76" s="5079"/>
      <c r="N76" s="5077"/>
      <c r="O76" s="5071"/>
      <c r="P76" s="5069"/>
      <c r="Q76" s="5085"/>
    </row>
    <row r="77" spans="1:19" ht="12.75" thickBot="1">
      <c r="A77" s="5080"/>
      <c r="B77" s="374"/>
      <c r="C77" s="5081"/>
      <c r="D77" s="5081"/>
      <c r="E77" s="5081"/>
      <c r="F77" s="5081"/>
      <c r="G77" s="374"/>
      <c r="H77" s="374"/>
      <c r="I77" s="374"/>
      <c r="J77" s="374"/>
      <c r="K77" s="374"/>
      <c r="L77" s="374"/>
      <c r="M77" s="374"/>
      <c r="N77" s="367"/>
      <c r="O77" s="374"/>
      <c r="P77" s="374"/>
      <c r="Q77" s="5082"/>
    </row>
    <row r="78" spans="1:19" ht="12.75">
      <c r="Q78" s="1184" t="s">
        <v>173</v>
      </c>
    </row>
  </sheetData>
  <mergeCells count="11">
    <mergeCell ref="C71:M71"/>
    <mergeCell ref="A1:B1"/>
    <mergeCell ref="B22:P22"/>
    <mergeCell ref="G25:I25"/>
    <mergeCell ref="C44:M44"/>
    <mergeCell ref="E35:O35"/>
    <mergeCell ref="E45:O45"/>
    <mergeCell ref="C65:M65"/>
    <mergeCell ref="C66:M66"/>
    <mergeCell ref="C60:O60"/>
    <mergeCell ref="C59:O59"/>
  </mergeCells>
  <printOptions horizontalCentered="1" verticalCentered="1" gridLinesSet="0"/>
  <pageMargins left="0.6" right="0.5" top="0.25" bottom="0.25" header="0" footer="0"/>
  <pageSetup scale="85"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64"/>
  <sheetViews>
    <sheetView showGridLines="0" zoomScale="110" zoomScaleNormal="110" zoomScaleSheetLayoutView="100" workbookViewId="0">
      <selection activeCell="B2" sqref="B2"/>
    </sheetView>
  </sheetViews>
  <sheetFormatPr defaultColWidth="4.85546875" defaultRowHeight="12.75"/>
  <cols>
    <col min="1" max="1" width="1.42578125" style="1164" customWidth="1"/>
    <col min="2" max="2" width="16.140625" style="1184" customWidth="1"/>
    <col min="3" max="3" width="30.85546875" style="1184" customWidth="1"/>
    <col min="4" max="5" width="20.7109375" style="1184" customWidth="1"/>
    <col min="6" max="6" width="7.28515625" style="1184" customWidth="1"/>
    <col min="7" max="7" width="2.140625" style="1164" customWidth="1"/>
    <col min="8" max="8" width="2.5703125" style="1164" customWidth="1"/>
    <col min="9" max="9" width="2.7109375" style="1164" customWidth="1"/>
    <col min="10" max="10" width="2.85546875" style="1164" customWidth="1"/>
    <col min="11" max="11" width="10.140625" style="1164" hidden="1" customWidth="1"/>
    <col min="12" max="256" width="4.85546875" style="1164"/>
    <col min="257" max="257" width="1.42578125" style="1164" customWidth="1"/>
    <col min="258" max="258" width="16.140625" style="1164" customWidth="1"/>
    <col min="259" max="259" width="28.5703125" style="1164" customWidth="1"/>
    <col min="260" max="262" width="15.5703125" style="1164" customWidth="1"/>
    <col min="263" max="263" width="2.140625" style="1164" customWidth="1"/>
    <col min="264" max="264" width="2.5703125" style="1164" customWidth="1"/>
    <col min="265" max="265" width="18.85546875" style="1164" customWidth="1"/>
    <col min="266" max="266" width="2.85546875" style="1164" customWidth="1"/>
    <col min="267" max="267" width="0" style="1164" hidden="1" customWidth="1"/>
    <col min="268" max="512" width="4.85546875" style="1164"/>
    <col min="513" max="513" width="1.42578125" style="1164" customWidth="1"/>
    <col min="514" max="514" width="16.140625" style="1164" customWidth="1"/>
    <col min="515" max="515" width="28.5703125" style="1164" customWidth="1"/>
    <col min="516" max="518" width="15.5703125" style="1164" customWidth="1"/>
    <col min="519" max="519" width="2.140625" style="1164" customWidth="1"/>
    <col min="520" max="520" width="2.5703125" style="1164" customWidth="1"/>
    <col min="521" max="521" width="18.85546875" style="1164" customWidth="1"/>
    <col min="522" max="522" width="2.85546875" style="1164" customWidth="1"/>
    <col min="523" max="523" width="0" style="1164" hidden="1" customWidth="1"/>
    <col min="524" max="768" width="4.85546875" style="1164"/>
    <col min="769" max="769" width="1.42578125" style="1164" customWidth="1"/>
    <col min="770" max="770" width="16.140625" style="1164" customWidth="1"/>
    <col min="771" max="771" width="28.5703125" style="1164" customWidth="1"/>
    <col min="772" max="774" width="15.5703125" style="1164" customWidth="1"/>
    <col min="775" max="775" width="2.140625" style="1164" customWidth="1"/>
    <col min="776" max="776" width="2.5703125" style="1164" customWidth="1"/>
    <col min="777" max="777" width="18.85546875" style="1164" customWidth="1"/>
    <col min="778" max="778" width="2.85546875" style="1164" customWidth="1"/>
    <col min="779" max="779" width="0" style="1164" hidden="1" customWidth="1"/>
    <col min="780" max="1024" width="4.85546875" style="1164"/>
    <col min="1025" max="1025" width="1.42578125" style="1164" customWidth="1"/>
    <col min="1026" max="1026" width="16.140625" style="1164" customWidth="1"/>
    <col min="1027" max="1027" width="28.5703125" style="1164" customWidth="1"/>
    <col min="1028" max="1030" width="15.5703125" style="1164" customWidth="1"/>
    <col min="1031" max="1031" width="2.140625" style="1164" customWidth="1"/>
    <col min="1032" max="1032" width="2.5703125" style="1164" customWidth="1"/>
    <col min="1033" max="1033" width="18.85546875" style="1164" customWidth="1"/>
    <col min="1034" max="1034" width="2.85546875" style="1164" customWidth="1"/>
    <col min="1035" max="1035" width="0" style="1164" hidden="1" customWidth="1"/>
    <col min="1036" max="1280" width="4.85546875" style="1164"/>
    <col min="1281" max="1281" width="1.42578125" style="1164" customWidth="1"/>
    <col min="1282" max="1282" width="16.140625" style="1164" customWidth="1"/>
    <col min="1283" max="1283" width="28.5703125" style="1164" customWidth="1"/>
    <col min="1284" max="1286" width="15.5703125" style="1164" customWidth="1"/>
    <col min="1287" max="1287" width="2.140625" style="1164" customWidth="1"/>
    <col min="1288" max="1288" width="2.5703125" style="1164" customWidth="1"/>
    <col min="1289" max="1289" width="18.85546875" style="1164" customWidth="1"/>
    <col min="1290" max="1290" width="2.85546875" style="1164" customWidth="1"/>
    <col min="1291" max="1291" width="0" style="1164" hidden="1" customWidth="1"/>
    <col min="1292" max="1536" width="4.85546875" style="1164"/>
    <col min="1537" max="1537" width="1.42578125" style="1164" customWidth="1"/>
    <col min="1538" max="1538" width="16.140625" style="1164" customWidth="1"/>
    <col min="1539" max="1539" width="28.5703125" style="1164" customWidth="1"/>
    <col min="1540" max="1542" width="15.5703125" style="1164" customWidth="1"/>
    <col min="1543" max="1543" width="2.140625" style="1164" customWidth="1"/>
    <col min="1544" max="1544" width="2.5703125" style="1164" customWidth="1"/>
    <col min="1545" max="1545" width="18.85546875" style="1164" customWidth="1"/>
    <col min="1546" max="1546" width="2.85546875" style="1164" customWidth="1"/>
    <col min="1547" max="1547" width="0" style="1164" hidden="1" customWidth="1"/>
    <col min="1548" max="1792" width="4.85546875" style="1164"/>
    <col min="1793" max="1793" width="1.42578125" style="1164" customWidth="1"/>
    <col min="1794" max="1794" width="16.140625" style="1164" customWidth="1"/>
    <col min="1795" max="1795" width="28.5703125" style="1164" customWidth="1"/>
    <col min="1796" max="1798" width="15.5703125" style="1164" customWidth="1"/>
    <col min="1799" max="1799" width="2.140625" style="1164" customWidth="1"/>
    <col min="1800" max="1800" width="2.5703125" style="1164" customWidth="1"/>
    <col min="1801" max="1801" width="18.85546875" style="1164" customWidth="1"/>
    <col min="1802" max="1802" width="2.85546875" style="1164" customWidth="1"/>
    <col min="1803" max="1803" width="0" style="1164" hidden="1" customWidth="1"/>
    <col min="1804" max="2048" width="4.85546875" style="1164"/>
    <col min="2049" max="2049" width="1.42578125" style="1164" customWidth="1"/>
    <col min="2050" max="2050" width="16.140625" style="1164" customWidth="1"/>
    <col min="2051" max="2051" width="28.5703125" style="1164" customWidth="1"/>
    <col min="2052" max="2054" width="15.5703125" style="1164" customWidth="1"/>
    <col min="2055" max="2055" width="2.140625" style="1164" customWidth="1"/>
    <col min="2056" max="2056" width="2.5703125" style="1164" customWidth="1"/>
    <col min="2057" max="2057" width="18.85546875" style="1164" customWidth="1"/>
    <col min="2058" max="2058" width="2.85546875" style="1164" customWidth="1"/>
    <col min="2059" max="2059" width="0" style="1164" hidden="1" customWidth="1"/>
    <col min="2060" max="2304" width="4.85546875" style="1164"/>
    <col min="2305" max="2305" width="1.42578125" style="1164" customWidth="1"/>
    <col min="2306" max="2306" width="16.140625" style="1164" customWidth="1"/>
    <col min="2307" max="2307" width="28.5703125" style="1164" customWidth="1"/>
    <col min="2308" max="2310" width="15.5703125" style="1164" customWidth="1"/>
    <col min="2311" max="2311" width="2.140625" style="1164" customWidth="1"/>
    <col min="2312" max="2312" width="2.5703125" style="1164" customWidth="1"/>
    <col min="2313" max="2313" width="18.85546875" style="1164" customWidth="1"/>
    <col min="2314" max="2314" width="2.85546875" style="1164" customWidth="1"/>
    <col min="2315" max="2315" width="0" style="1164" hidden="1" customWidth="1"/>
    <col min="2316" max="2560" width="4.85546875" style="1164"/>
    <col min="2561" max="2561" width="1.42578125" style="1164" customWidth="1"/>
    <col min="2562" max="2562" width="16.140625" style="1164" customWidth="1"/>
    <col min="2563" max="2563" width="28.5703125" style="1164" customWidth="1"/>
    <col min="2564" max="2566" width="15.5703125" style="1164" customWidth="1"/>
    <col min="2567" max="2567" width="2.140625" style="1164" customWidth="1"/>
    <col min="2568" max="2568" width="2.5703125" style="1164" customWidth="1"/>
    <col min="2569" max="2569" width="18.85546875" style="1164" customWidth="1"/>
    <col min="2570" max="2570" width="2.85546875" style="1164" customWidth="1"/>
    <col min="2571" max="2571" width="0" style="1164" hidden="1" customWidth="1"/>
    <col min="2572" max="2816" width="4.85546875" style="1164"/>
    <col min="2817" max="2817" width="1.42578125" style="1164" customWidth="1"/>
    <col min="2818" max="2818" width="16.140625" style="1164" customWidth="1"/>
    <col min="2819" max="2819" width="28.5703125" style="1164" customWidth="1"/>
    <col min="2820" max="2822" width="15.5703125" style="1164" customWidth="1"/>
    <col min="2823" max="2823" width="2.140625" style="1164" customWidth="1"/>
    <col min="2824" max="2824" width="2.5703125" style="1164" customWidth="1"/>
    <col min="2825" max="2825" width="18.85546875" style="1164" customWidth="1"/>
    <col min="2826" max="2826" width="2.85546875" style="1164" customWidth="1"/>
    <col min="2827" max="2827" width="0" style="1164" hidden="1" customWidth="1"/>
    <col min="2828" max="3072" width="4.85546875" style="1164"/>
    <col min="3073" max="3073" width="1.42578125" style="1164" customWidth="1"/>
    <col min="3074" max="3074" width="16.140625" style="1164" customWidth="1"/>
    <col min="3075" max="3075" width="28.5703125" style="1164" customWidth="1"/>
    <col min="3076" max="3078" width="15.5703125" style="1164" customWidth="1"/>
    <col min="3079" max="3079" width="2.140625" style="1164" customWidth="1"/>
    <col min="3080" max="3080" width="2.5703125" style="1164" customWidth="1"/>
    <col min="3081" max="3081" width="18.85546875" style="1164" customWidth="1"/>
    <col min="3082" max="3082" width="2.85546875" style="1164" customWidth="1"/>
    <col min="3083" max="3083" width="0" style="1164" hidden="1" customWidth="1"/>
    <col min="3084" max="3328" width="4.85546875" style="1164"/>
    <col min="3329" max="3329" width="1.42578125" style="1164" customWidth="1"/>
    <col min="3330" max="3330" width="16.140625" style="1164" customWidth="1"/>
    <col min="3331" max="3331" width="28.5703125" style="1164" customWidth="1"/>
    <col min="3332" max="3334" width="15.5703125" style="1164" customWidth="1"/>
    <col min="3335" max="3335" width="2.140625" style="1164" customWidth="1"/>
    <col min="3336" max="3336" width="2.5703125" style="1164" customWidth="1"/>
    <col min="3337" max="3337" width="18.85546875" style="1164" customWidth="1"/>
    <col min="3338" max="3338" width="2.85546875" style="1164" customWidth="1"/>
    <col min="3339" max="3339" width="0" style="1164" hidden="1" customWidth="1"/>
    <col min="3340" max="3584" width="4.85546875" style="1164"/>
    <col min="3585" max="3585" width="1.42578125" style="1164" customWidth="1"/>
    <col min="3586" max="3586" width="16.140625" style="1164" customWidth="1"/>
    <col min="3587" max="3587" width="28.5703125" style="1164" customWidth="1"/>
    <col min="3588" max="3590" width="15.5703125" style="1164" customWidth="1"/>
    <col min="3591" max="3591" width="2.140625" style="1164" customWidth="1"/>
    <col min="3592" max="3592" width="2.5703125" style="1164" customWidth="1"/>
    <col min="3593" max="3593" width="18.85546875" style="1164" customWidth="1"/>
    <col min="3594" max="3594" width="2.85546875" style="1164" customWidth="1"/>
    <col min="3595" max="3595" width="0" style="1164" hidden="1" customWidth="1"/>
    <col min="3596" max="3840" width="4.85546875" style="1164"/>
    <col min="3841" max="3841" width="1.42578125" style="1164" customWidth="1"/>
    <col min="3842" max="3842" width="16.140625" style="1164" customWidth="1"/>
    <col min="3843" max="3843" width="28.5703125" style="1164" customWidth="1"/>
    <col min="3844" max="3846" width="15.5703125" style="1164" customWidth="1"/>
    <col min="3847" max="3847" width="2.140625" style="1164" customWidth="1"/>
    <col min="3848" max="3848" width="2.5703125" style="1164" customWidth="1"/>
    <col min="3849" max="3849" width="18.85546875" style="1164" customWidth="1"/>
    <col min="3850" max="3850" width="2.85546875" style="1164" customWidth="1"/>
    <col min="3851" max="3851" width="0" style="1164" hidden="1" customWidth="1"/>
    <col min="3852" max="4096" width="4.85546875" style="1164"/>
    <col min="4097" max="4097" width="1.42578125" style="1164" customWidth="1"/>
    <col min="4098" max="4098" width="16.140625" style="1164" customWidth="1"/>
    <col min="4099" max="4099" width="28.5703125" style="1164" customWidth="1"/>
    <col min="4100" max="4102" width="15.5703125" style="1164" customWidth="1"/>
    <col min="4103" max="4103" width="2.140625" style="1164" customWidth="1"/>
    <col min="4104" max="4104" width="2.5703125" style="1164" customWidth="1"/>
    <col min="4105" max="4105" width="18.85546875" style="1164" customWidth="1"/>
    <col min="4106" max="4106" width="2.85546875" style="1164" customWidth="1"/>
    <col min="4107" max="4107" width="0" style="1164" hidden="1" customWidth="1"/>
    <col min="4108" max="4352" width="4.85546875" style="1164"/>
    <col min="4353" max="4353" width="1.42578125" style="1164" customWidth="1"/>
    <col min="4354" max="4354" width="16.140625" style="1164" customWidth="1"/>
    <col min="4355" max="4355" width="28.5703125" style="1164" customWidth="1"/>
    <col min="4356" max="4358" width="15.5703125" style="1164" customWidth="1"/>
    <col min="4359" max="4359" width="2.140625" style="1164" customWidth="1"/>
    <col min="4360" max="4360" width="2.5703125" style="1164" customWidth="1"/>
    <col min="4361" max="4361" width="18.85546875" style="1164" customWidth="1"/>
    <col min="4362" max="4362" width="2.85546875" style="1164" customWidth="1"/>
    <col min="4363" max="4363" width="0" style="1164" hidden="1" customWidth="1"/>
    <col min="4364" max="4608" width="4.85546875" style="1164"/>
    <col min="4609" max="4609" width="1.42578125" style="1164" customWidth="1"/>
    <col min="4610" max="4610" width="16.140625" style="1164" customWidth="1"/>
    <col min="4611" max="4611" width="28.5703125" style="1164" customWidth="1"/>
    <col min="4612" max="4614" width="15.5703125" style="1164" customWidth="1"/>
    <col min="4615" max="4615" width="2.140625" style="1164" customWidth="1"/>
    <col min="4616" max="4616" width="2.5703125" style="1164" customWidth="1"/>
    <col min="4617" max="4617" width="18.85546875" style="1164" customWidth="1"/>
    <col min="4618" max="4618" width="2.85546875" style="1164" customWidth="1"/>
    <col min="4619" max="4619" width="0" style="1164" hidden="1" customWidth="1"/>
    <col min="4620" max="4864" width="4.85546875" style="1164"/>
    <col min="4865" max="4865" width="1.42578125" style="1164" customWidth="1"/>
    <col min="4866" max="4866" width="16.140625" style="1164" customWidth="1"/>
    <col min="4867" max="4867" width="28.5703125" style="1164" customWidth="1"/>
    <col min="4868" max="4870" width="15.5703125" style="1164" customWidth="1"/>
    <col min="4871" max="4871" width="2.140625" style="1164" customWidth="1"/>
    <col min="4872" max="4872" width="2.5703125" style="1164" customWidth="1"/>
    <col min="4873" max="4873" width="18.85546875" style="1164" customWidth="1"/>
    <col min="4874" max="4874" width="2.85546875" style="1164" customWidth="1"/>
    <col min="4875" max="4875" width="0" style="1164" hidden="1" customWidth="1"/>
    <col min="4876" max="5120" width="4.85546875" style="1164"/>
    <col min="5121" max="5121" width="1.42578125" style="1164" customWidth="1"/>
    <col min="5122" max="5122" width="16.140625" style="1164" customWidth="1"/>
    <col min="5123" max="5123" width="28.5703125" style="1164" customWidth="1"/>
    <col min="5124" max="5126" width="15.5703125" style="1164" customWidth="1"/>
    <col min="5127" max="5127" width="2.140625" style="1164" customWidth="1"/>
    <col min="5128" max="5128" width="2.5703125" style="1164" customWidth="1"/>
    <col min="5129" max="5129" width="18.85546875" style="1164" customWidth="1"/>
    <col min="5130" max="5130" width="2.85546875" style="1164" customWidth="1"/>
    <col min="5131" max="5131" width="0" style="1164" hidden="1" customWidth="1"/>
    <col min="5132" max="5376" width="4.85546875" style="1164"/>
    <col min="5377" max="5377" width="1.42578125" style="1164" customWidth="1"/>
    <col min="5378" max="5378" width="16.140625" style="1164" customWidth="1"/>
    <col min="5379" max="5379" width="28.5703125" style="1164" customWidth="1"/>
    <col min="5380" max="5382" width="15.5703125" style="1164" customWidth="1"/>
    <col min="5383" max="5383" width="2.140625" style="1164" customWidth="1"/>
    <col min="5384" max="5384" width="2.5703125" style="1164" customWidth="1"/>
    <col min="5385" max="5385" width="18.85546875" style="1164" customWidth="1"/>
    <col min="5386" max="5386" width="2.85546875" style="1164" customWidth="1"/>
    <col min="5387" max="5387" width="0" style="1164" hidden="1" customWidth="1"/>
    <col min="5388" max="5632" width="4.85546875" style="1164"/>
    <col min="5633" max="5633" width="1.42578125" style="1164" customWidth="1"/>
    <col min="5634" max="5634" width="16.140625" style="1164" customWidth="1"/>
    <col min="5635" max="5635" width="28.5703125" style="1164" customWidth="1"/>
    <col min="5636" max="5638" width="15.5703125" style="1164" customWidth="1"/>
    <col min="5639" max="5639" width="2.140625" style="1164" customWidth="1"/>
    <col min="5640" max="5640" width="2.5703125" style="1164" customWidth="1"/>
    <col min="5641" max="5641" width="18.85546875" style="1164" customWidth="1"/>
    <col min="5642" max="5642" width="2.85546875" style="1164" customWidth="1"/>
    <col min="5643" max="5643" width="0" style="1164" hidden="1" customWidth="1"/>
    <col min="5644" max="5888" width="4.85546875" style="1164"/>
    <col min="5889" max="5889" width="1.42578125" style="1164" customWidth="1"/>
    <col min="5890" max="5890" width="16.140625" style="1164" customWidth="1"/>
    <col min="5891" max="5891" width="28.5703125" style="1164" customWidth="1"/>
    <col min="5892" max="5894" width="15.5703125" style="1164" customWidth="1"/>
    <col min="5895" max="5895" width="2.140625" style="1164" customWidth="1"/>
    <col min="5896" max="5896" width="2.5703125" style="1164" customWidth="1"/>
    <col min="5897" max="5897" width="18.85546875" style="1164" customWidth="1"/>
    <col min="5898" max="5898" width="2.85546875" style="1164" customWidth="1"/>
    <col min="5899" max="5899" width="0" style="1164" hidden="1" customWidth="1"/>
    <col min="5900" max="6144" width="4.85546875" style="1164"/>
    <col min="6145" max="6145" width="1.42578125" style="1164" customWidth="1"/>
    <col min="6146" max="6146" width="16.140625" style="1164" customWidth="1"/>
    <col min="6147" max="6147" width="28.5703125" style="1164" customWidth="1"/>
    <col min="6148" max="6150" width="15.5703125" style="1164" customWidth="1"/>
    <col min="6151" max="6151" width="2.140625" style="1164" customWidth="1"/>
    <col min="6152" max="6152" width="2.5703125" style="1164" customWidth="1"/>
    <col min="6153" max="6153" width="18.85546875" style="1164" customWidth="1"/>
    <col min="6154" max="6154" width="2.85546875" style="1164" customWidth="1"/>
    <col min="6155" max="6155" width="0" style="1164" hidden="1" customWidth="1"/>
    <col min="6156" max="6400" width="4.85546875" style="1164"/>
    <col min="6401" max="6401" width="1.42578125" style="1164" customWidth="1"/>
    <col min="6402" max="6402" width="16.140625" style="1164" customWidth="1"/>
    <col min="6403" max="6403" width="28.5703125" style="1164" customWidth="1"/>
    <col min="6404" max="6406" width="15.5703125" style="1164" customWidth="1"/>
    <col min="6407" max="6407" width="2.140625" style="1164" customWidth="1"/>
    <col min="6408" max="6408" width="2.5703125" style="1164" customWidth="1"/>
    <col min="6409" max="6409" width="18.85546875" style="1164" customWidth="1"/>
    <col min="6410" max="6410" width="2.85546875" style="1164" customWidth="1"/>
    <col min="6411" max="6411" width="0" style="1164" hidden="1" customWidth="1"/>
    <col min="6412" max="6656" width="4.85546875" style="1164"/>
    <col min="6657" max="6657" width="1.42578125" style="1164" customWidth="1"/>
    <col min="6658" max="6658" width="16.140625" style="1164" customWidth="1"/>
    <col min="6659" max="6659" width="28.5703125" style="1164" customWidth="1"/>
    <col min="6660" max="6662" width="15.5703125" style="1164" customWidth="1"/>
    <col min="6663" max="6663" width="2.140625" style="1164" customWidth="1"/>
    <col min="6664" max="6664" width="2.5703125" style="1164" customWidth="1"/>
    <col min="6665" max="6665" width="18.85546875" style="1164" customWidth="1"/>
    <col min="6666" max="6666" width="2.85546875" style="1164" customWidth="1"/>
    <col min="6667" max="6667" width="0" style="1164" hidden="1" customWidth="1"/>
    <col min="6668" max="6912" width="4.85546875" style="1164"/>
    <col min="6913" max="6913" width="1.42578125" style="1164" customWidth="1"/>
    <col min="6914" max="6914" width="16.140625" style="1164" customWidth="1"/>
    <col min="6915" max="6915" width="28.5703125" style="1164" customWidth="1"/>
    <col min="6916" max="6918" width="15.5703125" style="1164" customWidth="1"/>
    <col min="6919" max="6919" width="2.140625" style="1164" customWidth="1"/>
    <col min="6920" max="6920" width="2.5703125" style="1164" customWidth="1"/>
    <col min="6921" max="6921" width="18.85546875" style="1164" customWidth="1"/>
    <col min="6922" max="6922" width="2.85546875" style="1164" customWidth="1"/>
    <col min="6923" max="6923" width="0" style="1164" hidden="1" customWidth="1"/>
    <col min="6924" max="7168" width="4.85546875" style="1164"/>
    <col min="7169" max="7169" width="1.42578125" style="1164" customWidth="1"/>
    <col min="7170" max="7170" width="16.140625" style="1164" customWidth="1"/>
    <col min="7171" max="7171" width="28.5703125" style="1164" customWidth="1"/>
    <col min="7172" max="7174" width="15.5703125" style="1164" customWidth="1"/>
    <col min="7175" max="7175" width="2.140625" style="1164" customWidth="1"/>
    <col min="7176" max="7176" width="2.5703125" style="1164" customWidth="1"/>
    <col min="7177" max="7177" width="18.85546875" style="1164" customWidth="1"/>
    <col min="7178" max="7178" width="2.85546875" style="1164" customWidth="1"/>
    <col min="7179" max="7179" width="0" style="1164" hidden="1" customWidth="1"/>
    <col min="7180" max="7424" width="4.85546875" style="1164"/>
    <col min="7425" max="7425" width="1.42578125" style="1164" customWidth="1"/>
    <col min="7426" max="7426" width="16.140625" style="1164" customWidth="1"/>
    <col min="7427" max="7427" width="28.5703125" style="1164" customWidth="1"/>
    <col min="7428" max="7430" width="15.5703125" style="1164" customWidth="1"/>
    <col min="7431" max="7431" width="2.140625" style="1164" customWidth="1"/>
    <col min="7432" max="7432" width="2.5703125" style="1164" customWidth="1"/>
    <col min="7433" max="7433" width="18.85546875" style="1164" customWidth="1"/>
    <col min="7434" max="7434" width="2.85546875" style="1164" customWidth="1"/>
    <col min="7435" max="7435" width="0" style="1164" hidden="1" customWidth="1"/>
    <col min="7436" max="7680" width="4.85546875" style="1164"/>
    <col min="7681" max="7681" width="1.42578125" style="1164" customWidth="1"/>
    <col min="7682" max="7682" width="16.140625" style="1164" customWidth="1"/>
    <col min="7683" max="7683" width="28.5703125" style="1164" customWidth="1"/>
    <col min="7684" max="7686" width="15.5703125" style="1164" customWidth="1"/>
    <col min="7687" max="7687" width="2.140625" style="1164" customWidth="1"/>
    <col min="7688" max="7688" width="2.5703125" style="1164" customWidth="1"/>
    <col min="7689" max="7689" width="18.85546875" style="1164" customWidth="1"/>
    <col min="7690" max="7690" width="2.85546875" style="1164" customWidth="1"/>
    <col min="7691" max="7691" width="0" style="1164" hidden="1" customWidth="1"/>
    <col min="7692" max="7936" width="4.85546875" style="1164"/>
    <col min="7937" max="7937" width="1.42578125" style="1164" customWidth="1"/>
    <col min="7938" max="7938" width="16.140625" style="1164" customWidth="1"/>
    <col min="7939" max="7939" width="28.5703125" style="1164" customWidth="1"/>
    <col min="7940" max="7942" width="15.5703125" style="1164" customWidth="1"/>
    <col min="7943" max="7943" width="2.140625" style="1164" customWidth="1"/>
    <col min="7944" max="7944" width="2.5703125" style="1164" customWidth="1"/>
    <col min="7945" max="7945" width="18.85546875" style="1164" customWidth="1"/>
    <col min="7946" max="7946" width="2.85546875" style="1164" customWidth="1"/>
    <col min="7947" max="7947" width="0" style="1164" hidden="1" customWidth="1"/>
    <col min="7948" max="8192" width="4.85546875" style="1164"/>
    <col min="8193" max="8193" width="1.42578125" style="1164" customWidth="1"/>
    <col min="8194" max="8194" width="16.140625" style="1164" customWidth="1"/>
    <col min="8195" max="8195" width="28.5703125" style="1164" customWidth="1"/>
    <col min="8196" max="8198" width="15.5703125" style="1164" customWidth="1"/>
    <col min="8199" max="8199" width="2.140625" style="1164" customWidth="1"/>
    <col min="8200" max="8200" width="2.5703125" style="1164" customWidth="1"/>
    <col min="8201" max="8201" width="18.85546875" style="1164" customWidth="1"/>
    <col min="8202" max="8202" width="2.85546875" style="1164" customWidth="1"/>
    <col min="8203" max="8203" width="0" style="1164" hidden="1" customWidth="1"/>
    <col min="8204" max="8448" width="4.85546875" style="1164"/>
    <col min="8449" max="8449" width="1.42578125" style="1164" customWidth="1"/>
    <col min="8450" max="8450" width="16.140625" style="1164" customWidth="1"/>
    <col min="8451" max="8451" width="28.5703125" style="1164" customWidth="1"/>
    <col min="8452" max="8454" width="15.5703125" style="1164" customWidth="1"/>
    <col min="8455" max="8455" width="2.140625" style="1164" customWidth="1"/>
    <col min="8456" max="8456" width="2.5703125" style="1164" customWidth="1"/>
    <col min="8457" max="8457" width="18.85546875" style="1164" customWidth="1"/>
    <col min="8458" max="8458" width="2.85546875" style="1164" customWidth="1"/>
    <col min="8459" max="8459" width="0" style="1164" hidden="1" customWidth="1"/>
    <col min="8460" max="8704" width="4.85546875" style="1164"/>
    <col min="8705" max="8705" width="1.42578125" style="1164" customWidth="1"/>
    <col min="8706" max="8706" width="16.140625" style="1164" customWidth="1"/>
    <col min="8707" max="8707" width="28.5703125" style="1164" customWidth="1"/>
    <col min="8708" max="8710" width="15.5703125" style="1164" customWidth="1"/>
    <col min="8711" max="8711" width="2.140625" style="1164" customWidth="1"/>
    <col min="8712" max="8712" width="2.5703125" style="1164" customWidth="1"/>
    <col min="8713" max="8713" width="18.85546875" style="1164" customWidth="1"/>
    <col min="8714" max="8714" width="2.85546875" style="1164" customWidth="1"/>
    <col min="8715" max="8715" width="0" style="1164" hidden="1" customWidth="1"/>
    <col min="8716" max="8960" width="4.85546875" style="1164"/>
    <col min="8961" max="8961" width="1.42578125" style="1164" customWidth="1"/>
    <col min="8962" max="8962" width="16.140625" style="1164" customWidth="1"/>
    <col min="8963" max="8963" width="28.5703125" style="1164" customWidth="1"/>
    <col min="8964" max="8966" width="15.5703125" style="1164" customWidth="1"/>
    <col min="8967" max="8967" width="2.140625" style="1164" customWidth="1"/>
    <col min="8968" max="8968" width="2.5703125" style="1164" customWidth="1"/>
    <col min="8969" max="8969" width="18.85546875" style="1164" customWidth="1"/>
    <col min="8970" max="8970" width="2.85546875" style="1164" customWidth="1"/>
    <col min="8971" max="8971" width="0" style="1164" hidden="1" customWidth="1"/>
    <col min="8972" max="9216" width="4.85546875" style="1164"/>
    <col min="9217" max="9217" width="1.42578125" style="1164" customWidth="1"/>
    <col min="9218" max="9218" width="16.140625" style="1164" customWidth="1"/>
    <col min="9219" max="9219" width="28.5703125" style="1164" customWidth="1"/>
    <col min="9220" max="9222" width="15.5703125" style="1164" customWidth="1"/>
    <col min="9223" max="9223" width="2.140625" style="1164" customWidth="1"/>
    <col min="9224" max="9224" width="2.5703125" style="1164" customWidth="1"/>
    <col min="9225" max="9225" width="18.85546875" style="1164" customWidth="1"/>
    <col min="9226" max="9226" width="2.85546875" style="1164" customWidth="1"/>
    <col min="9227" max="9227" width="0" style="1164" hidden="1" customWidth="1"/>
    <col min="9228" max="9472" width="4.85546875" style="1164"/>
    <col min="9473" max="9473" width="1.42578125" style="1164" customWidth="1"/>
    <col min="9474" max="9474" width="16.140625" style="1164" customWidth="1"/>
    <col min="9475" max="9475" width="28.5703125" style="1164" customWidth="1"/>
    <col min="9476" max="9478" width="15.5703125" style="1164" customWidth="1"/>
    <col min="9479" max="9479" width="2.140625" style="1164" customWidth="1"/>
    <col min="9480" max="9480" width="2.5703125" style="1164" customWidth="1"/>
    <col min="9481" max="9481" width="18.85546875" style="1164" customWidth="1"/>
    <col min="9482" max="9482" width="2.85546875" style="1164" customWidth="1"/>
    <col min="9483" max="9483" width="0" style="1164" hidden="1" customWidth="1"/>
    <col min="9484" max="9728" width="4.85546875" style="1164"/>
    <col min="9729" max="9729" width="1.42578125" style="1164" customWidth="1"/>
    <col min="9730" max="9730" width="16.140625" style="1164" customWidth="1"/>
    <col min="9731" max="9731" width="28.5703125" style="1164" customWidth="1"/>
    <col min="9732" max="9734" width="15.5703125" style="1164" customWidth="1"/>
    <col min="9735" max="9735" width="2.140625" style="1164" customWidth="1"/>
    <col min="9736" max="9736" width="2.5703125" style="1164" customWidth="1"/>
    <col min="9737" max="9737" width="18.85546875" style="1164" customWidth="1"/>
    <col min="9738" max="9738" width="2.85546875" style="1164" customWidth="1"/>
    <col min="9739" max="9739" width="0" style="1164" hidden="1" customWidth="1"/>
    <col min="9740" max="9984" width="4.85546875" style="1164"/>
    <col min="9985" max="9985" width="1.42578125" style="1164" customWidth="1"/>
    <col min="9986" max="9986" width="16.140625" style="1164" customWidth="1"/>
    <col min="9987" max="9987" width="28.5703125" style="1164" customWidth="1"/>
    <col min="9988" max="9990" width="15.5703125" style="1164" customWidth="1"/>
    <col min="9991" max="9991" width="2.140625" style="1164" customWidth="1"/>
    <col min="9992" max="9992" width="2.5703125" style="1164" customWidth="1"/>
    <col min="9993" max="9993" width="18.85546875" style="1164" customWidth="1"/>
    <col min="9994" max="9994" width="2.85546875" style="1164" customWidth="1"/>
    <col min="9995" max="9995" width="0" style="1164" hidden="1" customWidth="1"/>
    <col min="9996" max="10240" width="4.85546875" style="1164"/>
    <col min="10241" max="10241" width="1.42578125" style="1164" customWidth="1"/>
    <col min="10242" max="10242" width="16.140625" style="1164" customWidth="1"/>
    <col min="10243" max="10243" width="28.5703125" style="1164" customWidth="1"/>
    <col min="10244" max="10246" width="15.5703125" style="1164" customWidth="1"/>
    <col min="10247" max="10247" width="2.140625" style="1164" customWidth="1"/>
    <col min="10248" max="10248" width="2.5703125" style="1164" customWidth="1"/>
    <col min="10249" max="10249" width="18.85546875" style="1164" customWidth="1"/>
    <col min="10250" max="10250" width="2.85546875" style="1164" customWidth="1"/>
    <col min="10251" max="10251" width="0" style="1164" hidden="1" customWidth="1"/>
    <col min="10252" max="10496" width="4.85546875" style="1164"/>
    <col min="10497" max="10497" width="1.42578125" style="1164" customWidth="1"/>
    <col min="10498" max="10498" width="16.140625" style="1164" customWidth="1"/>
    <col min="10499" max="10499" width="28.5703125" style="1164" customWidth="1"/>
    <col min="10500" max="10502" width="15.5703125" style="1164" customWidth="1"/>
    <col min="10503" max="10503" width="2.140625" style="1164" customWidth="1"/>
    <col min="10504" max="10504" width="2.5703125" style="1164" customWidth="1"/>
    <col min="10505" max="10505" width="18.85546875" style="1164" customWidth="1"/>
    <col min="10506" max="10506" width="2.85546875" style="1164" customWidth="1"/>
    <col min="10507" max="10507" width="0" style="1164" hidden="1" customWidth="1"/>
    <col min="10508" max="10752" width="4.85546875" style="1164"/>
    <col min="10753" max="10753" width="1.42578125" style="1164" customWidth="1"/>
    <col min="10754" max="10754" width="16.140625" style="1164" customWidth="1"/>
    <col min="10755" max="10755" width="28.5703125" style="1164" customWidth="1"/>
    <col min="10756" max="10758" width="15.5703125" style="1164" customWidth="1"/>
    <col min="10759" max="10759" width="2.140625" style="1164" customWidth="1"/>
    <col min="10760" max="10760" width="2.5703125" style="1164" customWidth="1"/>
    <col min="10761" max="10761" width="18.85546875" style="1164" customWidth="1"/>
    <col min="10762" max="10762" width="2.85546875" style="1164" customWidth="1"/>
    <col min="10763" max="10763" width="0" style="1164" hidden="1" customWidth="1"/>
    <col min="10764" max="11008" width="4.85546875" style="1164"/>
    <col min="11009" max="11009" width="1.42578125" style="1164" customWidth="1"/>
    <col min="11010" max="11010" width="16.140625" style="1164" customWidth="1"/>
    <col min="11011" max="11011" width="28.5703125" style="1164" customWidth="1"/>
    <col min="11012" max="11014" width="15.5703125" style="1164" customWidth="1"/>
    <col min="11015" max="11015" width="2.140625" style="1164" customWidth="1"/>
    <col min="11016" max="11016" width="2.5703125" style="1164" customWidth="1"/>
    <col min="11017" max="11017" width="18.85546875" style="1164" customWidth="1"/>
    <col min="11018" max="11018" width="2.85546875" style="1164" customWidth="1"/>
    <col min="11019" max="11019" width="0" style="1164" hidden="1" customWidth="1"/>
    <col min="11020" max="11264" width="4.85546875" style="1164"/>
    <col min="11265" max="11265" width="1.42578125" style="1164" customWidth="1"/>
    <col min="11266" max="11266" width="16.140625" style="1164" customWidth="1"/>
    <col min="11267" max="11267" width="28.5703125" style="1164" customWidth="1"/>
    <col min="11268" max="11270" width="15.5703125" style="1164" customWidth="1"/>
    <col min="11271" max="11271" width="2.140625" style="1164" customWidth="1"/>
    <col min="11272" max="11272" width="2.5703125" style="1164" customWidth="1"/>
    <col min="11273" max="11273" width="18.85546875" style="1164" customWidth="1"/>
    <col min="11274" max="11274" width="2.85546875" style="1164" customWidth="1"/>
    <col min="11275" max="11275" width="0" style="1164" hidden="1" customWidth="1"/>
    <col min="11276" max="11520" width="4.85546875" style="1164"/>
    <col min="11521" max="11521" width="1.42578125" style="1164" customWidth="1"/>
    <col min="11522" max="11522" width="16.140625" style="1164" customWidth="1"/>
    <col min="11523" max="11523" width="28.5703125" style="1164" customWidth="1"/>
    <col min="11524" max="11526" width="15.5703125" style="1164" customWidth="1"/>
    <col min="11527" max="11527" width="2.140625" style="1164" customWidth="1"/>
    <col min="11528" max="11528" width="2.5703125" style="1164" customWidth="1"/>
    <col min="11529" max="11529" width="18.85546875" style="1164" customWidth="1"/>
    <col min="11530" max="11530" width="2.85546875" style="1164" customWidth="1"/>
    <col min="11531" max="11531" width="0" style="1164" hidden="1" customWidth="1"/>
    <col min="11532" max="11776" width="4.85546875" style="1164"/>
    <col min="11777" max="11777" width="1.42578125" style="1164" customWidth="1"/>
    <col min="11778" max="11778" width="16.140625" style="1164" customWidth="1"/>
    <col min="11779" max="11779" width="28.5703125" style="1164" customWidth="1"/>
    <col min="11780" max="11782" width="15.5703125" style="1164" customWidth="1"/>
    <col min="11783" max="11783" width="2.140625" style="1164" customWidth="1"/>
    <col min="11784" max="11784" width="2.5703125" style="1164" customWidth="1"/>
    <col min="11785" max="11785" width="18.85546875" style="1164" customWidth="1"/>
    <col min="11786" max="11786" width="2.85546875" style="1164" customWidth="1"/>
    <col min="11787" max="11787" width="0" style="1164" hidden="1" customWidth="1"/>
    <col min="11788" max="12032" width="4.85546875" style="1164"/>
    <col min="12033" max="12033" width="1.42578125" style="1164" customWidth="1"/>
    <col min="12034" max="12034" width="16.140625" style="1164" customWidth="1"/>
    <col min="12035" max="12035" width="28.5703125" style="1164" customWidth="1"/>
    <col min="12036" max="12038" width="15.5703125" style="1164" customWidth="1"/>
    <col min="12039" max="12039" width="2.140625" style="1164" customWidth="1"/>
    <col min="12040" max="12040" width="2.5703125" style="1164" customWidth="1"/>
    <col min="12041" max="12041" width="18.85546875" style="1164" customWidth="1"/>
    <col min="12042" max="12042" width="2.85546875" style="1164" customWidth="1"/>
    <col min="12043" max="12043" width="0" style="1164" hidden="1" customWidth="1"/>
    <col min="12044" max="12288" width="4.85546875" style="1164"/>
    <col min="12289" max="12289" width="1.42578125" style="1164" customWidth="1"/>
    <col min="12290" max="12290" width="16.140625" style="1164" customWidth="1"/>
    <col min="12291" max="12291" width="28.5703125" style="1164" customWidth="1"/>
    <col min="12292" max="12294" width="15.5703125" style="1164" customWidth="1"/>
    <col min="12295" max="12295" width="2.140625" style="1164" customWidth="1"/>
    <col min="12296" max="12296" width="2.5703125" style="1164" customWidth="1"/>
    <col min="12297" max="12297" width="18.85546875" style="1164" customWidth="1"/>
    <col min="12298" max="12298" width="2.85546875" style="1164" customWidth="1"/>
    <col min="12299" max="12299" width="0" style="1164" hidden="1" customWidth="1"/>
    <col min="12300" max="12544" width="4.85546875" style="1164"/>
    <col min="12545" max="12545" width="1.42578125" style="1164" customWidth="1"/>
    <col min="12546" max="12546" width="16.140625" style="1164" customWidth="1"/>
    <col min="12547" max="12547" width="28.5703125" style="1164" customWidth="1"/>
    <col min="12548" max="12550" width="15.5703125" style="1164" customWidth="1"/>
    <col min="12551" max="12551" width="2.140625" style="1164" customWidth="1"/>
    <col min="12552" max="12552" width="2.5703125" style="1164" customWidth="1"/>
    <col min="12553" max="12553" width="18.85546875" style="1164" customWidth="1"/>
    <col min="12554" max="12554" width="2.85546875" style="1164" customWidth="1"/>
    <col min="12555" max="12555" width="0" style="1164" hidden="1" customWidth="1"/>
    <col min="12556" max="12800" width="4.85546875" style="1164"/>
    <col min="12801" max="12801" width="1.42578125" style="1164" customWidth="1"/>
    <col min="12802" max="12802" width="16.140625" style="1164" customWidth="1"/>
    <col min="12803" max="12803" width="28.5703125" style="1164" customWidth="1"/>
    <col min="12804" max="12806" width="15.5703125" style="1164" customWidth="1"/>
    <col min="12807" max="12807" width="2.140625" style="1164" customWidth="1"/>
    <col min="12808" max="12808" width="2.5703125" style="1164" customWidth="1"/>
    <col min="12809" max="12809" width="18.85546875" style="1164" customWidth="1"/>
    <col min="12810" max="12810" width="2.85546875" style="1164" customWidth="1"/>
    <col min="12811" max="12811" width="0" style="1164" hidden="1" customWidth="1"/>
    <col min="12812" max="13056" width="4.85546875" style="1164"/>
    <col min="13057" max="13057" width="1.42578125" style="1164" customWidth="1"/>
    <col min="13058" max="13058" width="16.140625" style="1164" customWidth="1"/>
    <col min="13059" max="13059" width="28.5703125" style="1164" customWidth="1"/>
    <col min="13060" max="13062" width="15.5703125" style="1164" customWidth="1"/>
    <col min="13063" max="13063" width="2.140625" style="1164" customWidth="1"/>
    <col min="13064" max="13064" width="2.5703125" style="1164" customWidth="1"/>
    <col min="13065" max="13065" width="18.85546875" style="1164" customWidth="1"/>
    <col min="13066" max="13066" width="2.85546875" style="1164" customWidth="1"/>
    <col min="13067" max="13067" width="0" style="1164" hidden="1" customWidth="1"/>
    <col min="13068" max="13312" width="4.85546875" style="1164"/>
    <col min="13313" max="13313" width="1.42578125" style="1164" customWidth="1"/>
    <col min="13314" max="13314" width="16.140625" style="1164" customWidth="1"/>
    <col min="13315" max="13315" width="28.5703125" style="1164" customWidth="1"/>
    <col min="13316" max="13318" width="15.5703125" style="1164" customWidth="1"/>
    <col min="13319" max="13319" width="2.140625" style="1164" customWidth="1"/>
    <col min="13320" max="13320" width="2.5703125" style="1164" customWidth="1"/>
    <col min="13321" max="13321" width="18.85546875" style="1164" customWidth="1"/>
    <col min="13322" max="13322" width="2.85546875" style="1164" customWidth="1"/>
    <col min="13323" max="13323" width="0" style="1164" hidden="1" customWidth="1"/>
    <col min="13324" max="13568" width="4.85546875" style="1164"/>
    <col min="13569" max="13569" width="1.42578125" style="1164" customWidth="1"/>
    <col min="13570" max="13570" width="16.140625" style="1164" customWidth="1"/>
    <col min="13571" max="13571" width="28.5703125" style="1164" customWidth="1"/>
    <col min="13572" max="13574" width="15.5703125" style="1164" customWidth="1"/>
    <col min="13575" max="13575" width="2.140625" style="1164" customWidth="1"/>
    <col min="13576" max="13576" width="2.5703125" style="1164" customWidth="1"/>
    <col min="13577" max="13577" width="18.85546875" style="1164" customWidth="1"/>
    <col min="13578" max="13578" width="2.85546875" style="1164" customWidth="1"/>
    <col min="13579" max="13579" width="0" style="1164" hidden="1" customWidth="1"/>
    <col min="13580" max="13824" width="4.85546875" style="1164"/>
    <col min="13825" max="13825" width="1.42578125" style="1164" customWidth="1"/>
    <col min="13826" max="13826" width="16.140625" style="1164" customWidth="1"/>
    <col min="13827" max="13827" width="28.5703125" style="1164" customWidth="1"/>
    <col min="13828" max="13830" width="15.5703125" style="1164" customWidth="1"/>
    <col min="13831" max="13831" width="2.140625" style="1164" customWidth="1"/>
    <col min="13832" max="13832" width="2.5703125" style="1164" customWidth="1"/>
    <col min="13833" max="13833" width="18.85546875" style="1164" customWidth="1"/>
    <col min="13834" max="13834" width="2.85546875" style="1164" customWidth="1"/>
    <col min="13835" max="13835" width="0" style="1164" hidden="1" customWidth="1"/>
    <col min="13836" max="14080" width="4.85546875" style="1164"/>
    <col min="14081" max="14081" width="1.42578125" style="1164" customWidth="1"/>
    <col min="14082" max="14082" width="16.140625" style="1164" customWidth="1"/>
    <col min="14083" max="14083" width="28.5703125" style="1164" customWidth="1"/>
    <col min="14084" max="14086" width="15.5703125" style="1164" customWidth="1"/>
    <col min="14087" max="14087" width="2.140625" style="1164" customWidth="1"/>
    <col min="14088" max="14088" width="2.5703125" style="1164" customWidth="1"/>
    <col min="14089" max="14089" width="18.85546875" style="1164" customWidth="1"/>
    <col min="14090" max="14090" width="2.85546875" style="1164" customWidth="1"/>
    <col min="14091" max="14091" width="0" style="1164" hidden="1" customWidth="1"/>
    <col min="14092" max="14336" width="4.85546875" style="1164"/>
    <col min="14337" max="14337" width="1.42578125" style="1164" customWidth="1"/>
    <col min="14338" max="14338" width="16.140625" style="1164" customWidth="1"/>
    <col min="14339" max="14339" width="28.5703125" style="1164" customWidth="1"/>
    <col min="14340" max="14342" width="15.5703125" style="1164" customWidth="1"/>
    <col min="14343" max="14343" width="2.140625" style="1164" customWidth="1"/>
    <col min="14344" max="14344" width="2.5703125" style="1164" customWidth="1"/>
    <col min="14345" max="14345" width="18.85546875" style="1164" customWidth="1"/>
    <col min="14346" max="14346" width="2.85546875" style="1164" customWidth="1"/>
    <col min="14347" max="14347" width="0" style="1164" hidden="1" customWidth="1"/>
    <col min="14348" max="14592" width="4.85546875" style="1164"/>
    <col min="14593" max="14593" width="1.42578125" style="1164" customWidth="1"/>
    <col min="14594" max="14594" width="16.140625" style="1164" customWidth="1"/>
    <col min="14595" max="14595" width="28.5703125" style="1164" customWidth="1"/>
    <col min="14596" max="14598" width="15.5703125" style="1164" customWidth="1"/>
    <col min="14599" max="14599" width="2.140625" style="1164" customWidth="1"/>
    <col min="14600" max="14600" width="2.5703125" style="1164" customWidth="1"/>
    <col min="14601" max="14601" width="18.85546875" style="1164" customWidth="1"/>
    <col min="14602" max="14602" width="2.85546875" style="1164" customWidth="1"/>
    <col min="14603" max="14603" width="0" style="1164" hidden="1" customWidth="1"/>
    <col min="14604" max="14848" width="4.85546875" style="1164"/>
    <col min="14849" max="14849" width="1.42578125" style="1164" customWidth="1"/>
    <col min="14850" max="14850" width="16.140625" style="1164" customWidth="1"/>
    <col min="14851" max="14851" width="28.5703125" style="1164" customWidth="1"/>
    <col min="14852" max="14854" width="15.5703125" style="1164" customWidth="1"/>
    <col min="14855" max="14855" width="2.140625" style="1164" customWidth="1"/>
    <col min="14856" max="14856" width="2.5703125" style="1164" customWidth="1"/>
    <col min="14857" max="14857" width="18.85546875" style="1164" customWidth="1"/>
    <col min="14858" max="14858" width="2.85546875" style="1164" customWidth="1"/>
    <col min="14859" max="14859" width="0" style="1164" hidden="1" customWidth="1"/>
    <col min="14860" max="15104" width="4.85546875" style="1164"/>
    <col min="15105" max="15105" width="1.42578125" style="1164" customWidth="1"/>
    <col min="15106" max="15106" width="16.140625" style="1164" customWidth="1"/>
    <col min="15107" max="15107" width="28.5703125" style="1164" customWidth="1"/>
    <col min="15108" max="15110" width="15.5703125" style="1164" customWidth="1"/>
    <col min="15111" max="15111" width="2.140625" style="1164" customWidth="1"/>
    <col min="15112" max="15112" width="2.5703125" style="1164" customWidth="1"/>
    <col min="15113" max="15113" width="18.85546875" style="1164" customWidth="1"/>
    <col min="15114" max="15114" width="2.85546875" style="1164" customWidth="1"/>
    <col min="15115" max="15115" width="0" style="1164" hidden="1" customWidth="1"/>
    <col min="15116" max="15360" width="4.85546875" style="1164"/>
    <col min="15361" max="15361" width="1.42578125" style="1164" customWidth="1"/>
    <col min="15362" max="15362" width="16.140625" style="1164" customWidth="1"/>
    <col min="15363" max="15363" width="28.5703125" style="1164" customWidth="1"/>
    <col min="15364" max="15366" width="15.5703125" style="1164" customWidth="1"/>
    <col min="15367" max="15367" width="2.140625" style="1164" customWidth="1"/>
    <col min="15368" max="15368" width="2.5703125" style="1164" customWidth="1"/>
    <col min="15369" max="15369" width="18.85546875" style="1164" customWidth="1"/>
    <col min="15370" max="15370" width="2.85546875" style="1164" customWidth="1"/>
    <col min="15371" max="15371" width="0" style="1164" hidden="1" customWidth="1"/>
    <col min="15372" max="15616" width="4.85546875" style="1164"/>
    <col min="15617" max="15617" width="1.42578125" style="1164" customWidth="1"/>
    <col min="15618" max="15618" width="16.140625" style="1164" customWidth="1"/>
    <col min="15619" max="15619" width="28.5703125" style="1164" customWidth="1"/>
    <col min="15620" max="15622" width="15.5703125" style="1164" customWidth="1"/>
    <col min="15623" max="15623" width="2.140625" style="1164" customWidth="1"/>
    <col min="15624" max="15624" width="2.5703125" style="1164" customWidth="1"/>
    <col min="15625" max="15625" width="18.85546875" style="1164" customWidth="1"/>
    <col min="15626" max="15626" width="2.85546875" style="1164" customWidth="1"/>
    <col min="15627" max="15627" width="0" style="1164" hidden="1" customWidth="1"/>
    <col min="15628" max="15872" width="4.85546875" style="1164"/>
    <col min="15873" max="15873" width="1.42578125" style="1164" customWidth="1"/>
    <col min="15874" max="15874" width="16.140625" style="1164" customWidth="1"/>
    <col min="15875" max="15875" width="28.5703125" style="1164" customWidth="1"/>
    <col min="15876" max="15878" width="15.5703125" style="1164" customWidth="1"/>
    <col min="15879" max="15879" width="2.140625" style="1164" customWidth="1"/>
    <col min="15880" max="15880" width="2.5703125" style="1164" customWidth="1"/>
    <col min="15881" max="15881" width="18.85546875" style="1164" customWidth="1"/>
    <col min="15882" max="15882" width="2.85546875" style="1164" customWidth="1"/>
    <col min="15883" max="15883" width="0" style="1164" hidden="1" customWidth="1"/>
    <col min="15884" max="16128" width="4.85546875" style="1164"/>
    <col min="16129" max="16129" width="1.42578125" style="1164" customWidth="1"/>
    <col min="16130" max="16130" width="16.140625" style="1164" customWidth="1"/>
    <col min="16131" max="16131" width="28.5703125" style="1164" customWidth="1"/>
    <col min="16132" max="16134" width="15.5703125" style="1164" customWidth="1"/>
    <col min="16135" max="16135" width="2.140625" style="1164" customWidth="1"/>
    <col min="16136" max="16136" width="2.5703125" style="1164" customWidth="1"/>
    <col min="16137" max="16137" width="18.85546875" style="1164" customWidth="1"/>
    <col min="16138" max="16138" width="2.85546875" style="1164" customWidth="1"/>
    <col min="16139" max="16139" width="0" style="1164" hidden="1" customWidth="1"/>
    <col min="16140" max="16384" width="4.85546875" style="1164"/>
  </cols>
  <sheetData>
    <row r="1" spans="1:12" s="1159" customFormat="1" ht="13.5" thickBot="1">
      <c r="A1" s="291" t="s">
        <v>3500</v>
      </c>
      <c r="B1" s="1158"/>
      <c r="C1" s="1158"/>
      <c r="D1" s="1158"/>
      <c r="E1" s="1158"/>
      <c r="F1" s="1158"/>
      <c r="J1" s="1160">
        <v>13</v>
      </c>
    </row>
    <row r="2" spans="1:12" ht="15.75" customHeight="1">
      <c r="A2" s="1161" t="s">
        <v>1232</v>
      </c>
      <c r="B2" s="1162"/>
      <c r="C2" s="1162"/>
      <c r="D2" s="1162"/>
      <c r="E2" s="1162"/>
      <c r="F2" s="1162"/>
      <c r="G2" s="1162"/>
      <c r="H2" s="1162"/>
      <c r="I2" s="1162"/>
      <c r="J2" s="1163"/>
    </row>
    <row r="3" spans="1:12" ht="12.95" customHeight="1">
      <c r="A3" s="1165"/>
      <c r="B3" s="1166"/>
      <c r="C3" s="1166"/>
      <c r="D3" s="1166"/>
      <c r="E3" s="1166"/>
      <c r="F3" s="1166"/>
      <c r="G3" s="1166"/>
      <c r="H3" s="1166"/>
      <c r="I3" s="1166"/>
      <c r="J3" s="1167"/>
    </row>
    <row r="4" spans="1:12" s="1171" customFormat="1">
      <c r="A4" s="1168" t="s">
        <v>520</v>
      </c>
      <c r="B4" s="1169"/>
      <c r="C4" s="1169"/>
      <c r="D4" s="1169"/>
      <c r="E4" s="1169"/>
      <c r="F4" s="1169"/>
      <c r="G4" s="1169"/>
      <c r="H4" s="1169"/>
      <c r="I4" s="1169"/>
      <c r="J4" s="1170"/>
    </row>
    <row r="5" spans="1:12" ht="9.9499999999999993" customHeight="1">
      <c r="A5" s="1208"/>
      <c r="B5" s="1172"/>
      <c r="C5" s="1172"/>
      <c r="D5" s="1172"/>
      <c r="E5" s="1172"/>
      <c r="F5" s="1172"/>
      <c r="G5" s="1173"/>
      <c r="H5" s="1173"/>
      <c r="I5" s="1173"/>
      <c r="J5" s="1174"/>
    </row>
    <row r="6" spans="1:12">
      <c r="A6" s="1175"/>
      <c r="C6" s="1176"/>
      <c r="D6" s="1176"/>
      <c r="E6" s="1176"/>
      <c r="F6" s="1176"/>
      <c r="G6" s="1177"/>
      <c r="H6" s="1178"/>
      <c r="I6" s="1178"/>
      <c r="J6" s="1179"/>
      <c r="K6" s="1180"/>
      <c r="L6" s="1180"/>
    </row>
    <row r="7" spans="1:12" ht="13.5" customHeight="1">
      <c r="A7" s="1175"/>
      <c r="B7" s="1220" t="s">
        <v>3301</v>
      </c>
      <c r="C7" s="1176"/>
      <c r="D7" s="1176"/>
      <c r="E7" s="1176"/>
      <c r="F7" s="1176"/>
      <c r="G7" s="1177"/>
      <c r="H7" s="1178"/>
      <c r="I7" s="1178"/>
      <c r="J7" s="1179"/>
      <c r="K7" s="1180"/>
      <c r="L7" s="1180"/>
    </row>
    <row r="8" spans="1:12">
      <c r="A8" s="3445"/>
      <c r="B8" s="3440"/>
      <c r="C8" s="3441"/>
      <c r="D8" s="3441"/>
      <c r="E8" s="3441"/>
      <c r="F8" s="3441"/>
      <c r="G8" s="3442"/>
      <c r="H8" s="3443"/>
      <c r="I8" s="3443"/>
      <c r="J8" s="3444"/>
      <c r="K8" s="1180"/>
      <c r="L8" s="1180"/>
    </row>
    <row r="9" spans="1:12" ht="7.35" customHeight="1">
      <c r="A9" s="3445"/>
      <c r="B9" s="3440"/>
      <c r="C9" s="3441"/>
      <c r="D9" s="3441"/>
      <c r="E9" s="3441"/>
      <c r="F9" s="3441"/>
      <c r="G9" s="3442"/>
      <c r="H9" s="3443"/>
      <c r="I9" s="3443"/>
      <c r="J9" s="3444"/>
      <c r="K9" s="1180"/>
      <c r="L9" s="1180"/>
    </row>
    <row r="10" spans="1:12" ht="15.75" customHeight="1">
      <c r="A10" s="3445"/>
      <c r="B10" s="5041" t="s">
        <v>3444</v>
      </c>
      <c r="C10" s="3441"/>
      <c r="D10" s="3441"/>
      <c r="E10" s="3441"/>
      <c r="F10" s="3441"/>
      <c r="G10" s="3442"/>
      <c r="H10" s="3443"/>
      <c r="I10" s="3443"/>
      <c r="J10" s="3444"/>
      <c r="K10" s="1180"/>
      <c r="L10" s="1180"/>
    </row>
    <row r="11" spans="1:12" ht="15.75" customHeight="1">
      <c r="A11" s="3445"/>
      <c r="B11" s="5417" t="s">
        <v>3445</v>
      </c>
      <c r="C11" s="341"/>
      <c r="D11" s="341"/>
      <c r="E11" s="341"/>
      <c r="F11" s="341"/>
      <c r="G11" s="5418"/>
      <c r="H11" s="331"/>
      <c r="I11" s="331"/>
      <c r="J11" s="3444"/>
      <c r="K11" s="1180"/>
      <c r="L11" s="1180"/>
    </row>
    <row r="12" spans="1:12" ht="15.75" customHeight="1">
      <c r="A12" s="3445"/>
      <c r="B12" s="5417" t="s">
        <v>3446</v>
      </c>
      <c r="C12" s="341"/>
      <c r="D12" s="341"/>
      <c r="E12" s="341"/>
      <c r="F12" s="341"/>
      <c r="G12" s="5418"/>
      <c r="H12" s="331"/>
      <c r="I12" s="331"/>
      <c r="J12" s="3444"/>
      <c r="K12" s="1180"/>
      <c r="L12" s="1180"/>
    </row>
    <row r="13" spans="1:12" ht="15.75" customHeight="1">
      <c r="A13" s="3445"/>
      <c r="B13" s="5417" t="s">
        <v>3447</v>
      </c>
      <c r="C13" s="341"/>
      <c r="D13" s="341"/>
      <c r="E13" s="341"/>
      <c r="F13" s="341"/>
      <c r="G13" s="5418"/>
      <c r="H13" s="331"/>
      <c r="I13" s="331"/>
      <c r="J13" s="3444"/>
      <c r="K13" s="1180"/>
      <c r="L13" s="1180"/>
    </row>
    <row r="14" spans="1:12" ht="15.75" customHeight="1">
      <c r="A14" s="3445"/>
      <c r="B14" s="5417"/>
      <c r="C14" s="341"/>
      <c r="D14" s="341"/>
      <c r="E14" s="341"/>
      <c r="F14" s="341"/>
      <c r="G14" s="5418"/>
      <c r="H14" s="331"/>
      <c r="I14" s="331"/>
      <c r="J14" s="3444"/>
      <c r="K14" s="1180"/>
      <c r="L14" s="1180"/>
    </row>
    <row r="15" spans="1:12" ht="15.75" customHeight="1">
      <c r="A15" s="3445"/>
      <c r="B15" s="5417" t="s">
        <v>3448</v>
      </c>
      <c r="C15" s="341"/>
      <c r="D15" s="341"/>
      <c r="E15" s="341"/>
      <c r="F15" s="341"/>
      <c r="G15" s="5418"/>
      <c r="H15" s="331"/>
      <c r="I15" s="331"/>
      <c r="J15" s="3444"/>
      <c r="K15" s="1180"/>
      <c r="L15" s="1180"/>
    </row>
    <row r="16" spans="1:12" ht="15.75" customHeight="1">
      <c r="A16" s="3445"/>
      <c r="B16" s="5417" t="s">
        <v>3449</v>
      </c>
      <c r="C16" s="341"/>
      <c r="D16" s="341"/>
      <c r="E16" s="341"/>
      <c r="F16" s="341"/>
      <c r="G16" s="5418"/>
      <c r="H16" s="331"/>
      <c r="I16" s="331"/>
      <c r="J16" s="3444"/>
      <c r="K16" s="1180"/>
      <c r="L16" s="1180"/>
    </row>
    <row r="17" spans="1:12" ht="15.75" customHeight="1">
      <c r="A17" s="3445"/>
      <c r="B17" s="5417" t="s">
        <v>3450</v>
      </c>
      <c r="C17" s="341"/>
      <c r="D17" s="341"/>
      <c r="E17" s="341"/>
      <c r="F17" s="341"/>
      <c r="G17" s="5418"/>
      <c r="H17" s="331"/>
      <c r="I17" s="331"/>
      <c r="J17" s="3444"/>
      <c r="K17" s="1180"/>
      <c r="L17" s="1180"/>
    </row>
    <row r="18" spans="1:12" ht="15.75" customHeight="1">
      <c r="A18" s="3445"/>
      <c r="B18" s="5417" t="s">
        <v>3451</v>
      </c>
      <c r="C18" s="341"/>
      <c r="D18" s="341"/>
      <c r="E18" s="341"/>
      <c r="F18" s="341"/>
      <c r="G18" s="5418"/>
      <c r="H18" s="331"/>
      <c r="I18" s="331"/>
      <c r="J18" s="3444"/>
      <c r="K18" s="1180"/>
      <c r="L18" s="1180"/>
    </row>
    <row r="19" spans="1:12" ht="15.75" customHeight="1">
      <c r="A19" s="3445"/>
      <c r="B19" s="5417" t="s">
        <v>3452</v>
      </c>
      <c r="C19" s="341"/>
      <c r="D19" s="341"/>
      <c r="E19" s="341"/>
      <c r="F19" s="341"/>
      <c r="G19" s="5418"/>
      <c r="H19" s="331"/>
      <c r="I19" s="331"/>
      <c r="J19" s="3444"/>
      <c r="K19" s="1180"/>
      <c r="L19" s="1180"/>
    </row>
    <row r="20" spans="1:12" ht="15.75" customHeight="1">
      <c r="A20" s="3445"/>
      <c r="B20" s="5417" t="s">
        <v>3453</v>
      </c>
      <c r="C20" s="341"/>
      <c r="D20" s="341"/>
      <c r="E20" s="341"/>
      <c r="F20" s="341"/>
      <c r="G20" s="5418"/>
      <c r="H20" s="331"/>
      <c r="I20" s="331"/>
      <c r="J20" s="3444"/>
      <c r="K20" s="1180"/>
      <c r="L20" s="1180"/>
    </row>
    <row r="21" spans="1:12" ht="15.75" customHeight="1">
      <c r="A21" s="3445"/>
      <c r="B21" s="5417" t="s">
        <v>3543</v>
      </c>
      <c r="C21" s="341"/>
      <c r="D21" s="341"/>
      <c r="E21" s="341"/>
      <c r="F21" s="341"/>
      <c r="G21" s="5418"/>
      <c r="H21" s="331"/>
      <c r="I21" s="331"/>
      <c r="J21" s="3444"/>
      <c r="K21" s="1180"/>
      <c r="L21" s="1180"/>
    </row>
    <row r="22" spans="1:12" ht="15.75" customHeight="1">
      <c r="A22" s="3445"/>
      <c r="B22" s="5251"/>
      <c r="C22" s="341"/>
      <c r="D22" s="341"/>
      <c r="E22" s="341"/>
      <c r="F22" s="341"/>
      <c r="G22" s="5418"/>
      <c r="H22" s="331"/>
      <c r="I22" s="331"/>
      <c r="J22" s="3444"/>
      <c r="K22" s="1180"/>
      <c r="L22" s="1180"/>
    </row>
    <row r="23" spans="1:12" ht="15.75" customHeight="1">
      <c r="A23" s="3445"/>
      <c r="B23" s="5417" t="s">
        <v>3544</v>
      </c>
      <c r="C23" s="5417"/>
      <c r="D23" s="5417"/>
      <c r="E23" s="5417"/>
      <c r="F23" s="5417"/>
      <c r="G23" s="5417"/>
      <c r="H23" s="331"/>
      <c r="I23" s="331"/>
      <c r="J23" s="3444"/>
      <c r="K23" s="1180"/>
      <c r="L23" s="1180"/>
    </row>
    <row r="24" spans="1:12" ht="15.75" customHeight="1">
      <c r="A24" s="3445"/>
      <c r="B24" s="5417" t="s">
        <v>3545</v>
      </c>
      <c r="C24" s="5417"/>
      <c r="D24" s="5417"/>
      <c r="E24" s="5417"/>
      <c r="F24" s="5417"/>
      <c r="G24" s="5417"/>
      <c r="H24" s="331"/>
      <c r="I24" s="331"/>
      <c r="J24" s="3444"/>
      <c r="K24" s="1180"/>
      <c r="L24" s="1180"/>
    </row>
    <row r="25" spans="1:12" ht="15.75" customHeight="1">
      <c r="A25" s="3445"/>
      <c r="B25" s="5417"/>
      <c r="C25" s="341"/>
      <c r="D25" s="341"/>
      <c r="E25" s="341"/>
      <c r="F25" s="341"/>
      <c r="G25" s="5418"/>
      <c r="H25" s="331"/>
      <c r="I25" s="331"/>
      <c r="J25" s="3444"/>
      <c r="K25" s="1180"/>
      <c r="L25" s="1180"/>
    </row>
    <row r="26" spans="1:12" ht="15.75" customHeight="1">
      <c r="A26" s="3445"/>
      <c r="B26" s="5417"/>
      <c r="C26" s="341"/>
      <c r="D26" s="341"/>
      <c r="E26" s="341"/>
      <c r="F26" s="341"/>
      <c r="G26" s="5418"/>
      <c r="H26" s="331"/>
      <c r="I26" s="331"/>
      <c r="J26" s="3444"/>
      <c r="K26" s="1180"/>
      <c r="L26" s="1180"/>
    </row>
    <row r="27" spans="1:12" ht="15.75" customHeight="1">
      <c r="A27" s="3445"/>
      <c r="B27" s="4693"/>
      <c r="C27" s="341"/>
      <c r="D27" s="341"/>
      <c r="E27" s="341"/>
      <c r="F27" s="341"/>
      <c r="G27" s="4694"/>
      <c r="H27" s="4694"/>
      <c r="I27" s="4694"/>
      <c r="J27" s="4251"/>
      <c r="K27" s="1182"/>
      <c r="L27" s="1182"/>
    </row>
    <row r="28" spans="1:12" ht="15.75" customHeight="1">
      <c r="A28" s="3445"/>
      <c r="B28" s="4693"/>
      <c r="C28" s="341"/>
      <c r="D28" s="341"/>
      <c r="E28" s="341"/>
      <c r="F28" s="341"/>
      <c r="G28" s="4694"/>
      <c r="H28" s="4694"/>
      <c r="I28" s="4694"/>
      <c r="J28" s="4251"/>
      <c r="K28" s="1182"/>
      <c r="L28" s="1182"/>
    </row>
    <row r="29" spans="1:12" ht="15.75" customHeight="1">
      <c r="A29" s="3446"/>
      <c r="B29" s="4693"/>
      <c r="C29" s="341"/>
      <c r="D29" s="341"/>
      <c r="E29" s="341"/>
      <c r="F29" s="341"/>
      <c r="G29" s="4694"/>
      <c r="H29" s="4694"/>
      <c r="I29" s="4694"/>
      <c r="J29" s="4251"/>
      <c r="K29" s="1182"/>
      <c r="L29" s="1182"/>
    </row>
    <row r="30" spans="1:12" ht="15.75" customHeight="1">
      <c r="A30" s="3446"/>
      <c r="B30" s="4693"/>
      <c r="C30" s="341"/>
      <c r="D30" s="341"/>
      <c r="E30" s="341"/>
      <c r="F30" s="341"/>
      <c r="G30" s="4694"/>
      <c r="H30" s="4694"/>
      <c r="I30" s="4694"/>
      <c r="J30" s="4251"/>
      <c r="K30" s="1182"/>
      <c r="L30" s="1182"/>
    </row>
    <row r="31" spans="1:12" ht="15.75" customHeight="1">
      <c r="A31" s="3446"/>
      <c r="B31" s="4693"/>
      <c r="C31" s="341"/>
      <c r="D31" s="341"/>
      <c r="E31" s="341"/>
      <c r="F31" s="341"/>
      <c r="G31" s="4694"/>
      <c r="H31" s="4694"/>
      <c r="I31" s="4694"/>
      <c r="J31" s="4251"/>
      <c r="K31" s="1182"/>
      <c r="L31" s="1182"/>
    </row>
    <row r="32" spans="1:12" ht="15.75" customHeight="1">
      <c r="A32" s="3446"/>
      <c r="B32" s="4693"/>
      <c r="C32" s="341"/>
      <c r="D32" s="341"/>
      <c r="E32" s="341"/>
      <c r="F32" s="341"/>
      <c r="G32" s="4694"/>
      <c r="H32" s="4694"/>
      <c r="I32" s="4694"/>
      <c r="J32" s="4251"/>
      <c r="K32" s="1182"/>
      <c r="L32" s="1182"/>
    </row>
    <row r="33" spans="1:12" ht="15.75" customHeight="1">
      <c r="A33" s="3446"/>
      <c r="B33" s="4693"/>
      <c r="C33" s="341"/>
      <c r="D33" s="341"/>
      <c r="E33" s="341"/>
      <c r="F33" s="341"/>
      <c r="G33" s="4694"/>
      <c r="H33" s="4694"/>
      <c r="I33" s="4694"/>
      <c r="J33" s="4251"/>
      <c r="K33" s="1182"/>
      <c r="L33" s="1182"/>
    </row>
    <row r="34" spans="1:12" s="1159" customFormat="1" ht="15.95" customHeight="1">
      <c r="A34" s="1183"/>
      <c r="B34" s="4695"/>
      <c r="C34" s="4695"/>
      <c r="D34" s="4696"/>
      <c r="E34" s="4696"/>
      <c r="F34" s="4696"/>
      <c r="G34" s="4695"/>
      <c r="H34" s="4695"/>
      <c r="I34" s="4695"/>
      <c r="J34" s="4252"/>
      <c r="K34" s="1498"/>
      <c r="L34" s="1498"/>
    </row>
    <row r="35" spans="1:12" s="1159" customFormat="1" ht="15.95" customHeight="1">
      <c r="A35" s="1183"/>
      <c r="B35" s="4695"/>
      <c r="C35" s="4695"/>
      <c r="D35" s="4697"/>
      <c r="E35" s="4697"/>
      <c r="F35" s="4697"/>
      <c r="G35" s="4695"/>
      <c r="H35" s="4695"/>
      <c r="I35" s="4695"/>
      <c r="J35" s="4252"/>
      <c r="K35" s="1498"/>
      <c r="L35" s="1498"/>
    </row>
    <row r="36" spans="1:12" s="1159" customFormat="1" ht="15.95" customHeight="1">
      <c r="A36" s="1183"/>
      <c r="B36" s="4695"/>
      <c r="C36" s="4695"/>
      <c r="D36" s="4697"/>
      <c r="E36" s="4697"/>
      <c r="F36" s="4697"/>
      <c r="G36" s="4695"/>
      <c r="H36" s="4695"/>
      <c r="I36" s="4695"/>
      <c r="J36" s="4252"/>
      <c r="K36" s="1498"/>
      <c r="L36" s="1498"/>
    </row>
    <row r="37" spans="1:12" s="1159" customFormat="1" ht="15.95" customHeight="1">
      <c r="A37" s="1183"/>
      <c r="B37" s="4695"/>
      <c r="C37" s="4695"/>
      <c r="D37" s="4697"/>
      <c r="E37" s="4697"/>
      <c r="F37" s="4696"/>
      <c r="G37" s="4695"/>
      <c r="H37" s="4695"/>
      <c r="I37" s="4695"/>
      <c r="J37" s="4252"/>
      <c r="K37" s="1498"/>
      <c r="L37" s="1498"/>
    </row>
    <row r="38" spans="1:12" s="1159" customFormat="1" ht="15.95" customHeight="1">
      <c r="A38" s="1183"/>
      <c r="B38" s="4695"/>
      <c r="C38" s="4695"/>
      <c r="D38" s="4697"/>
      <c r="E38" s="4697"/>
      <c r="F38" s="4696"/>
      <c r="G38" s="4695"/>
      <c r="H38" s="4695"/>
      <c r="I38" s="4695"/>
      <c r="J38" s="4252"/>
      <c r="K38" s="1498"/>
      <c r="L38" s="1498"/>
    </row>
    <row r="39" spans="1:12" s="1159" customFormat="1" ht="9.9499999999999993" customHeight="1">
      <c r="A39" s="1183"/>
      <c r="B39" s="4695"/>
      <c r="C39" s="4695"/>
      <c r="D39" s="4697"/>
      <c r="E39" s="4697"/>
      <c r="F39" s="4695"/>
      <c r="G39" s="4695"/>
      <c r="H39" s="4695"/>
      <c r="I39" s="4695"/>
      <c r="J39" s="4252"/>
      <c r="K39" s="1498"/>
      <c r="L39" s="1498"/>
    </row>
    <row r="40" spans="1:12" ht="15.75" customHeight="1">
      <c r="A40" s="3446"/>
      <c r="B40" s="4693"/>
      <c r="C40" s="4695"/>
      <c r="D40" s="4697"/>
      <c r="E40" s="4697"/>
      <c r="F40" s="341"/>
      <c r="G40" s="4694"/>
      <c r="H40" s="4694"/>
      <c r="I40" s="4694"/>
      <c r="J40" s="4251"/>
      <c r="K40" s="1182"/>
      <c r="L40" s="1182"/>
    </row>
    <row r="41" spans="1:12" ht="15.75" customHeight="1">
      <c r="A41" s="3446"/>
      <c r="B41" s="4693"/>
      <c r="C41" s="331"/>
      <c r="D41" s="331"/>
      <c r="E41" s="331"/>
      <c r="F41" s="331"/>
      <c r="G41" s="4698"/>
      <c r="H41" s="3905"/>
      <c r="I41" s="3905"/>
      <c r="J41" s="3448"/>
    </row>
    <row r="42" spans="1:12" ht="15.75" customHeight="1">
      <c r="A42" s="3446"/>
      <c r="B42" s="4693"/>
      <c r="C42" s="331"/>
      <c r="D42" s="331"/>
      <c r="E42" s="331"/>
      <c r="F42" s="331"/>
      <c r="G42" s="4698"/>
      <c r="H42" s="3905"/>
      <c r="I42" s="3905"/>
      <c r="J42" s="3448"/>
    </row>
    <row r="43" spans="1:12" ht="15.75" customHeight="1">
      <c r="A43" s="3446"/>
      <c r="B43" s="331"/>
      <c r="C43" s="331"/>
      <c r="D43" s="331"/>
      <c r="E43" s="331"/>
      <c r="F43" s="331"/>
      <c r="G43" s="4698"/>
      <c r="H43" s="3905"/>
      <c r="I43" s="3905"/>
      <c r="J43" s="3448"/>
    </row>
    <row r="44" spans="1:12" ht="15.75" customHeight="1">
      <c r="A44" s="3446"/>
      <c r="B44" s="331"/>
      <c r="C44" s="331"/>
      <c r="D44" s="331"/>
      <c r="E44" s="331"/>
      <c r="F44" s="331"/>
      <c r="G44" s="4698"/>
      <c r="H44" s="3905"/>
      <c r="I44" s="3905"/>
      <c r="J44" s="3448"/>
    </row>
    <row r="45" spans="1:12" ht="15.75" customHeight="1">
      <c r="A45" s="3446"/>
      <c r="B45" s="3443"/>
      <c r="C45" s="3443"/>
      <c r="D45" s="3443"/>
      <c r="E45" s="3443"/>
      <c r="F45" s="3443"/>
      <c r="G45" s="4253"/>
      <c r="H45" s="3447"/>
      <c r="I45" s="3447"/>
      <c r="J45" s="3448"/>
    </row>
    <row r="46" spans="1:12" ht="15.75" customHeight="1">
      <c r="A46" s="3446"/>
      <c r="B46" s="3443"/>
      <c r="C46" s="3443"/>
      <c r="D46" s="3443"/>
      <c r="E46" s="3443"/>
      <c r="F46" s="3443"/>
      <c r="G46" s="4253"/>
      <c r="H46" s="3447"/>
      <c r="I46" s="3447"/>
      <c r="J46" s="3448"/>
    </row>
    <row r="47" spans="1:12" ht="15.75" customHeight="1">
      <c r="A47" s="3446"/>
      <c r="B47" s="4250"/>
      <c r="C47" s="3443"/>
      <c r="D47" s="3443"/>
      <c r="E47" s="3443"/>
      <c r="F47" s="3443"/>
      <c r="G47" s="4253"/>
      <c r="H47" s="3447"/>
      <c r="I47" s="3447"/>
      <c r="J47" s="3448"/>
    </row>
    <row r="48" spans="1:12" ht="15.75" customHeight="1">
      <c r="A48" s="3446"/>
      <c r="B48" s="4250"/>
      <c r="C48" s="3443"/>
      <c r="D48" s="3443"/>
      <c r="E48" s="3443"/>
      <c r="F48" s="3443"/>
      <c r="G48" s="4253"/>
      <c r="H48" s="3447"/>
      <c r="I48" s="3447"/>
      <c r="J48" s="3448"/>
    </row>
    <row r="49" spans="1:10" ht="15.75" customHeight="1">
      <c r="A49" s="3446"/>
      <c r="B49" s="3443"/>
      <c r="C49" s="3443"/>
      <c r="D49" s="3443"/>
      <c r="E49" s="3443"/>
      <c r="F49" s="3443"/>
      <c r="G49" s="4253"/>
      <c r="H49" s="3447"/>
      <c r="I49" s="3447"/>
      <c r="J49" s="3448"/>
    </row>
    <row r="50" spans="1:10" ht="15.75" customHeight="1">
      <c r="A50" s="3449"/>
      <c r="B50" s="3443"/>
      <c r="C50" s="3443"/>
      <c r="D50" s="3443"/>
      <c r="E50" s="3443"/>
      <c r="F50" s="3443"/>
      <c r="G50" s="4253"/>
      <c r="H50" s="3447"/>
      <c r="I50" s="3447"/>
      <c r="J50" s="3448"/>
    </row>
    <row r="51" spans="1:10" ht="12.95" customHeight="1">
      <c r="A51" s="3449"/>
      <c r="B51" s="3443"/>
      <c r="C51" s="3443"/>
      <c r="D51" s="3443"/>
      <c r="E51" s="3443"/>
      <c r="F51" s="3443"/>
      <c r="G51" s="4253"/>
      <c r="H51" s="3447"/>
      <c r="I51" s="3447"/>
      <c r="J51" s="3448"/>
    </row>
    <row r="52" spans="1:10" ht="12.95" customHeight="1">
      <c r="A52" s="3449"/>
      <c r="B52" s="3443"/>
      <c r="C52" s="3443"/>
      <c r="D52" s="3443"/>
      <c r="E52" s="3443"/>
      <c r="F52" s="3443"/>
      <c r="G52" s="4253"/>
      <c r="H52" s="3447"/>
      <c r="I52" s="3447"/>
      <c r="J52" s="3448"/>
    </row>
    <row r="53" spans="1:10" ht="12.95" customHeight="1">
      <c r="A53" s="3449"/>
      <c r="B53" s="3443"/>
      <c r="C53" s="3443"/>
      <c r="D53" s="3443"/>
      <c r="E53" s="3443"/>
      <c r="F53" s="3443"/>
      <c r="G53" s="4253"/>
      <c r="H53" s="3447"/>
      <c r="I53" s="3447"/>
      <c r="J53" s="3448"/>
    </row>
    <row r="54" spans="1:10" ht="12.95" customHeight="1">
      <c r="A54" s="3449"/>
      <c r="B54" s="3443"/>
      <c r="C54" s="3443"/>
      <c r="D54" s="3443"/>
      <c r="E54" s="3443"/>
      <c r="F54" s="3443"/>
      <c r="G54" s="4253"/>
      <c r="H54" s="3447"/>
      <c r="I54" s="3447"/>
      <c r="J54" s="3448"/>
    </row>
    <row r="55" spans="1:10" ht="12.95" customHeight="1">
      <c r="A55" s="3449"/>
      <c r="B55" s="3443"/>
      <c r="C55" s="3443"/>
      <c r="D55" s="3443"/>
      <c r="E55" s="3443"/>
      <c r="F55" s="3443"/>
      <c r="G55" s="4253"/>
      <c r="H55" s="3447"/>
      <c r="I55" s="3447"/>
      <c r="J55" s="3448"/>
    </row>
    <row r="56" spans="1:10" ht="12.95" customHeight="1">
      <c r="A56" s="3449"/>
      <c r="B56" s="3443"/>
      <c r="C56" s="3443"/>
      <c r="D56" s="3443"/>
      <c r="E56" s="3443"/>
      <c r="F56" s="3443"/>
      <c r="G56" s="4253"/>
      <c r="H56" s="3447"/>
      <c r="I56" s="3447"/>
      <c r="J56" s="3448"/>
    </row>
    <row r="57" spans="1:10" ht="6" customHeight="1" thickBot="1">
      <c r="A57" s="3446"/>
      <c r="B57" s="3450"/>
      <c r="C57" s="3443"/>
      <c r="D57" s="3443"/>
      <c r="E57" s="3443"/>
      <c r="F57" s="3443"/>
      <c r="G57" s="3443"/>
      <c r="H57" s="3447"/>
      <c r="I57" s="3447"/>
      <c r="J57" s="3448"/>
    </row>
    <row r="58" spans="1:10">
      <c r="A58" s="5590" t="s">
        <v>173</v>
      </c>
      <c r="B58" s="5590"/>
      <c r="C58" s="5590"/>
      <c r="D58" s="5590"/>
      <c r="E58" s="5590"/>
      <c r="F58" s="5590"/>
      <c r="G58" s="5590"/>
      <c r="H58" s="5590"/>
      <c r="I58" s="5590"/>
      <c r="J58" s="5590"/>
    </row>
    <row r="59" spans="1:10">
      <c r="C59" s="1185"/>
      <c r="D59" s="1185"/>
      <c r="E59" s="1185"/>
      <c r="F59" s="1185"/>
      <c r="G59" s="1185"/>
      <c r="H59" s="1185"/>
      <c r="I59" s="1185"/>
      <c r="J59" s="1185"/>
    </row>
    <row r="60" spans="1:10">
      <c r="C60" s="1185"/>
      <c r="D60" s="1185"/>
      <c r="E60" s="1185"/>
      <c r="F60" s="1185"/>
      <c r="G60" s="1185"/>
      <c r="H60" s="1185"/>
      <c r="I60" s="1185"/>
      <c r="J60" s="1185"/>
    </row>
    <row r="61" spans="1:10">
      <c r="C61" s="1185"/>
      <c r="D61" s="1185"/>
      <c r="E61" s="1185"/>
      <c r="F61" s="1185"/>
      <c r="G61" s="1185"/>
      <c r="H61" s="1185"/>
      <c r="I61" s="1185"/>
      <c r="J61" s="1185"/>
    </row>
    <row r="62" spans="1:10">
      <c r="C62" s="1185"/>
      <c r="D62" s="1185"/>
      <c r="E62" s="1185"/>
      <c r="F62" s="1185"/>
      <c r="G62" s="1185"/>
      <c r="H62" s="1185"/>
      <c r="I62" s="1185"/>
      <c r="J62" s="1185"/>
    </row>
    <row r="63" spans="1:10">
      <c r="C63" s="1185"/>
      <c r="D63" s="1185"/>
      <c r="E63" s="1185"/>
      <c r="F63" s="1185"/>
      <c r="G63" s="1185"/>
      <c r="H63" s="1185"/>
      <c r="I63" s="1185"/>
      <c r="J63" s="1185"/>
    </row>
    <row r="64" spans="1:10">
      <c r="C64" s="1185"/>
      <c r="D64" s="1185"/>
      <c r="E64" s="1185"/>
      <c r="F64" s="1185"/>
      <c r="G64" s="1185"/>
      <c r="H64" s="1185"/>
      <c r="I64" s="1185"/>
      <c r="J64" s="1185"/>
    </row>
  </sheetData>
  <mergeCells count="1">
    <mergeCell ref="A58:J58"/>
  </mergeCells>
  <printOptions horizontalCentered="1" gridLinesSet="0"/>
  <pageMargins left="0.5" right="0.5" top="0.45" bottom="0.25" header="0" footer="0"/>
  <pageSetup scale="89" orientation="portrait" horizontalDpi="300" verticalDpi="300"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72"/>
  <sheetViews>
    <sheetView showGridLines="0" zoomScaleNormal="100" zoomScaleSheetLayoutView="100" workbookViewId="0">
      <selection activeCell="E26" sqref="E26"/>
    </sheetView>
  </sheetViews>
  <sheetFormatPr defaultColWidth="4.85546875" defaultRowHeight="12.75"/>
  <cols>
    <col min="1" max="1" width="2.5703125" style="1164" customWidth="1"/>
    <col min="2" max="2" width="16.140625" style="1184" customWidth="1"/>
    <col min="3" max="3" width="30.85546875" style="1184" customWidth="1"/>
    <col min="4" max="5" width="20.7109375" style="1184" customWidth="1"/>
    <col min="6" max="6" width="7.28515625" style="1184" customWidth="1"/>
    <col min="7" max="7" width="2.140625" style="1164" customWidth="1"/>
    <col min="8" max="8" width="2.5703125" style="1164" customWidth="1"/>
    <col min="9" max="9" width="13.7109375" style="1164" customWidth="1"/>
    <col min="10" max="10" width="2.85546875" style="1164" customWidth="1"/>
    <col min="11" max="11" width="10.140625" style="1164" hidden="1" customWidth="1"/>
    <col min="12" max="256" width="4.85546875" style="1164"/>
    <col min="257" max="257" width="1.42578125" style="1164" customWidth="1"/>
    <col min="258" max="258" width="16.140625" style="1164" customWidth="1"/>
    <col min="259" max="259" width="28.5703125" style="1164" customWidth="1"/>
    <col min="260" max="262" width="15.5703125" style="1164" customWidth="1"/>
    <col min="263" max="263" width="2.140625" style="1164" customWidth="1"/>
    <col min="264" max="264" width="2.5703125" style="1164" customWidth="1"/>
    <col min="265" max="265" width="18.85546875" style="1164" customWidth="1"/>
    <col min="266" max="266" width="2.85546875" style="1164" customWidth="1"/>
    <col min="267" max="267" width="0" style="1164" hidden="1" customWidth="1"/>
    <col min="268" max="512" width="4.85546875" style="1164"/>
    <col min="513" max="513" width="1.42578125" style="1164" customWidth="1"/>
    <col min="514" max="514" width="16.140625" style="1164" customWidth="1"/>
    <col min="515" max="515" width="28.5703125" style="1164" customWidth="1"/>
    <col min="516" max="518" width="15.5703125" style="1164" customWidth="1"/>
    <col min="519" max="519" width="2.140625" style="1164" customWidth="1"/>
    <col min="520" max="520" width="2.5703125" style="1164" customWidth="1"/>
    <col min="521" max="521" width="18.85546875" style="1164" customWidth="1"/>
    <col min="522" max="522" width="2.85546875" style="1164" customWidth="1"/>
    <col min="523" max="523" width="0" style="1164" hidden="1" customWidth="1"/>
    <col min="524" max="768" width="4.85546875" style="1164"/>
    <col min="769" max="769" width="1.42578125" style="1164" customWidth="1"/>
    <col min="770" max="770" width="16.140625" style="1164" customWidth="1"/>
    <col min="771" max="771" width="28.5703125" style="1164" customWidth="1"/>
    <col min="772" max="774" width="15.5703125" style="1164" customWidth="1"/>
    <col min="775" max="775" width="2.140625" style="1164" customWidth="1"/>
    <col min="776" max="776" width="2.5703125" style="1164" customWidth="1"/>
    <col min="777" max="777" width="18.85546875" style="1164" customWidth="1"/>
    <col min="778" max="778" width="2.85546875" style="1164" customWidth="1"/>
    <col min="779" max="779" width="0" style="1164" hidden="1" customWidth="1"/>
    <col min="780" max="1024" width="4.85546875" style="1164"/>
    <col min="1025" max="1025" width="1.42578125" style="1164" customWidth="1"/>
    <col min="1026" max="1026" width="16.140625" style="1164" customWidth="1"/>
    <col min="1027" max="1027" width="28.5703125" style="1164" customWidth="1"/>
    <col min="1028" max="1030" width="15.5703125" style="1164" customWidth="1"/>
    <col min="1031" max="1031" width="2.140625" style="1164" customWidth="1"/>
    <col min="1032" max="1032" width="2.5703125" style="1164" customWidth="1"/>
    <col min="1033" max="1033" width="18.85546875" style="1164" customWidth="1"/>
    <col min="1034" max="1034" width="2.85546875" style="1164" customWidth="1"/>
    <col min="1035" max="1035" width="0" style="1164" hidden="1" customWidth="1"/>
    <col min="1036" max="1280" width="4.85546875" style="1164"/>
    <col min="1281" max="1281" width="1.42578125" style="1164" customWidth="1"/>
    <col min="1282" max="1282" width="16.140625" style="1164" customWidth="1"/>
    <col min="1283" max="1283" width="28.5703125" style="1164" customWidth="1"/>
    <col min="1284" max="1286" width="15.5703125" style="1164" customWidth="1"/>
    <col min="1287" max="1287" width="2.140625" style="1164" customWidth="1"/>
    <col min="1288" max="1288" width="2.5703125" style="1164" customWidth="1"/>
    <col min="1289" max="1289" width="18.85546875" style="1164" customWidth="1"/>
    <col min="1290" max="1290" width="2.85546875" style="1164" customWidth="1"/>
    <col min="1291" max="1291" width="0" style="1164" hidden="1" customWidth="1"/>
    <col min="1292" max="1536" width="4.85546875" style="1164"/>
    <col min="1537" max="1537" width="1.42578125" style="1164" customWidth="1"/>
    <col min="1538" max="1538" width="16.140625" style="1164" customWidth="1"/>
    <col min="1539" max="1539" width="28.5703125" style="1164" customWidth="1"/>
    <col min="1540" max="1542" width="15.5703125" style="1164" customWidth="1"/>
    <col min="1543" max="1543" width="2.140625" style="1164" customWidth="1"/>
    <col min="1544" max="1544" width="2.5703125" style="1164" customWidth="1"/>
    <col min="1545" max="1545" width="18.85546875" style="1164" customWidth="1"/>
    <col min="1546" max="1546" width="2.85546875" style="1164" customWidth="1"/>
    <col min="1547" max="1547" width="0" style="1164" hidden="1" customWidth="1"/>
    <col min="1548" max="1792" width="4.85546875" style="1164"/>
    <col min="1793" max="1793" width="1.42578125" style="1164" customWidth="1"/>
    <col min="1794" max="1794" width="16.140625" style="1164" customWidth="1"/>
    <col min="1795" max="1795" width="28.5703125" style="1164" customWidth="1"/>
    <col min="1796" max="1798" width="15.5703125" style="1164" customWidth="1"/>
    <col min="1799" max="1799" width="2.140625" style="1164" customWidth="1"/>
    <col min="1800" max="1800" width="2.5703125" style="1164" customWidth="1"/>
    <col min="1801" max="1801" width="18.85546875" style="1164" customWidth="1"/>
    <col min="1802" max="1802" width="2.85546875" style="1164" customWidth="1"/>
    <col min="1803" max="1803" width="0" style="1164" hidden="1" customWidth="1"/>
    <col min="1804" max="2048" width="4.85546875" style="1164"/>
    <col min="2049" max="2049" width="1.42578125" style="1164" customWidth="1"/>
    <col min="2050" max="2050" width="16.140625" style="1164" customWidth="1"/>
    <col min="2051" max="2051" width="28.5703125" style="1164" customWidth="1"/>
    <col min="2052" max="2054" width="15.5703125" style="1164" customWidth="1"/>
    <col min="2055" max="2055" width="2.140625" style="1164" customWidth="1"/>
    <col min="2056" max="2056" width="2.5703125" style="1164" customWidth="1"/>
    <col min="2057" max="2057" width="18.85546875" style="1164" customWidth="1"/>
    <col min="2058" max="2058" width="2.85546875" style="1164" customWidth="1"/>
    <col min="2059" max="2059" width="0" style="1164" hidden="1" customWidth="1"/>
    <col min="2060" max="2304" width="4.85546875" style="1164"/>
    <col min="2305" max="2305" width="1.42578125" style="1164" customWidth="1"/>
    <col min="2306" max="2306" width="16.140625" style="1164" customWidth="1"/>
    <col min="2307" max="2307" width="28.5703125" style="1164" customWidth="1"/>
    <col min="2308" max="2310" width="15.5703125" style="1164" customWidth="1"/>
    <col min="2311" max="2311" width="2.140625" style="1164" customWidth="1"/>
    <col min="2312" max="2312" width="2.5703125" style="1164" customWidth="1"/>
    <col min="2313" max="2313" width="18.85546875" style="1164" customWidth="1"/>
    <col min="2314" max="2314" width="2.85546875" style="1164" customWidth="1"/>
    <col min="2315" max="2315" width="0" style="1164" hidden="1" customWidth="1"/>
    <col min="2316" max="2560" width="4.85546875" style="1164"/>
    <col min="2561" max="2561" width="1.42578125" style="1164" customWidth="1"/>
    <col min="2562" max="2562" width="16.140625" style="1164" customWidth="1"/>
    <col min="2563" max="2563" width="28.5703125" style="1164" customWidth="1"/>
    <col min="2564" max="2566" width="15.5703125" style="1164" customWidth="1"/>
    <col min="2567" max="2567" width="2.140625" style="1164" customWidth="1"/>
    <col min="2568" max="2568" width="2.5703125" style="1164" customWidth="1"/>
    <col min="2569" max="2569" width="18.85546875" style="1164" customWidth="1"/>
    <col min="2570" max="2570" width="2.85546875" style="1164" customWidth="1"/>
    <col min="2571" max="2571" width="0" style="1164" hidden="1" customWidth="1"/>
    <col min="2572" max="2816" width="4.85546875" style="1164"/>
    <col min="2817" max="2817" width="1.42578125" style="1164" customWidth="1"/>
    <col min="2818" max="2818" width="16.140625" style="1164" customWidth="1"/>
    <col min="2819" max="2819" width="28.5703125" style="1164" customWidth="1"/>
    <col min="2820" max="2822" width="15.5703125" style="1164" customWidth="1"/>
    <col min="2823" max="2823" width="2.140625" style="1164" customWidth="1"/>
    <col min="2824" max="2824" width="2.5703125" style="1164" customWidth="1"/>
    <col min="2825" max="2825" width="18.85546875" style="1164" customWidth="1"/>
    <col min="2826" max="2826" width="2.85546875" style="1164" customWidth="1"/>
    <col min="2827" max="2827" width="0" style="1164" hidden="1" customWidth="1"/>
    <col min="2828" max="3072" width="4.85546875" style="1164"/>
    <col min="3073" max="3073" width="1.42578125" style="1164" customWidth="1"/>
    <col min="3074" max="3074" width="16.140625" style="1164" customWidth="1"/>
    <col min="3075" max="3075" width="28.5703125" style="1164" customWidth="1"/>
    <col min="3076" max="3078" width="15.5703125" style="1164" customWidth="1"/>
    <col min="3079" max="3079" width="2.140625" style="1164" customWidth="1"/>
    <col min="3080" max="3080" width="2.5703125" style="1164" customWidth="1"/>
    <col min="3081" max="3081" width="18.85546875" style="1164" customWidth="1"/>
    <col min="3082" max="3082" width="2.85546875" style="1164" customWidth="1"/>
    <col min="3083" max="3083" width="0" style="1164" hidden="1" customWidth="1"/>
    <col min="3084" max="3328" width="4.85546875" style="1164"/>
    <col min="3329" max="3329" width="1.42578125" style="1164" customWidth="1"/>
    <col min="3330" max="3330" width="16.140625" style="1164" customWidth="1"/>
    <col min="3331" max="3331" width="28.5703125" style="1164" customWidth="1"/>
    <col min="3332" max="3334" width="15.5703125" style="1164" customWidth="1"/>
    <col min="3335" max="3335" width="2.140625" style="1164" customWidth="1"/>
    <col min="3336" max="3336" width="2.5703125" style="1164" customWidth="1"/>
    <col min="3337" max="3337" width="18.85546875" style="1164" customWidth="1"/>
    <col min="3338" max="3338" width="2.85546875" style="1164" customWidth="1"/>
    <col min="3339" max="3339" width="0" style="1164" hidden="1" customWidth="1"/>
    <col min="3340" max="3584" width="4.85546875" style="1164"/>
    <col min="3585" max="3585" width="1.42578125" style="1164" customWidth="1"/>
    <col min="3586" max="3586" width="16.140625" style="1164" customWidth="1"/>
    <col min="3587" max="3587" width="28.5703125" style="1164" customWidth="1"/>
    <col min="3588" max="3590" width="15.5703125" style="1164" customWidth="1"/>
    <col min="3591" max="3591" width="2.140625" style="1164" customWidth="1"/>
    <col min="3592" max="3592" width="2.5703125" style="1164" customWidth="1"/>
    <col min="3593" max="3593" width="18.85546875" style="1164" customWidth="1"/>
    <col min="3594" max="3594" width="2.85546875" style="1164" customWidth="1"/>
    <col min="3595" max="3595" width="0" style="1164" hidden="1" customWidth="1"/>
    <col min="3596" max="3840" width="4.85546875" style="1164"/>
    <col min="3841" max="3841" width="1.42578125" style="1164" customWidth="1"/>
    <col min="3842" max="3842" width="16.140625" style="1164" customWidth="1"/>
    <col min="3843" max="3843" width="28.5703125" style="1164" customWidth="1"/>
    <col min="3844" max="3846" width="15.5703125" style="1164" customWidth="1"/>
    <col min="3847" max="3847" width="2.140625" style="1164" customWidth="1"/>
    <col min="3848" max="3848" width="2.5703125" style="1164" customWidth="1"/>
    <col min="3849" max="3849" width="18.85546875" style="1164" customWidth="1"/>
    <col min="3850" max="3850" width="2.85546875" style="1164" customWidth="1"/>
    <col min="3851" max="3851" width="0" style="1164" hidden="1" customWidth="1"/>
    <col min="3852" max="4096" width="4.85546875" style="1164"/>
    <col min="4097" max="4097" width="1.42578125" style="1164" customWidth="1"/>
    <col min="4098" max="4098" width="16.140625" style="1164" customWidth="1"/>
    <col min="4099" max="4099" width="28.5703125" style="1164" customWidth="1"/>
    <col min="4100" max="4102" width="15.5703125" style="1164" customWidth="1"/>
    <col min="4103" max="4103" width="2.140625" style="1164" customWidth="1"/>
    <col min="4104" max="4104" width="2.5703125" style="1164" customWidth="1"/>
    <col min="4105" max="4105" width="18.85546875" style="1164" customWidth="1"/>
    <col min="4106" max="4106" width="2.85546875" style="1164" customWidth="1"/>
    <col min="4107" max="4107" width="0" style="1164" hidden="1" customWidth="1"/>
    <col min="4108" max="4352" width="4.85546875" style="1164"/>
    <col min="4353" max="4353" width="1.42578125" style="1164" customWidth="1"/>
    <col min="4354" max="4354" width="16.140625" style="1164" customWidth="1"/>
    <col min="4355" max="4355" width="28.5703125" style="1164" customWidth="1"/>
    <col min="4356" max="4358" width="15.5703125" style="1164" customWidth="1"/>
    <col min="4359" max="4359" width="2.140625" style="1164" customWidth="1"/>
    <col min="4360" max="4360" width="2.5703125" style="1164" customWidth="1"/>
    <col min="4361" max="4361" width="18.85546875" style="1164" customWidth="1"/>
    <col min="4362" max="4362" width="2.85546875" style="1164" customWidth="1"/>
    <col min="4363" max="4363" width="0" style="1164" hidden="1" customWidth="1"/>
    <col min="4364" max="4608" width="4.85546875" style="1164"/>
    <col min="4609" max="4609" width="1.42578125" style="1164" customWidth="1"/>
    <col min="4610" max="4610" width="16.140625" style="1164" customWidth="1"/>
    <col min="4611" max="4611" width="28.5703125" style="1164" customWidth="1"/>
    <col min="4612" max="4614" width="15.5703125" style="1164" customWidth="1"/>
    <col min="4615" max="4615" width="2.140625" style="1164" customWidth="1"/>
    <col min="4616" max="4616" width="2.5703125" style="1164" customWidth="1"/>
    <col min="4617" max="4617" width="18.85546875" style="1164" customWidth="1"/>
    <col min="4618" max="4618" width="2.85546875" style="1164" customWidth="1"/>
    <col min="4619" max="4619" width="0" style="1164" hidden="1" customWidth="1"/>
    <col min="4620" max="4864" width="4.85546875" style="1164"/>
    <col min="4865" max="4865" width="1.42578125" style="1164" customWidth="1"/>
    <col min="4866" max="4866" width="16.140625" style="1164" customWidth="1"/>
    <col min="4867" max="4867" width="28.5703125" style="1164" customWidth="1"/>
    <col min="4868" max="4870" width="15.5703125" style="1164" customWidth="1"/>
    <col min="4871" max="4871" width="2.140625" style="1164" customWidth="1"/>
    <col min="4872" max="4872" width="2.5703125" style="1164" customWidth="1"/>
    <col min="4873" max="4873" width="18.85546875" style="1164" customWidth="1"/>
    <col min="4874" max="4874" width="2.85546875" style="1164" customWidth="1"/>
    <col min="4875" max="4875" width="0" style="1164" hidden="1" customWidth="1"/>
    <col min="4876" max="5120" width="4.85546875" style="1164"/>
    <col min="5121" max="5121" width="1.42578125" style="1164" customWidth="1"/>
    <col min="5122" max="5122" width="16.140625" style="1164" customWidth="1"/>
    <col min="5123" max="5123" width="28.5703125" style="1164" customWidth="1"/>
    <col min="5124" max="5126" width="15.5703125" style="1164" customWidth="1"/>
    <col min="5127" max="5127" width="2.140625" style="1164" customWidth="1"/>
    <col min="5128" max="5128" width="2.5703125" style="1164" customWidth="1"/>
    <col min="5129" max="5129" width="18.85546875" style="1164" customWidth="1"/>
    <col min="5130" max="5130" width="2.85546875" style="1164" customWidth="1"/>
    <col min="5131" max="5131" width="0" style="1164" hidden="1" customWidth="1"/>
    <col min="5132" max="5376" width="4.85546875" style="1164"/>
    <col min="5377" max="5377" width="1.42578125" style="1164" customWidth="1"/>
    <col min="5378" max="5378" width="16.140625" style="1164" customWidth="1"/>
    <col min="5379" max="5379" width="28.5703125" style="1164" customWidth="1"/>
    <col min="5380" max="5382" width="15.5703125" style="1164" customWidth="1"/>
    <col min="5383" max="5383" width="2.140625" style="1164" customWidth="1"/>
    <col min="5384" max="5384" width="2.5703125" style="1164" customWidth="1"/>
    <col min="5385" max="5385" width="18.85546875" style="1164" customWidth="1"/>
    <col min="5386" max="5386" width="2.85546875" style="1164" customWidth="1"/>
    <col min="5387" max="5387" width="0" style="1164" hidden="1" customWidth="1"/>
    <col min="5388" max="5632" width="4.85546875" style="1164"/>
    <col min="5633" max="5633" width="1.42578125" style="1164" customWidth="1"/>
    <col min="5634" max="5634" width="16.140625" style="1164" customWidth="1"/>
    <col min="5635" max="5635" width="28.5703125" style="1164" customWidth="1"/>
    <col min="5636" max="5638" width="15.5703125" style="1164" customWidth="1"/>
    <col min="5639" max="5639" width="2.140625" style="1164" customWidth="1"/>
    <col min="5640" max="5640" width="2.5703125" style="1164" customWidth="1"/>
    <col min="5641" max="5641" width="18.85546875" style="1164" customWidth="1"/>
    <col min="5642" max="5642" width="2.85546875" style="1164" customWidth="1"/>
    <col min="5643" max="5643" width="0" style="1164" hidden="1" customWidth="1"/>
    <col min="5644" max="5888" width="4.85546875" style="1164"/>
    <col min="5889" max="5889" width="1.42578125" style="1164" customWidth="1"/>
    <col min="5890" max="5890" width="16.140625" style="1164" customWidth="1"/>
    <col min="5891" max="5891" width="28.5703125" style="1164" customWidth="1"/>
    <col min="5892" max="5894" width="15.5703125" style="1164" customWidth="1"/>
    <col min="5895" max="5895" width="2.140625" style="1164" customWidth="1"/>
    <col min="5896" max="5896" width="2.5703125" style="1164" customWidth="1"/>
    <col min="5897" max="5897" width="18.85546875" style="1164" customWidth="1"/>
    <col min="5898" max="5898" width="2.85546875" style="1164" customWidth="1"/>
    <col min="5899" max="5899" width="0" style="1164" hidden="1" customWidth="1"/>
    <col min="5900" max="6144" width="4.85546875" style="1164"/>
    <col min="6145" max="6145" width="1.42578125" style="1164" customWidth="1"/>
    <col min="6146" max="6146" width="16.140625" style="1164" customWidth="1"/>
    <col min="6147" max="6147" width="28.5703125" style="1164" customWidth="1"/>
    <col min="6148" max="6150" width="15.5703125" style="1164" customWidth="1"/>
    <col min="6151" max="6151" width="2.140625" style="1164" customWidth="1"/>
    <col min="6152" max="6152" width="2.5703125" style="1164" customWidth="1"/>
    <col min="6153" max="6153" width="18.85546875" style="1164" customWidth="1"/>
    <col min="6154" max="6154" width="2.85546875" style="1164" customWidth="1"/>
    <col min="6155" max="6155" width="0" style="1164" hidden="1" customWidth="1"/>
    <col min="6156" max="6400" width="4.85546875" style="1164"/>
    <col min="6401" max="6401" width="1.42578125" style="1164" customWidth="1"/>
    <col min="6402" max="6402" width="16.140625" style="1164" customWidth="1"/>
    <col min="6403" max="6403" width="28.5703125" style="1164" customWidth="1"/>
    <col min="6404" max="6406" width="15.5703125" style="1164" customWidth="1"/>
    <col min="6407" max="6407" width="2.140625" style="1164" customWidth="1"/>
    <col min="6408" max="6408" width="2.5703125" style="1164" customWidth="1"/>
    <col min="6409" max="6409" width="18.85546875" style="1164" customWidth="1"/>
    <col min="6410" max="6410" width="2.85546875" style="1164" customWidth="1"/>
    <col min="6411" max="6411" width="0" style="1164" hidden="1" customWidth="1"/>
    <col min="6412" max="6656" width="4.85546875" style="1164"/>
    <col min="6657" max="6657" width="1.42578125" style="1164" customWidth="1"/>
    <col min="6658" max="6658" width="16.140625" style="1164" customWidth="1"/>
    <col min="6659" max="6659" width="28.5703125" style="1164" customWidth="1"/>
    <col min="6660" max="6662" width="15.5703125" style="1164" customWidth="1"/>
    <col min="6663" max="6663" width="2.140625" style="1164" customWidth="1"/>
    <col min="6664" max="6664" width="2.5703125" style="1164" customWidth="1"/>
    <col min="6665" max="6665" width="18.85546875" style="1164" customWidth="1"/>
    <col min="6666" max="6666" width="2.85546875" style="1164" customWidth="1"/>
    <col min="6667" max="6667" width="0" style="1164" hidden="1" customWidth="1"/>
    <col min="6668" max="6912" width="4.85546875" style="1164"/>
    <col min="6913" max="6913" width="1.42578125" style="1164" customWidth="1"/>
    <col min="6914" max="6914" width="16.140625" style="1164" customWidth="1"/>
    <col min="6915" max="6915" width="28.5703125" style="1164" customWidth="1"/>
    <col min="6916" max="6918" width="15.5703125" style="1164" customWidth="1"/>
    <col min="6919" max="6919" width="2.140625" style="1164" customWidth="1"/>
    <col min="6920" max="6920" width="2.5703125" style="1164" customWidth="1"/>
    <col min="6921" max="6921" width="18.85546875" style="1164" customWidth="1"/>
    <col min="6922" max="6922" width="2.85546875" style="1164" customWidth="1"/>
    <col min="6923" max="6923" width="0" style="1164" hidden="1" customWidth="1"/>
    <col min="6924" max="7168" width="4.85546875" style="1164"/>
    <col min="7169" max="7169" width="1.42578125" style="1164" customWidth="1"/>
    <col min="7170" max="7170" width="16.140625" style="1164" customWidth="1"/>
    <col min="7171" max="7171" width="28.5703125" style="1164" customWidth="1"/>
    <col min="7172" max="7174" width="15.5703125" style="1164" customWidth="1"/>
    <col min="7175" max="7175" width="2.140625" style="1164" customWidth="1"/>
    <col min="7176" max="7176" width="2.5703125" style="1164" customWidth="1"/>
    <col min="7177" max="7177" width="18.85546875" style="1164" customWidth="1"/>
    <col min="7178" max="7178" width="2.85546875" style="1164" customWidth="1"/>
    <col min="7179" max="7179" width="0" style="1164" hidden="1" customWidth="1"/>
    <col min="7180" max="7424" width="4.85546875" style="1164"/>
    <col min="7425" max="7425" width="1.42578125" style="1164" customWidth="1"/>
    <col min="7426" max="7426" width="16.140625" style="1164" customWidth="1"/>
    <col min="7427" max="7427" width="28.5703125" style="1164" customWidth="1"/>
    <col min="7428" max="7430" width="15.5703125" style="1164" customWidth="1"/>
    <col min="7431" max="7431" width="2.140625" style="1164" customWidth="1"/>
    <col min="7432" max="7432" width="2.5703125" style="1164" customWidth="1"/>
    <col min="7433" max="7433" width="18.85546875" style="1164" customWidth="1"/>
    <col min="7434" max="7434" width="2.85546875" style="1164" customWidth="1"/>
    <col min="7435" max="7435" width="0" style="1164" hidden="1" customWidth="1"/>
    <col min="7436" max="7680" width="4.85546875" style="1164"/>
    <col min="7681" max="7681" width="1.42578125" style="1164" customWidth="1"/>
    <col min="7682" max="7682" width="16.140625" style="1164" customWidth="1"/>
    <col min="7683" max="7683" width="28.5703125" style="1164" customWidth="1"/>
    <col min="7684" max="7686" width="15.5703125" style="1164" customWidth="1"/>
    <col min="7687" max="7687" width="2.140625" style="1164" customWidth="1"/>
    <col min="7688" max="7688" width="2.5703125" style="1164" customWidth="1"/>
    <col min="7689" max="7689" width="18.85546875" style="1164" customWidth="1"/>
    <col min="7690" max="7690" width="2.85546875" style="1164" customWidth="1"/>
    <col min="7691" max="7691" width="0" style="1164" hidden="1" customWidth="1"/>
    <col min="7692" max="7936" width="4.85546875" style="1164"/>
    <col min="7937" max="7937" width="1.42578125" style="1164" customWidth="1"/>
    <col min="7938" max="7938" width="16.140625" style="1164" customWidth="1"/>
    <col min="7939" max="7939" width="28.5703125" style="1164" customWidth="1"/>
    <col min="7940" max="7942" width="15.5703125" style="1164" customWidth="1"/>
    <col min="7943" max="7943" width="2.140625" style="1164" customWidth="1"/>
    <col min="7944" max="7944" width="2.5703125" style="1164" customWidth="1"/>
    <col min="7945" max="7945" width="18.85546875" style="1164" customWidth="1"/>
    <col min="7946" max="7946" width="2.85546875" style="1164" customWidth="1"/>
    <col min="7947" max="7947" width="0" style="1164" hidden="1" customWidth="1"/>
    <col min="7948" max="8192" width="4.85546875" style="1164"/>
    <col min="8193" max="8193" width="1.42578125" style="1164" customWidth="1"/>
    <col min="8194" max="8194" width="16.140625" style="1164" customWidth="1"/>
    <col min="8195" max="8195" width="28.5703125" style="1164" customWidth="1"/>
    <col min="8196" max="8198" width="15.5703125" style="1164" customWidth="1"/>
    <col min="8199" max="8199" width="2.140625" style="1164" customWidth="1"/>
    <col min="8200" max="8200" width="2.5703125" style="1164" customWidth="1"/>
    <col min="8201" max="8201" width="18.85546875" style="1164" customWidth="1"/>
    <col min="8202" max="8202" width="2.85546875" style="1164" customWidth="1"/>
    <col min="8203" max="8203" width="0" style="1164" hidden="1" customWidth="1"/>
    <col min="8204" max="8448" width="4.85546875" style="1164"/>
    <col min="8449" max="8449" width="1.42578125" style="1164" customWidth="1"/>
    <col min="8450" max="8450" width="16.140625" style="1164" customWidth="1"/>
    <col min="8451" max="8451" width="28.5703125" style="1164" customWidth="1"/>
    <col min="8452" max="8454" width="15.5703125" style="1164" customWidth="1"/>
    <col min="8455" max="8455" width="2.140625" style="1164" customWidth="1"/>
    <col min="8456" max="8456" width="2.5703125" style="1164" customWidth="1"/>
    <col min="8457" max="8457" width="18.85546875" style="1164" customWidth="1"/>
    <col min="8458" max="8458" width="2.85546875" style="1164" customWidth="1"/>
    <col min="8459" max="8459" width="0" style="1164" hidden="1" customWidth="1"/>
    <col min="8460" max="8704" width="4.85546875" style="1164"/>
    <col min="8705" max="8705" width="1.42578125" style="1164" customWidth="1"/>
    <col min="8706" max="8706" width="16.140625" style="1164" customWidth="1"/>
    <col min="8707" max="8707" width="28.5703125" style="1164" customWidth="1"/>
    <col min="8708" max="8710" width="15.5703125" style="1164" customWidth="1"/>
    <col min="8711" max="8711" width="2.140625" style="1164" customWidth="1"/>
    <col min="8712" max="8712" width="2.5703125" style="1164" customWidth="1"/>
    <col min="8713" max="8713" width="18.85546875" style="1164" customWidth="1"/>
    <col min="8714" max="8714" width="2.85546875" style="1164" customWidth="1"/>
    <col min="8715" max="8715" width="0" style="1164" hidden="1" customWidth="1"/>
    <col min="8716" max="8960" width="4.85546875" style="1164"/>
    <col min="8961" max="8961" width="1.42578125" style="1164" customWidth="1"/>
    <col min="8962" max="8962" width="16.140625" style="1164" customWidth="1"/>
    <col min="8963" max="8963" width="28.5703125" style="1164" customWidth="1"/>
    <col min="8964" max="8966" width="15.5703125" style="1164" customWidth="1"/>
    <col min="8967" max="8967" width="2.140625" style="1164" customWidth="1"/>
    <col min="8968" max="8968" width="2.5703125" style="1164" customWidth="1"/>
    <col min="8969" max="8969" width="18.85546875" style="1164" customWidth="1"/>
    <col min="8970" max="8970" width="2.85546875" style="1164" customWidth="1"/>
    <col min="8971" max="8971" width="0" style="1164" hidden="1" customWidth="1"/>
    <col min="8972" max="9216" width="4.85546875" style="1164"/>
    <col min="9217" max="9217" width="1.42578125" style="1164" customWidth="1"/>
    <col min="9218" max="9218" width="16.140625" style="1164" customWidth="1"/>
    <col min="9219" max="9219" width="28.5703125" style="1164" customWidth="1"/>
    <col min="9220" max="9222" width="15.5703125" style="1164" customWidth="1"/>
    <col min="9223" max="9223" width="2.140625" style="1164" customWidth="1"/>
    <col min="9224" max="9224" width="2.5703125" style="1164" customWidth="1"/>
    <col min="9225" max="9225" width="18.85546875" style="1164" customWidth="1"/>
    <col min="9226" max="9226" width="2.85546875" style="1164" customWidth="1"/>
    <col min="9227" max="9227" width="0" style="1164" hidden="1" customWidth="1"/>
    <col min="9228" max="9472" width="4.85546875" style="1164"/>
    <col min="9473" max="9473" width="1.42578125" style="1164" customWidth="1"/>
    <col min="9474" max="9474" width="16.140625" style="1164" customWidth="1"/>
    <col min="9475" max="9475" width="28.5703125" style="1164" customWidth="1"/>
    <col min="9476" max="9478" width="15.5703125" style="1164" customWidth="1"/>
    <col min="9479" max="9479" width="2.140625" style="1164" customWidth="1"/>
    <col min="9480" max="9480" width="2.5703125" style="1164" customWidth="1"/>
    <col min="9481" max="9481" width="18.85546875" style="1164" customWidth="1"/>
    <col min="9482" max="9482" width="2.85546875" style="1164" customWidth="1"/>
    <col min="9483" max="9483" width="0" style="1164" hidden="1" customWidth="1"/>
    <col min="9484" max="9728" width="4.85546875" style="1164"/>
    <col min="9729" max="9729" width="1.42578125" style="1164" customWidth="1"/>
    <col min="9730" max="9730" width="16.140625" style="1164" customWidth="1"/>
    <col min="9731" max="9731" width="28.5703125" style="1164" customWidth="1"/>
    <col min="9732" max="9734" width="15.5703125" style="1164" customWidth="1"/>
    <col min="9735" max="9735" width="2.140625" style="1164" customWidth="1"/>
    <col min="9736" max="9736" width="2.5703125" style="1164" customWidth="1"/>
    <col min="9737" max="9737" width="18.85546875" style="1164" customWidth="1"/>
    <col min="9738" max="9738" width="2.85546875" style="1164" customWidth="1"/>
    <col min="9739" max="9739" width="0" style="1164" hidden="1" customWidth="1"/>
    <col min="9740" max="9984" width="4.85546875" style="1164"/>
    <col min="9985" max="9985" width="1.42578125" style="1164" customWidth="1"/>
    <col min="9986" max="9986" width="16.140625" style="1164" customWidth="1"/>
    <col min="9987" max="9987" width="28.5703125" style="1164" customWidth="1"/>
    <col min="9988" max="9990" width="15.5703125" style="1164" customWidth="1"/>
    <col min="9991" max="9991" width="2.140625" style="1164" customWidth="1"/>
    <col min="9992" max="9992" width="2.5703125" style="1164" customWidth="1"/>
    <col min="9993" max="9993" width="18.85546875" style="1164" customWidth="1"/>
    <col min="9994" max="9994" width="2.85546875" style="1164" customWidth="1"/>
    <col min="9995" max="9995" width="0" style="1164" hidden="1" customWidth="1"/>
    <col min="9996" max="10240" width="4.85546875" style="1164"/>
    <col min="10241" max="10241" width="1.42578125" style="1164" customWidth="1"/>
    <col min="10242" max="10242" width="16.140625" style="1164" customWidth="1"/>
    <col min="10243" max="10243" width="28.5703125" style="1164" customWidth="1"/>
    <col min="10244" max="10246" width="15.5703125" style="1164" customWidth="1"/>
    <col min="10247" max="10247" width="2.140625" style="1164" customWidth="1"/>
    <col min="10248" max="10248" width="2.5703125" style="1164" customWidth="1"/>
    <col min="10249" max="10249" width="18.85546875" style="1164" customWidth="1"/>
    <col min="10250" max="10250" width="2.85546875" style="1164" customWidth="1"/>
    <col min="10251" max="10251" width="0" style="1164" hidden="1" customWidth="1"/>
    <col min="10252" max="10496" width="4.85546875" style="1164"/>
    <col min="10497" max="10497" width="1.42578125" style="1164" customWidth="1"/>
    <col min="10498" max="10498" width="16.140625" style="1164" customWidth="1"/>
    <col min="10499" max="10499" width="28.5703125" style="1164" customWidth="1"/>
    <col min="10500" max="10502" width="15.5703125" style="1164" customWidth="1"/>
    <col min="10503" max="10503" width="2.140625" style="1164" customWidth="1"/>
    <col min="10504" max="10504" width="2.5703125" style="1164" customWidth="1"/>
    <col min="10505" max="10505" width="18.85546875" style="1164" customWidth="1"/>
    <col min="10506" max="10506" width="2.85546875" style="1164" customWidth="1"/>
    <col min="10507" max="10507" width="0" style="1164" hidden="1" customWidth="1"/>
    <col min="10508" max="10752" width="4.85546875" style="1164"/>
    <col min="10753" max="10753" width="1.42578125" style="1164" customWidth="1"/>
    <col min="10754" max="10754" width="16.140625" style="1164" customWidth="1"/>
    <col min="10755" max="10755" width="28.5703125" style="1164" customWidth="1"/>
    <col min="10756" max="10758" width="15.5703125" style="1164" customWidth="1"/>
    <col min="10759" max="10759" width="2.140625" style="1164" customWidth="1"/>
    <col min="10760" max="10760" width="2.5703125" style="1164" customWidth="1"/>
    <col min="10761" max="10761" width="18.85546875" style="1164" customWidth="1"/>
    <col min="10762" max="10762" width="2.85546875" style="1164" customWidth="1"/>
    <col min="10763" max="10763" width="0" style="1164" hidden="1" customWidth="1"/>
    <col min="10764" max="11008" width="4.85546875" style="1164"/>
    <col min="11009" max="11009" width="1.42578125" style="1164" customWidth="1"/>
    <col min="11010" max="11010" width="16.140625" style="1164" customWidth="1"/>
    <col min="11011" max="11011" width="28.5703125" style="1164" customWidth="1"/>
    <col min="11012" max="11014" width="15.5703125" style="1164" customWidth="1"/>
    <col min="11015" max="11015" width="2.140625" style="1164" customWidth="1"/>
    <col min="11016" max="11016" width="2.5703125" style="1164" customWidth="1"/>
    <col min="11017" max="11017" width="18.85546875" style="1164" customWidth="1"/>
    <col min="11018" max="11018" width="2.85546875" style="1164" customWidth="1"/>
    <col min="11019" max="11019" width="0" style="1164" hidden="1" customWidth="1"/>
    <col min="11020" max="11264" width="4.85546875" style="1164"/>
    <col min="11265" max="11265" width="1.42578125" style="1164" customWidth="1"/>
    <col min="11266" max="11266" width="16.140625" style="1164" customWidth="1"/>
    <col min="11267" max="11267" width="28.5703125" style="1164" customWidth="1"/>
    <col min="11268" max="11270" width="15.5703125" style="1164" customWidth="1"/>
    <col min="11271" max="11271" width="2.140625" style="1164" customWidth="1"/>
    <col min="11272" max="11272" width="2.5703125" style="1164" customWidth="1"/>
    <col min="11273" max="11273" width="18.85546875" style="1164" customWidth="1"/>
    <col min="11274" max="11274" width="2.85546875" style="1164" customWidth="1"/>
    <col min="11275" max="11275" width="0" style="1164" hidden="1" customWidth="1"/>
    <col min="11276" max="11520" width="4.85546875" style="1164"/>
    <col min="11521" max="11521" width="1.42578125" style="1164" customWidth="1"/>
    <col min="11522" max="11522" width="16.140625" style="1164" customWidth="1"/>
    <col min="11523" max="11523" width="28.5703125" style="1164" customWidth="1"/>
    <col min="11524" max="11526" width="15.5703125" style="1164" customWidth="1"/>
    <col min="11527" max="11527" width="2.140625" style="1164" customWidth="1"/>
    <col min="11528" max="11528" width="2.5703125" style="1164" customWidth="1"/>
    <col min="11529" max="11529" width="18.85546875" style="1164" customWidth="1"/>
    <col min="11530" max="11530" width="2.85546875" style="1164" customWidth="1"/>
    <col min="11531" max="11531" width="0" style="1164" hidden="1" customWidth="1"/>
    <col min="11532" max="11776" width="4.85546875" style="1164"/>
    <col min="11777" max="11777" width="1.42578125" style="1164" customWidth="1"/>
    <col min="11778" max="11778" width="16.140625" style="1164" customWidth="1"/>
    <col min="11779" max="11779" width="28.5703125" style="1164" customWidth="1"/>
    <col min="11780" max="11782" width="15.5703125" style="1164" customWidth="1"/>
    <col min="11783" max="11783" width="2.140625" style="1164" customWidth="1"/>
    <col min="11784" max="11784" width="2.5703125" style="1164" customWidth="1"/>
    <col min="11785" max="11785" width="18.85546875" style="1164" customWidth="1"/>
    <col min="11786" max="11786" width="2.85546875" style="1164" customWidth="1"/>
    <col min="11787" max="11787" width="0" style="1164" hidden="1" customWidth="1"/>
    <col min="11788" max="12032" width="4.85546875" style="1164"/>
    <col min="12033" max="12033" width="1.42578125" style="1164" customWidth="1"/>
    <col min="12034" max="12034" width="16.140625" style="1164" customWidth="1"/>
    <col min="12035" max="12035" width="28.5703125" style="1164" customWidth="1"/>
    <col min="12036" max="12038" width="15.5703125" style="1164" customWidth="1"/>
    <col min="12039" max="12039" width="2.140625" style="1164" customWidth="1"/>
    <col min="12040" max="12040" width="2.5703125" style="1164" customWidth="1"/>
    <col min="12041" max="12041" width="18.85546875" style="1164" customWidth="1"/>
    <col min="12042" max="12042" width="2.85546875" style="1164" customWidth="1"/>
    <col min="12043" max="12043" width="0" style="1164" hidden="1" customWidth="1"/>
    <col min="12044" max="12288" width="4.85546875" style="1164"/>
    <col min="12289" max="12289" width="1.42578125" style="1164" customWidth="1"/>
    <col min="12290" max="12290" width="16.140625" style="1164" customWidth="1"/>
    <col min="12291" max="12291" width="28.5703125" style="1164" customWidth="1"/>
    <col min="12292" max="12294" width="15.5703125" style="1164" customWidth="1"/>
    <col min="12295" max="12295" width="2.140625" style="1164" customWidth="1"/>
    <col min="12296" max="12296" width="2.5703125" style="1164" customWidth="1"/>
    <col min="12297" max="12297" width="18.85546875" style="1164" customWidth="1"/>
    <col min="12298" max="12298" width="2.85546875" style="1164" customWidth="1"/>
    <col min="12299" max="12299" width="0" style="1164" hidden="1" customWidth="1"/>
    <col min="12300" max="12544" width="4.85546875" style="1164"/>
    <col min="12545" max="12545" width="1.42578125" style="1164" customWidth="1"/>
    <col min="12546" max="12546" width="16.140625" style="1164" customWidth="1"/>
    <col min="12547" max="12547" width="28.5703125" style="1164" customWidth="1"/>
    <col min="12548" max="12550" width="15.5703125" style="1164" customWidth="1"/>
    <col min="12551" max="12551" width="2.140625" style="1164" customWidth="1"/>
    <col min="12552" max="12552" width="2.5703125" style="1164" customWidth="1"/>
    <col min="12553" max="12553" width="18.85546875" style="1164" customWidth="1"/>
    <col min="12554" max="12554" width="2.85546875" style="1164" customWidth="1"/>
    <col min="12555" max="12555" width="0" style="1164" hidden="1" customWidth="1"/>
    <col min="12556" max="12800" width="4.85546875" style="1164"/>
    <col min="12801" max="12801" width="1.42578125" style="1164" customWidth="1"/>
    <col min="12802" max="12802" width="16.140625" style="1164" customWidth="1"/>
    <col min="12803" max="12803" width="28.5703125" style="1164" customWidth="1"/>
    <col min="12804" max="12806" width="15.5703125" style="1164" customWidth="1"/>
    <col min="12807" max="12807" width="2.140625" style="1164" customWidth="1"/>
    <col min="12808" max="12808" width="2.5703125" style="1164" customWidth="1"/>
    <col min="12809" max="12809" width="18.85546875" style="1164" customWidth="1"/>
    <col min="12810" max="12810" width="2.85546875" style="1164" customWidth="1"/>
    <col min="12811" max="12811" width="0" style="1164" hidden="1" customWidth="1"/>
    <col min="12812" max="13056" width="4.85546875" style="1164"/>
    <col min="13057" max="13057" width="1.42578125" style="1164" customWidth="1"/>
    <col min="13058" max="13058" width="16.140625" style="1164" customWidth="1"/>
    <col min="13059" max="13059" width="28.5703125" style="1164" customWidth="1"/>
    <col min="13060" max="13062" width="15.5703125" style="1164" customWidth="1"/>
    <col min="13063" max="13063" width="2.140625" style="1164" customWidth="1"/>
    <col min="13064" max="13064" width="2.5703125" style="1164" customWidth="1"/>
    <col min="13065" max="13065" width="18.85546875" style="1164" customWidth="1"/>
    <col min="13066" max="13066" width="2.85546875" style="1164" customWidth="1"/>
    <col min="13067" max="13067" width="0" style="1164" hidden="1" customWidth="1"/>
    <col min="13068" max="13312" width="4.85546875" style="1164"/>
    <col min="13313" max="13313" width="1.42578125" style="1164" customWidth="1"/>
    <col min="13314" max="13314" width="16.140625" style="1164" customWidth="1"/>
    <col min="13315" max="13315" width="28.5703125" style="1164" customWidth="1"/>
    <col min="13316" max="13318" width="15.5703125" style="1164" customWidth="1"/>
    <col min="13319" max="13319" width="2.140625" style="1164" customWidth="1"/>
    <col min="13320" max="13320" width="2.5703125" style="1164" customWidth="1"/>
    <col min="13321" max="13321" width="18.85546875" style="1164" customWidth="1"/>
    <col min="13322" max="13322" width="2.85546875" style="1164" customWidth="1"/>
    <col min="13323" max="13323" width="0" style="1164" hidden="1" customWidth="1"/>
    <col min="13324" max="13568" width="4.85546875" style="1164"/>
    <col min="13569" max="13569" width="1.42578125" style="1164" customWidth="1"/>
    <col min="13570" max="13570" width="16.140625" style="1164" customWidth="1"/>
    <col min="13571" max="13571" width="28.5703125" style="1164" customWidth="1"/>
    <col min="13572" max="13574" width="15.5703125" style="1164" customWidth="1"/>
    <col min="13575" max="13575" width="2.140625" style="1164" customWidth="1"/>
    <col min="13576" max="13576" width="2.5703125" style="1164" customWidth="1"/>
    <col min="13577" max="13577" width="18.85546875" style="1164" customWidth="1"/>
    <col min="13578" max="13578" width="2.85546875" style="1164" customWidth="1"/>
    <col min="13579" max="13579" width="0" style="1164" hidden="1" customWidth="1"/>
    <col min="13580" max="13824" width="4.85546875" style="1164"/>
    <col min="13825" max="13825" width="1.42578125" style="1164" customWidth="1"/>
    <col min="13826" max="13826" width="16.140625" style="1164" customWidth="1"/>
    <col min="13827" max="13827" width="28.5703125" style="1164" customWidth="1"/>
    <col min="13828" max="13830" width="15.5703125" style="1164" customWidth="1"/>
    <col min="13831" max="13831" width="2.140625" style="1164" customWidth="1"/>
    <col min="13832" max="13832" width="2.5703125" style="1164" customWidth="1"/>
    <col min="13833" max="13833" width="18.85546875" style="1164" customWidth="1"/>
    <col min="13834" max="13834" width="2.85546875" style="1164" customWidth="1"/>
    <col min="13835" max="13835" width="0" style="1164" hidden="1" customWidth="1"/>
    <col min="13836" max="14080" width="4.85546875" style="1164"/>
    <col min="14081" max="14081" width="1.42578125" style="1164" customWidth="1"/>
    <col min="14082" max="14082" width="16.140625" style="1164" customWidth="1"/>
    <col min="14083" max="14083" width="28.5703125" style="1164" customWidth="1"/>
    <col min="14084" max="14086" width="15.5703125" style="1164" customWidth="1"/>
    <col min="14087" max="14087" width="2.140625" style="1164" customWidth="1"/>
    <col min="14088" max="14088" width="2.5703125" style="1164" customWidth="1"/>
    <col min="14089" max="14089" width="18.85546875" style="1164" customWidth="1"/>
    <col min="14090" max="14090" width="2.85546875" style="1164" customWidth="1"/>
    <col min="14091" max="14091" width="0" style="1164" hidden="1" customWidth="1"/>
    <col min="14092" max="14336" width="4.85546875" style="1164"/>
    <col min="14337" max="14337" width="1.42578125" style="1164" customWidth="1"/>
    <col min="14338" max="14338" width="16.140625" style="1164" customWidth="1"/>
    <col min="14339" max="14339" width="28.5703125" style="1164" customWidth="1"/>
    <col min="14340" max="14342" width="15.5703125" style="1164" customWidth="1"/>
    <col min="14343" max="14343" width="2.140625" style="1164" customWidth="1"/>
    <col min="14344" max="14344" width="2.5703125" style="1164" customWidth="1"/>
    <col min="14345" max="14345" width="18.85546875" style="1164" customWidth="1"/>
    <col min="14346" max="14346" width="2.85546875" style="1164" customWidth="1"/>
    <col min="14347" max="14347" width="0" style="1164" hidden="1" customWidth="1"/>
    <col min="14348" max="14592" width="4.85546875" style="1164"/>
    <col min="14593" max="14593" width="1.42578125" style="1164" customWidth="1"/>
    <col min="14594" max="14594" width="16.140625" style="1164" customWidth="1"/>
    <col min="14595" max="14595" width="28.5703125" style="1164" customWidth="1"/>
    <col min="14596" max="14598" width="15.5703125" style="1164" customWidth="1"/>
    <col min="14599" max="14599" width="2.140625" style="1164" customWidth="1"/>
    <col min="14600" max="14600" width="2.5703125" style="1164" customWidth="1"/>
    <col min="14601" max="14601" width="18.85546875" style="1164" customWidth="1"/>
    <col min="14602" max="14602" width="2.85546875" style="1164" customWidth="1"/>
    <col min="14603" max="14603" width="0" style="1164" hidden="1" customWidth="1"/>
    <col min="14604" max="14848" width="4.85546875" style="1164"/>
    <col min="14849" max="14849" width="1.42578125" style="1164" customWidth="1"/>
    <col min="14850" max="14850" width="16.140625" style="1164" customWidth="1"/>
    <col min="14851" max="14851" width="28.5703125" style="1164" customWidth="1"/>
    <col min="14852" max="14854" width="15.5703125" style="1164" customWidth="1"/>
    <col min="14855" max="14855" width="2.140625" style="1164" customWidth="1"/>
    <col min="14856" max="14856" width="2.5703125" style="1164" customWidth="1"/>
    <col min="14857" max="14857" width="18.85546875" style="1164" customWidth="1"/>
    <col min="14858" max="14858" width="2.85546875" style="1164" customWidth="1"/>
    <col min="14859" max="14859" width="0" style="1164" hidden="1" customWidth="1"/>
    <col min="14860" max="15104" width="4.85546875" style="1164"/>
    <col min="15105" max="15105" width="1.42578125" style="1164" customWidth="1"/>
    <col min="15106" max="15106" width="16.140625" style="1164" customWidth="1"/>
    <col min="15107" max="15107" width="28.5703125" style="1164" customWidth="1"/>
    <col min="15108" max="15110" width="15.5703125" style="1164" customWidth="1"/>
    <col min="15111" max="15111" width="2.140625" style="1164" customWidth="1"/>
    <col min="15112" max="15112" width="2.5703125" style="1164" customWidth="1"/>
    <col min="15113" max="15113" width="18.85546875" style="1164" customWidth="1"/>
    <col min="15114" max="15114" width="2.85546875" style="1164" customWidth="1"/>
    <col min="15115" max="15115" width="0" style="1164" hidden="1" customWidth="1"/>
    <col min="15116" max="15360" width="4.85546875" style="1164"/>
    <col min="15361" max="15361" width="1.42578125" style="1164" customWidth="1"/>
    <col min="15362" max="15362" width="16.140625" style="1164" customWidth="1"/>
    <col min="15363" max="15363" width="28.5703125" style="1164" customWidth="1"/>
    <col min="15364" max="15366" width="15.5703125" style="1164" customWidth="1"/>
    <col min="15367" max="15367" width="2.140625" style="1164" customWidth="1"/>
    <col min="15368" max="15368" width="2.5703125" style="1164" customWidth="1"/>
    <col min="15369" max="15369" width="18.85546875" style="1164" customWidth="1"/>
    <col min="15370" max="15370" width="2.85546875" style="1164" customWidth="1"/>
    <col min="15371" max="15371" width="0" style="1164" hidden="1" customWidth="1"/>
    <col min="15372" max="15616" width="4.85546875" style="1164"/>
    <col min="15617" max="15617" width="1.42578125" style="1164" customWidth="1"/>
    <col min="15618" max="15618" width="16.140625" style="1164" customWidth="1"/>
    <col min="15619" max="15619" width="28.5703125" style="1164" customWidth="1"/>
    <col min="15620" max="15622" width="15.5703125" style="1164" customWidth="1"/>
    <col min="15623" max="15623" width="2.140625" style="1164" customWidth="1"/>
    <col min="15624" max="15624" width="2.5703125" style="1164" customWidth="1"/>
    <col min="15625" max="15625" width="18.85546875" style="1164" customWidth="1"/>
    <col min="15626" max="15626" width="2.85546875" style="1164" customWidth="1"/>
    <col min="15627" max="15627" width="0" style="1164" hidden="1" customWidth="1"/>
    <col min="15628" max="15872" width="4.85546875" style="1164"/>
    <col min="15873" max="15873" width="1.42578125" style="1164" customWidth="1"/>
    <col min="15874" max="15874" width="16.140625" style="1164" customWidth="1"/>
    <col min="15875" max="15875" width="28.5703125" style="1164" customWidth="1"/>
    <col min="15876" max="15878" width="15.5703125" style="1164" customWidth="1"/>
    <col min="15879" max="15879" width="2.140625" style="1164" customWidth="1"/>
    <col min="15880" max="15880" width="2.5703125" style="1164" customWidth="1"/>
    <col min="15881" max="15881" width="18.85546875" style="1164" customWidth="1"/>
    <col min="15882" max="15882" width="2.85546875" style="1164" customWidth="1"/>
    <col min="15883" max="15883" width="0" style="1164" hidden="1" customWidth="1"/>
    <col min="15884" max="16128" width="4.85546875" style="1164"/>
    <col min="16129" max="16129" width="1.42578125" style="1164" customWidth="1"/>
    <col min="16130" max="16130" width="16.140625" style="1164" customWidth="1"/>
    <col min="16131" max="16131" width="28.5703125" style="1164" customWidth="1"/>
    <col min="16132" max="16134" width="15.5703125" style="1164" customWidth="1"/>
    <col min="16135" max="16135" width="2.140625" style="1164" customWidth="1"/>
    <col min="16136" max="16136" width="2.5703125" style="1164" customWidth="1"/>
    <col min="16137" max="16137" width="18.85546875" style="1164" customWidth="1"/>
    <col min="16138" max="16138" width="2.85546875" style="1164" customWidth="1"/>
    <col min="16139" max="16139" width="0" style="1164" hidden="1" customWidth="1"/>
    <col min="16140" max="16384" width="4.85546875" style="1164"/>
  </cols>
  <sheetData>
    <row r="1" spans="1:12" s="1159" customFormat="1" ht="13.5" thickBot="1">
      <c r="A1" s="5592">
        <v>14</v>
      </c>
      <c r="B1" s="5592"/>
      <c r="C1" s="5251"/>
      <c r="D1" s="5251"/>
      <c r="E1" s="5251"/>
      <c r="F1" s="5251"/>
      <c r="G1" s="4746"/>
      <c r="H1" s="4746"/>
      <c r="I1" s="4746"/>
      <c r="J1" s="5252" t="s">
        <v>3500</v>
      </c>
    </row>
    <row r="2" spans="1:12" ht="15.75" customHeight="1">
      <c r="A2" s="5253" t="s">
        <v>1232</v>
      </c>
      <c r="B2" s="5254"/>
      <c r="C2" s="5254"/>
      <c r="D2" s="5254"/>
      <c r="E2" s="5254"/>
      <c r="F2" s="5254"/>
      <c r="G2" s="5254"/>
      <c r="H2" s="5254"/>
      <c r="I2" s="5254"/>
      <c r="J2" s="5255"/>
    </row>
    <row r="3" spans="1:12" ht="12.95" customHeight="1">
      <c r="A3" s="5256"/>
      <c r="B3" s="5257"/>
      <c r="C3" s="5257"/>
      <c r="D3" s="5257"/>
      <c r="E3" s="5257"/>
      <c r="F3" s="5257"/>
      <c r="G3" s="5257"/>
      <c r="H3" s="5257"/>
      <c r="I3" s="5257"/>
      <c r="J3" s="5258"/>
    </row>
    <row r="4" spans="1:12" s="1171" customFormat="1">
      <c r="A4" s="5259" t="s">
        <v>520</v>
      </c>
      <c r="B4" s="5260"/>
      <c r="C4" s="5260"/>
      <c r="D4" s="5260"/>
      <c r="E4" s="5260"/>
      <c r="F4" s="5260"/>
      <c r="G4" s="5260"/>
      <c r="H4" s="5260"/>
      <c r="I4" s="5260"/>
      <c r="J4" s="5261"/>
    </row>
    <row r="5" spans="1:12" ht="9.9499999999999993" customHeight="1">
      <c r="A5" s="5262"/>
      <c r="B5" s="5263"/>
      <c r="C5" s="5263"/>
      <c r="D5" s="5263"/>
      <c r="E5" s="5263"/>
      <c r="F5" s="5263"/>
      <c r="G5" s="5264"/>
      <c r="H5" s="5264"/>
      <c r="I5" s="5264"/>
      <c r="J5" s="5265"/>
    </row>
    <row r="6" spans="1:12">
      <c r="A6" s="3445"/>
      <c r="B6" s="5266" t="s">
        <v>3407</v>
      </c>
      <c r="C6" s="3441"/>
      <c r="D6" s="3441"/>
      <c r="E6" s="3441"/>
      <c r="F6" s="3441"/>
      <c r="G6" s="3442"/>
      <c r="H6" s="3443"/>
      <c r="I6" s="3443"/>
      <c r="J6" s="3444"/>
      <c r="K6" s="1180"/>
      <c r="L6" s="1180"/>
    </row>
    <row r="7" spans="1:12" ht="9.9499999999999993" customHeight="1">
      <c r="A7" s="3445"/>
      <c r="B7" s="5266"/>
      <c r="C7" s="3441"/>
      <c r="D7" s="3441"/>
      <c r="E7" s="3441"/>
      <c r="F7" s="3441"/>
      <c r="G7" s="3442"/>
      <c r="H7" s="3443"/>
      <c r="I7" s="3443"/>
      <c r="J7" s="3444"/>
      <c r="K7" s="1180"/>
      <c r="L7" s="1180"/>
    </row>
    <row r="8" spans="1:12">
      <c r="A8" s="3445"/>
      <c r="B8" s="3440"/>
      <c r="C8" s="3441"/>
      <c r="D8" s="3441"/>
      <c r="E8" s="3441"/>
      <c r="F8" s="3441"/>
      <c r="G8" s="3442"/>
      <c r="H8" s="3443"/>
      <c r="I8" s="3443"/>
      <c r="J8" s="3444"/>
      <c r="K8" s="1180"/>
      <c r="L8" s="1180"/>
    </row>
    <row r="9" spans="1:12" ht="7.35" customHeight="1">
      <c r="A9" s="3445"/>
      <c r="B9" s="3440"/>
      <c r="C9" s="3441"/>
      <c r="D9" s="3441"/>
      <c r="E9" s="3441"/>
      <c r="F9" s="3441"/>
      <c r="G9" s="3442"/>
      <c r="H9" s="3443"/>
      <c r="I9" s="3443"/>
      <c r="J9" s="3444"/>
      <c r="K9" s="1180"/>
      <c r="L9" s="1180"/>
    </row>
    <row r="10" spans="1:12" s="4730" customFormat="1" ht="15.75" customHeight="1">
      <c r="A10" s="4728"/>
      <c r="B10" s="5234" t="s">
        <v>3316</v>
      </c>
      <c r="C10" s="5234"/>
      <c r="D10" s="5234"/>
      <c r="E10" s="5234"/>
      <c r="F10" s="5234"/>
      <c r="G10" s="5235"/>
      <c r="H10" s="5236"/>
      <c r="I10" s="5236"/>
      <c r="J10" s="5267"/>
      <c r="K10" s="4729"/>
      <c r="L10" s="4729"/>
    </row>
    <row r="11" spans="1:12" s="4730" customFormat="1" ht="15.75" customHeight="1">
      <c r="A11" s="4728"/>
      <c r="B11" s="5234" t="s">
        <v>3317</v>
      </c>
      <c r="C11" s="5234"/>
      <c r="D11" s="5234"/>
      <c r="E11" s="5234"/>
      <c r="F11" s="5234"/>
      <c r="G11" s="5235"/>
      <c r="H11" s="5236"/>
      <c r="I11" s="5236"/>
      <c r="J11" s="5267"/>
      <c r="K11" s="4729"/>
      <c r="L11" s="4729"/>
    </row>
    <row r="12" spans="1:12" s="4730" customFormat="1" ht="15.75" customHeight="1">
      <c r="A12" s="4728"/>
      <c r="B12" s="5234" t="s">
        <v>3318</v>
      </c>
      <c r="C12" s="5234"/>
      <c r="D12" s="5234"/>
      <c r="E12" s="5234"/>
      <c r="F12" s="5234"/>
      <c r="G12" s="5235"/>
      <c r="H12" s="5236"/>
      <c r="I12" s="5236"/>
      <c r="J12" s="5267"/>
      <c r="K12" s="4729"/>
      <c r="L12" s="4729"/>
    </row>
    <row r="13" spans="1:12" s="4730" customFormat="1" ht="15.75" customHeight="1">
      <c r="A13" s="4728"/>
      <c r="B13" s="5234"/>
      <c r="C13" s="5234"/>
      <c r="D13" s="5234"/>
      <c r="E13" s="5234"/>
      <c r="F13" s="5234"/>
      <c r="G13" s="5235"/>
      <c r="H13" s="5236"/>
      <c r="I13" s="5236"/>
      <c r="J13" s="5267"/>
      <c r="K13" s="4729"/>
      <c r="L13" s="4729"/>
    </row>
    <row r="14" spans="1:12" s="4730" customFormat="1" ht="15.75" customHeight="1">
      <c r="A14" s="4728"/>
      <c r="B14" s="5234" t="s">
        <v>1122</v>
      </c>
      <c r="C14" s="5234"/>
      <c r="D14" s="5234"/>
      <c r="E14" s="5234"/>
      <c r="F14" s="5234"/>
      <c r="G14" s="5235"/>
      <c r="H14" s="5236"/>
      <c r="I14" s="5236"/>
      <c r="J14" s="5267"/>
      <c r="K14" s="4729"/>
      <c r="L14" s="4729"/>
    </row>
    <row r="15" spans="1:12" s="4730" customFormat="1" ht="15.75" customHeight="1">
      <c r="A15" s="4728"/>
      <c r="B15" s="5237" t="s">
        <v>3326</v>
      </c>
      <c r="C15" s="5236"/>
      <c r="D15" s="5236"/>
      <c r="E15" s="5236"/>
      <c r="F15" s="5236"/>
      <c r="G15" s="5236"/>
      <c r="H15" s="5236"/>
      <c r="I15" s="5236"/>
      <c r="J15" s="5268"/>
      <c r="K15" s="4731"/>
      <c r="L15" s="4731"/>
    </row>
    <row r="16" spans="1:12" s="4730" customFormat="1" ht="15.75" customHeight="1">
      <c r="A16" s="4728"/>
      <c r="B16" s="5237" t="s">
        <v>1123</v>
      </c>
      <c r="C16" s="5238"/>
      <c r="D16" s="5238"/>
      <c r="E16" s="5238"/>
      <c r="F16" s="5238"/>
      <c r="G16" s="5238"/>
      <c r="H16" s="5238"/>
      <c r="I16" s="5238"/>
      <c r="J16" s="5269"/>
      <c r="K16" s="4732"/>
      <c r="L16" s="4732"/>
    </row>
    <row r="17" spans="1:17" s="4730" customFormat="1" ht="15.75" customHeight="1">
      <c r="A17" s="4728"/>
      <c r="B17" s="5237" t="s">
        <v>1124</v>
      </c>
      <c r="C17" s="5238"/>
      <c r="D17" s="5238"/>
      <c r="E17" s="5238"/>
      <c r="F17" s="5238"/>
      <c r="G17" s="5238"/>
      <c r="H17" s="5238"/>
      <c r="I17" s="5238"/>
      <c r="J17" s="5269"/>
      <c r="K17" s="4732"/>
      <c r="L17" s="4732"/>
      <c r="Q17" s="5272"/>
    </row>
    <row r="18" spans="1:17" s="4730" customFormat="1" ht="15.75" customHeight="1">
      <c r="A18" s="4728"/>
      <c r="B18" s="5237" t="s">
        <v>3466</v>
      </c>
      <c r="C18" s="5234"/>
      <c r="D18" s="5234"/>
      <c r="E18" s="5234"/>
      <c r="F18" s="5234"/>
      <c r="G18" s="5235"/>
      <c r="H18" s="5236"/>
      <c r="I18" s="5236"/>
      <c r="J18" s="5267"/>
      <c r="K18" s="4729"/>
      <c r="L18" s="4729"/>
    </row>
    <row r="19" spans="1:17" s="4730" customFormat="1" ht="15.75" customHeight="1">
      <c r="A19" s="4728"/>
      <c r="B19" s="5237" t="s">
        <v>3408</v>
      </c>
      <c r="C19" s="5234"/>
      <c r="D19" s="5234"/>
      <c r="E19" s="5234"/>
      <c r="F19" s="5234"/>
      <c r="G19" s="4733"/>
      <c r="H19" s="4733"/>
      <c r="I19" s="4733"/>
      <c r="J19" s="5270"/>
      <c r="K19" s="4734"/>
      <c r="L19" s="4734"/>
    </row>
    <row r="20" spans="1:17" s="4730" customFormat="1" ht="9.9499999999999993" customHeight="1">
      <c r="A20" s="4728"/>
      <c r="B20" s="5237"/>
      <c r="C20" s="5234"/>
      <c r="D20" s="5234"/>
      <c r="E20" s="5234"/>
      <c r="F20" s="5234"/>
      <c r="G20" s="4733"/>
      <c r="H20" s="4733"/>
      <c r="I20" s="4733"/>
      <c r="J20" s="5270"/>
      <c r="K20" s="4734"/>
      <c r="L20" s="4734"/>
    </row>
    <row r="21" spans="1:17" s="4730" customFormat="1" ht="15.75" customHeight="1">
      <c r="A21" s="4728"/>
      <c r="B21" s="5237" t="s">
        <v>1125</v>
      </c>
      <c r="C21" s="5234"/>
      <c r="D21" s="5234"/>
      <c r="E21" s="5234"/>
      <c r="F21" s="5234"/>
      <c r="G21" s="4733"/>
      <c r="H21" s="4733"/>
      <c r="I21" s="4733"/>
      <c r="J21" s="5270"/>
      <c r="K21" s="4734"/>
      <c r="L21" s="4734"/>
    </row>
    <row r="22" spans="1:17" s="4730" customFormat="1" ht="15.75" customHeight="1">
      <c r="A22" s="4728"/>
      <c r="B22" s="5237" t="s">
        <v>1126</v>
      </c>
      <c r="C22" s="5234"/>
      <c r="D22" s="5234"/>
      <c r="E22" s="5234"/>
      <c r="F22" s="5234"/>
      <c r="G22" s="4733"/>
      <c r="H22" s="4733"/>
      <c r="I22" s="4733"/>
      <c r="J22" s="5270"/>
      <c r="K22" s="4734"/>
      <c r="L22" s="4734"/>
    </row>
    <row r="23" spans="1:17" s="4730" customFormat="1" ht="15.75" customHeight="1">
      <c r="A23" s="4728"/>
      <c r="B23" s="5237" t="s">
        <v>1127</v>
      </c>
      <c r="C23" s="5234"/>
      <c r="D23" s="5234"/>
      <c r="E23" s="5234"/>
      <c r="F23" s="5234"/>
      <c r="G23" s="4733"/>
      <c r="H23" s="4733"/>
      <c r="I23" s="4733"/>
      <c r="J23" s="5270"/>
      <c r="K23" s="4734"/>
      <c r="L23" s="4734"/>
    </row>
    <row r="24" spans="1:17" s="4730" customFormat="1" ht="15.75" customHeight="1">
      <c r="A24" s="4728"/>
      <c r="B24" s="5237" t="s">
        <v>1128</v>
      </c>
      <c r="C24" s="5234"/>
      <c r="D24" s="5234"/>
      <c r="E24" s="5234"/>
      <c r="F24" s="5234"/>
      <c r="G24" s="4733"/>
      <c r="H24" s="4733"/>
      <c r="I24" s="4733"/>
      <c r="J24" s="5270"/>
      <c r="K24" s="4734"/>
      <c r="L24" s="4734"/>
    </row>
    <row r="25" spans="1:17" s="4730" customFormat="1" ht="15.75" customHeight="1">
      <c r="A25" s="4728"/>
      <c r="B25" s="5237" t="s">
        <v>3409</v>
      </c>
      <c r="C25" s="5234"/>
      <c r="D25" s="5234"/>
      <c r="E25" s="5234"/>
      <c r="F25" s="5234"/>
      <c r="G25" s="4733"/>
      <c r="H25" s="4733"/>
      <c r="I25" s="4733"/>
      <c r="J25" s="5270"/>
      <c r="K25" s="4734"/>
      <c r="L25" s="4734"/>
    </row>
    <row r="26" spans="1:17" s="4735" customFormat="1" ht="15.75" customHeight="1">
      <c r="A26" s="4728"/>
      <c r="B26" s="5237" t="s">
        <v>1129</v>
      </c>
      <c r="C26" s="5234"/>
      <c r="D26" s="5234"/>
      <c r="E26" s="5234"/>
      <c r="F26" s="5234"/>
      <c r="G26" s="4733"/>
      <c r="H26" s="4733"/>
      <c r="I26" s="4733"/>
      <c r="J26" s="5270"/>
      <c r="K26" s="4733"/>
      <c r="L26" s="4733"/>
    </row>
    <row r="27" spans="1:17" s="4730" customFormat="1" ht="9.9499999999999993" customHeight="1">
      <c r="A27" s="4728"/>
      <c r="B27" s="5237"/>
      <c r="C27" s="5234"/>
      <c r="D27" s="5234"/>
      <c r="E27" s="5234"/>
      <c r="F27" s="5234"/>
      <c r="G27" s="4733"/>
      <c r="H27" s="4733"/>
      <c r="I27" s="4733"/>
      <c r="J27" s="5270"/>
      <c r="K27" s="4734"/>
      <c r="L27" s="4734"/>
    </row>
    <row r="28" spans="1:17" s="4730" customFormat="1" ht="15.75" customHeight="1">
      <c r="A28" s="4728"/>
      <c r="B28" s="5237" t="s">
        <v>1130</v>
      </c>
      <c r="C28" s="5234"/>
      <c r="D28" s="5234"/>
      <c r="E28" s="5234"/>
      <c r="F28" s="5234"/>
      <c r="G28" s="4733"/>
      <c r="H28" s="4733"/>
      <c r="I28" s="4733"/>
      <c r="J28" s="5270"/>
      <c r="K28" s="4734"/>
      <c r="L28" s="4734"/>
    </row>
    <row r="29" spans="1:17" s="4730" customFormat="1" ht="15.75" customHeight="1">
      <c r="A29" s="4728"/>
      <c r="B29" s="5237" t="s">
        <v>1131</v>
      </c>
      <c r="C29" s="5234"/>
      <c r="D29" s="5234"/>
      <c r="E29" s="5234"/>
      <c r="F29" s="5234"/>
      <c r="G29" s="4733"/>
      <c r="H29" s="4733"/>
      <c r="I29" s="4733"/>
      <c r="J29" s="5270"/>
      <c r="K29" s="4734"/>
      <c r="L29" s="4734"/>
    </row>
    <row r="30" spans="1:17" s="4730" customFormat="1" ht="15.75" customHeight="1">
      <c r="A30" s="4728"/>
      <c r="B30" s="5237" t="s">
        <v>1132</v>
      </c>
      <c r="C30" s="5234"/>
      <c r="D30" s="5234"/>
      <c r="E30" s="5234"/>
      <c r="F30" s="5234"/>
      <c r="G30" s="4733"/>
      <c r="H30" s="4733"/>
      <c r="I30" s="4733"/>
      <c r="J30" s="5270"/>
      <c r="K30" s="4734"/>
      <c r="L30" s="4734"/>
    </row>
    <row r="31" spans="1:17" s="4730" customFormat="1" ht="9.9499999999999993" customHeight="1">
      <c r="A31" s="4728"/>
      <c r="B31" s="5237"/>
      <c r="C31" s="5234"/>
      <c r="D31" s="5234"/>
      <c r="E31" s="5234"/>
      <c r="F31" s="5234"/>
      <c r="G31" s="4733"/>
      <c r="H31" s="4733"/>
      <c r="I31" s="4733"/>
      <c r="J31" s="5270"/>
      <c r="K31" s="4734"/>
      <c r="L31" s="4734"/>
    </row>
    <row r="32" spans="1:17" s="4730" customFormat="1" ht="15.75" customHeight="1">
      <c r="A32" s="4728"/>
      <c r="B32" s="5237" t="s">
        <v>3534</v>
      </c>
      <c r="C32" s="5234"/>
      <c r="D32" s="5234"/>
      <c r="E32" s="5234"/>
      <c r="F32" s="5234"/>
      <c r="G32" s="4733"/>
      <c r="H32" s="4733"/>
      <c r="I32" s="4733"/>
      <c r="J32" s="5270"/>
      <c r="K32" s="4734"/>
      <c r="L32" s="4734"/>
    </row>
    <row r="33" spans="1:12" s="4730" customFormat="1" ht="15.75" customHeight="1">
      <c r="A33" s="4728"/>
      <c r="B33" s="5237" t="s">
        <v>3535</v>
      </c>
      <c r="C33" s="5234"/>
      <c r="D33" s="5234"/>
      <c r="E33" s="5234"/>
      <c r="F33" s="5234"/>
      <c r="G33" s="4733"/>
      <c r="H33" s="4733"/>
      <c r="I33" s="4733"/>
      <c r="J33" s="5270"/>
      <c r="K33" s="4734"/>
      <c r="L33" s="4734"/>
    </row>
    <row r="34" spans="1:12" s="4730" customFormat="1" ht="15.75" customHeight="1">
      <c r="A34" s="4728"/>
      <c r="B34" s="5237" t="s">
        <v>3552</v>
      </c>
      <c r="C34" s="5234"/>
      <c r="D34" s="5234"/>
      <c r="E34" s="5234"/>
      <c r="F34" s="5234"/>
      <c r="G34" s="4733"/>
      <c r="H34" s="4733"/>
      <c r="I34" s="4733"/>
      <c r="J34" s="5270"/>
      <c r="K34" s="4734"/>
      <c r="L34" s="4734"/>
    </row>
    <row r="35" spans="1:12" s="4730" customFormat="1" ht="15.75" customHeight="1">
      <c r="A35" s="4728"/>
      <c r="B35" s="5237" t="s">
        <v>3536</v>
      </c>
      <c r="C35" s="5234"/>
      <c r="D35" s="5234"/>
      <c r="E35" s="5234"/>
      <c r="F35" s="5234"/>
      <c r="G35" s="4733"/>
      <c r="H35" s="4733"/>
      <c r="I35" s="4733"/>
      <c r="J35" s="5270"/>
      <c r="K35" s="4734"/>
      <c r="L35" s="4734"/>
    </row>
    <row r="36" spans="1:12" s="4730" customFormat="1" ht="15.75" customHeight="1">
      <c r="A36" s="4728"/>
      <c r="B36" s="5237" t="s">
        <v>3537</v>
      </c>
      <c r="C36" s="5234"/>
      <c r="D36" s="5234"/>
      <c r="E36" s="5234"/>
      <c r="F36" s="5234"/>
      <c r="G36" s="4733"/>
      <c r="H36" s="4733"/>
      <c r="I36" s="4733"/>
      <c r="J36" s="5270"/>
      <c r="K36" s="4734"/>
      <c r="L36" s="4734"/>
    </row>
    <row r="37" spans="1:12" s="4730" customFormat="1" ht="15.75" customHeight="1">
      <c r="A37" s="4728"/>
      <c r="B37" s="5237" t="s">
        <v>3538</v>
      </c>
      <c r="C37" s="5234"/>
      <c r="D37" s="5234"/>
      <c r="E37" s="5234"/>
      <c r="F37" s="5234"/>
      <c r="G37" s="4733"/>
      <c r="H37" s="4733"/>
      <c r="I37" s="4733"/>
      <c r="J37" s="5270"/>
      <c r="K37" s="4734"/>
      <c r="L37" s="4734"/>
    </row>
    <row r="38" spans="1:12" ht="9.9499999999999993" customHeight="1">
      <c r="A38" s="3446"/>
      <c r="B38" s="4250"/>
      <c r="C38" s="3441"/>
      <c r="D38" s="3441"/>
      <c r="E38" s="3441"/>
      <c r="F38" s="3441"/>
      <c r="G38" s="5239"/>
      <c r="H38" s="5239"/>
      <c r="I38" s="5239"/>
      <c r="J38" s="4251"/>
      <c r="K38" s="1182"/>
      <c r="L38" s="1182"/>
    </row>
    <row r="39" spans="1:12" s="1159" customFormat="1" ht="15.75" customHeight="1">
      <c r="A39" s="3446"/>
      <c r="B39" s="4250" t="s">
        <v>3539</v>
      </c>
      <c r="C39" s="3441"/>
      <c r="D39" s="3441"/>
      <c r="E39" s="3441"/>
      <c r="F39" s="3441"/>
      <c r="G39" s="5239"/>
      <c r="H39" s="5239"/>
      <c r="I39" s="5239"/>
      <c r="J39" s="4251"/>
      <c r="K39" s="1181"/>
      <c r="L39" s="1181"/>
    </row>
    <row r="40" spans="1:12" s="1159" customFormat="1" ht="9.9499999999999993" customHeight="1">
      <c r="A40" s="3446"/>
      <c r="B40" s="5240"/>
      <c r="C40" s="5240"/>
      <c r="D40" s="5240"/>
      <c r="E40" s="5240"/>
      <c r="F40" s="5240"/>
      <c r="G40" s="5240"/>
      <c r="H40" s="5240"/>
      <c r="I40" s="5240"/>
      <c r="J40" s="4252"/>
      <c r="K40" s="1498"/>
      <c r="L40" s="1498"/>
    </row>
    <row r="41" spans="1:12" s="1159" customFormat="1" ht="15.95" customHeight="1">
      <c r="A41" s="3446"/>
      <c r="B41" s="5240"/>
      <c r="C41" s="5241" t="s">
        <v>1013</v>
      </c>
      <c r="D41" s="5242">
        <v>2017</v>
      </c>
      <c r="E41" s="5242">
        <v>2016</v>
      </c>
      <c r="F41" s="5243"/>
      <c r="G41" s="5240"/>
      <c r="H41" s="5240"/>
      <c r="I41" s="5240"/>
      <c r="J41" s="4252"/>
      <c r="K41" s="1498"/>
      <c r="L41" s="1498"/>
    </row>
    <row r="42" spans="1:12" s="1159" customFormat="1" ht="15.95" customHeight="1">
      <c r="A42" s="3446"/>
      <c r="B42" s="5240"/>
      <c r="C42" s="5240" t="s">
        <v>3410</v>
      </c>
      <c r="D42" s="5244">
        <f>E45</f>
        <v>88</v>
      </c>
      <c r="E42" s="5244">
        <v>76</v>
      </c>
      <c r="F42" s="5244"/>
      <c r="G42" s="5240"/>
      <c r="H42" s="5240"/>
      <c r="I42" s="5240"/>
      <c r="J42" s="4252"/>
      <c r="K42" s="1498"/>
      <c r="L42" s="1498"/>
    </row>
    <row r="43" spans="1:12" s="1159" customFormat="1" ht="15.95" customHeight="1">
      <c r="A43" s="3446"/>
      <c r="B43" s="5240"/>
      <c r="C43" s="5240" t="s">
        <v>1014</v>
      </c>
      <c r="D43" s="5245">
        <v>35</v>
      </c>
      <c r="E43" s="5245">
        <v>38</v>
      </c>
      <c r="F43" s="5245"/>
      <c r="G43" s="5240"/>
      <c r="H43" s="5240"/>
      <c r="I43" s="5240"/>
      <c r="J43" s="4252"/>
      <c r="K43" s="1498"/>
      <c r="L43" s="1498"/>
    </row>
    <row r="44" spans="1:12" s="1159" customFormat="1" ht="15.95" customHeight="1">
      <c r="A44" s="3446"/>
      <c r="B44" s="5240"/>
      <c r="C44" s="5241" t="s">
        <v>1015</v>
      </c>
      <c r="D44" s="5246">
        <v>-31</v>
      </c>
      <c r="E44" s="5246">
        <v>-26</v>
      </c>
      <c r="F44" s="5245"/>
      <c r="G44" s="5240"/>
      <c r="H44" s="5240"/>
      <c r="I44" s="5240"/>
      <c r="J44" s="4252"/>
      <c r="K44" s="1498"/>
      <c r="L44" s="1498"/>
    </row>
    <row r="45" spans="1:12" s="1159" customFormat="1" ht="15.95" customHeight="1" thickBot="1">
      <c r="A45" s="3446"/>
      <c r="B45" s="5240"/>
      <c r="C45" s="5247" t="s">
        <v>3411</v>
      </c>
      <c r="D45" s="5248">
        <f>SUM(D42:D44)</f>
        <v>92</v>
      </c>
      <c r="E45" s="5248">
        <v>88</v>
      </c>
      <c r="F45" s="5244"/>
      <c r="G45" s="5240"/>
      <c r="H45" s="5240"/>
      <c r="I45" s="5240"/>
      <c r="J45" s="4252"/>
      <c r="K45" s="1498"/>
      <c r="L45" s="1498"/>
    </row>
    <row r="46" spans="1:12" s="1159" customFormat="1" ht="15.95" customHeight="1" thickBot="1">
      <c r="A46" s="3446"/>
      <c r="B46" s="5240"/>
      <c r="C46" s="5247" t="s">
        <v>3412</v>
      </c>
      <c r="D46" s="5248">
        <v>20</v>
      </c>
      <c r="E46" s="5248">
        <v>27</v>
      </c>
      <c r="F46" s="5244"/>
      <c r="G46" s="5240"/>
      <c r="H46" s="5240"/>
      <c r="I46" s="5240"/>
      <c r="J46" s="4252"/>
      <c r="K46" s="1498"/>
      <c r="L46" s="1498"/>
    </row>
    <row r="47" spans="1:12" s="1159" customFormat="1" ht="9.9499999999999993" customHeight="1">
      <c r="A47" s="3446"/>
      <c r="B47" s="5240"/>
      <c r="C47" s="5240"/>
      <c r="D47" s="5240"/>
      <c r="E47" s="5240"/>
      <c r="F47" s="5240"/>
      <c r="G47" s="5240"/>
      <c r="H47" s="5240"/>
      <c r="I47" s="5240"/>
      <c r="J47" s="4252"/>
      <c r="K47" s="1498"/>
      <c r="L47" s="1498"/>
    </row>
    <row r="48" spans="1:12" s="4730" customFormat="1" ht="15.75" customHeight="1">
      <c r="A48" s="4728"/>
      <c r="B48" s="5237" t="s">
        <v>1133</v>
      </c>
      <c r="C48" s="5234"/>
      <c r="D48" s="5234"/>
      <c r="E48" s="5234"/>
      <c r="F48" s="5234"/>
      <c r="G48" s="4733"/>
      <c r="H48" s="4733"/>
      <c r="I48" s="4733"/>
      <c r="J48" s="5270"/>
      <c r="K48" s="4734"/>
      <c r="L48" s="4734"/>
    </row>
    <row r="49" spans="1:10" s="4730" customFormat="1" ht="15.75" customHeight="1">
      <c r="A49" s="4728"/>
      <c r="B49" s="5237" t="s">
        <v>3540</v>
      </c>
      <c r="C49" s="5236"/>
      <c r="D49" s="5236"/>
      <c r="E49" s="5236"/>
      <c r="F49" s="5236"/>
      <c r="G49" s="5249"/>
      <c r="H49" s="5250"/>
      <c r="I49" s="5250"/>
      <c r="J49" s="5271"/>
    </row>
    <row r="50" spans="1:10" s="4730" customFormat="1" ht="15.75" customHeight="1">
      <c r="A50" s="4728"/>
      <c r="B50" s="5237" t="s">
        <v>1381</v>
      </c>
      <c r="C50" s="5236"/>
      <c r="D50" s="5236"/>
      <c r="E50" s="5236"/>
      <c r="F50" s="5236"/>
      <c r="G50" s="5249"/>
      <c r="H50" s="5250"/>
      <c r="I50" s="5250"/>
      <c r="J50" s="5271"/>
    </row>
    <row r="51" spans="1:10" s="4730" customFormat="1" ht="15.75" customHeight="1">
      <c r="A51" s="4728"/>
      <c r="B51" s="5236" t="s">
        <v>1134</v>
      </c>
      <c r="C51" s="5236"/>
      <c r="D51" s="5236"/>
      <c r="E51" s="5236"/>
      <c r="F51" s="5236"/>
      <c r="G51" s="5249"/>
      <c r="H51" s="5250"/>
      <c r="I51" s="5250"/>
      <c r="J51" s="5271"/>
    </row>
    <row r="52" spans="1:10" s="4730" customFormat="1" ht="15.75" customHeight="1">
      <c r="A52" s="4728"/>
      <c r="B52" s="5236" t="s">
        <v>1135</v>
      </c>
      <c r="C52" s="5236"/>
      <c r="D52" s="5236"/>
      <c r="E52" s="5236"/>
      <c r="F52" s="5236"/>
      <c r="G52" s="5249"/>
      <c r="H52" s="5250"/>
      <c r="I52" s="5250"/>
      <c r="J52" s="5271"/>
    </row>
    <row r="53" spans="1:10" s="4730" customFormat="1" ht="15.75" customHeight="1">
      <c r="A53" s="4728"/>
      <c r="B53" s="5236" t="s">
        <v>1382</v>
      </c>
      <c r="C53" s="5236"/>
      <c r="D53" s="5236"/>
      <c r="E53" s="5236"/>
      <c r="F53" s="5236"/>
      <c r="G53" s="5249"/>
      <c r="H53" s="5250"/>
      <c r="I53" s="5250"/>
      <c r="J53" s="5271"/>
    </row>
    <row r="54" spans="1:10" s="4730" customFormat="1" ht="15.75" customHeight="1">
      <c r="A54" s="4728"/>
      <c r="B54" s="5236" t="s">
        <v>1136</v>
      </c>
      <c r="C54" s="5236"/>
      <c r="D54" s="5236"/>
      <c r="E54" s="5236"/>
      <c r="F54" s="5236"/>
      <c r="G54" s="5249"/>
      <c r="H54" s="5250"/>
      <c r="I54" s="5250"/>
      <c r="J54" s="5271"/>
    </row>
    <row r="55" spans="1:10" s="4730" customFormat="1" ht="15.75" customHeight="1">
      <c r="A55" s="4728"/>
      <c r="B55" s="5237" t="s">
        <v>1137</v>
      </c>
      <c r="C55" s="5236"/>
      <c r="D55" s="5236"/>
      <c r="E55" s="5236"/>
      <c r="F55" s="5236"/>
      <c r="G55" s="5249"/>
      <c r="H55" s="5250"/>
      <c r="I55" s="5250"/>
      <c r="J55" s="5271"/>
    </row>
    <row r="56" spans="1:10" s="4730" customFormat="1" ht="15.75" customHeight="1">
      <c r="A56" s="4728"/>
      <c r="B56" s="5237" t="s">
        <v>1138</v>
      </c>
      <c r="C56" s="5236"/>
      <c r="D56" s="5236"/>
      <c r="E56" s="5236"/>
      <c r="F56" s="5236"/>
      <c r="G56" s="5249"/>
      <c r="H56" s="5250"/>
      <c r="I56" s="5250"/>
      <c r="J56" s="5271"/>
    </row>
    <row r="57" spans="1:10" s="4730" customFormat="1" ht="15.75" customHeight="1">
      <c r="A57" s="4728"/>
      <c r="B57" s="5236" t="s">
        <v>1139</v>
      </c>
      <c r="C57" s="5236"/>
      <c r="D57" s="5236"/>
      <c r="E57" s="5236"/>
      <c r="F57" s="5236"/>
      <c r="G57" s="5249"/>
      <c r="H57" s="5250"/>
      <c r="I57" s="5250"/>
      <c r="J57" s="5271"/>
    </row>
    <row r="58" spans="1:10" s="4730" customFormat="1" ht="15.75" customHeight="1">
      <c r="A58" s="4736"/>
      <c r="B58" s="5236" t="s">
        <v>1140</v>
      </c>
      <c r="C58" s="5236"/>
      <c r="D58" s="5236"/>
      <c r="E58" s="5236"/>
      <c r="F58" s="5236"/>
      <c r="G58" s="5249"/>
      <c r="H58" s="5250"/>
      <c r="I58" s="5250"/>
      <c r="J58" s="5271"/>
    </row>
    <row r="59" spans="1:10" ht="12.95" customHeight="1">
      <c r="A59" s="3449"/>
      <c r="B59" s="3443"/>
      <c r="C59" s="3443"/>
      <c r="D59" s="3443"/>
      <c r="E59" s="3443"/>
      <c r="F59" s="3443"/>
      <c r="G59" s="4253"/>
      <c r="H59" s="3447"/>
      <c r="I59" s="3447"/>
      <c r="J59" s="3448"/>
    </row>
    <row r="60" spans="1:10" ht="12.95" customHeight="1">
      <c r="A60" s="3449"/>
      <c r="B60" s="3443"/>
      <c r="C60" s="3443"/>
      <c r="D60" s="3443"/>
      <c r="E60" s="3443"/>
      <c r="F60" s="3443"/>
      <c r="G60" s="4253"/>
      <c r="H60" s="3447"/>
      <c r="I60" s="3447"/>
      <c r="J60" s="3448"/>
    </row>
    <row r="61" spans="1:10" ht="12.95" customHeight="1">
      <c r="A61" s="3449"/>
      <c r="B61" s="3443"/>
      <c r="C61" s="3443"/>
      <c r="D61" s="3443"/>
      <c r="E61" s="3443"/>
      <c r="F61" s="3443"/>
      <c r="G61" s="4253"/>
      <c r="H61" s="3447"/>
      <c r="I61" s="3447"/>
      <c r="J61" s="3448"/>
    </row>
    <row r="62" spans="1:10" ht="12.95" customHeight="1">
      <c r="A62" s="3449"/>
      <c r="B62" s="3443"/>
      <c r="C62" s="3443"/>
      <c r="D62" s="3443"/>
      <c r="E62" s="3443"/>
      <c r="F62" s="3443"/>
      <c r="G62" s="4253"/>
      <c r="H62" s="3447"/>
      <c r="I62" s="3447"/>
      <c r="J62" s="3448"/>
    </row>
    <row r="63" spans="1:10" ht="12.95" customHeight="1">
      <c r="A63" s="3449"/>
      <c r="B63" s="3443"/>
      <c r="C63" s="3443"/>
      <c r="D63" s="3443"/>
      <c r="E63" s="3443"/>
      <c r="F63" s="3443"/>
      <c r="G63" s="4253"/>
      <c r="H63" s="3447"/>
      <c r="I63" s="3447"/>
      <c r="J63" s="3448"/>
    </row>
    <row r="64" spans="1:10" ht="12.95" customHeight="1">
      <c r="A64" s="3449"/>
      <c r="B64" s="3443"/>
      <c r="C64" s="3443"/>
      <c r="D64" s="3443"/>
      <c r="E64" s="3443"/>
      <c r="F64" s="3443"/>
      <c r="G64" s="4253"/>
      <c r="H64" s="3447"/>
      <c r="I64" s="3447"/>
      <c r="J64" s="3448"/>
    </row>
    <row r="65" spans="1:10" ht="6" customHeight="1" thickBot="1">
      <c r="A65" s="3446"/>
      <c r="B65" s="3450"/>
      <c r="C65" s="3443"/>
      <c r="D65" s="3443"/>
      <c r="E65" s="3443"/>
      <c r="F65" s="3443"/>
      <c r="G65" s="3443"/>
      <c r="H65" s="3447"/>
      <c r="I65" s="3447"/>
      <c r="J65" s="3448"/>
    </row>
    <row r="66" spans="1:10">
      <c r="A66" s="5591" t="s">
        <v>173</v>
      </c>
      <c r="B66" s="5591"/>
      <c r="C66" s="5591"/>
      <c r="D66" s="5591"/>
      <c r="E66" s="5591"/>
      <c r="F66" s="5591"/>
      <c r="G66" s="5591"/>
      <c r="H66" s="5591"/>
      <c r="I66" s="5591"/>
      <c r="J66" s="5591"/>
    </row>
    <row r="67" spans="1:10">
      <c r="C67" s="1185"/>
      <c r="D67" s="1185"/>
      <c r="E67" s="1185"/>
      <c r="F67" s="1185"/>
      <c r="G67" s="1185"/>
      <c r="H67" s="1185"/>
      <c r="I67" s="1185"/>
      <c r="J67" s="1185"/>
    </row>
    <row r="68" spans="1:10">
      <c r="C68" s="1185"/>
      <c r="D68" s="1185"/>
      <c r="E68" s="1185"/>
      <c r="F68" s="1185"/>
      <c r="G68" s="1185"/>
      <c r="H68" s="1185"/>
      <c r="I68" s="1185"/>
      <c r="J68" s="1185"/>
    </row>
    <row r="69" spans="1:10">
      <c r="C69" s="1185"/>
      <c r="D69" s="1185"/>
      <c r="E69" s="1185"/>
      <c r="F69" s="1185"/>
      <c r="G69" s="1185"/>
      <c r="H69" s="1185"/>
      <c r="I69" s="1185"/>
      <c r="J69" s="1185"/>
    </row>
    <row r="70" spans="1:10">
      <c r="C70" s="1185"/>
      <c r="D70" s="1185"/>
      <c r="E70" s="1185"/>
      <c r="F70" s="1185"/>
      <c r="G70" s="1185"/>
      <c r="H70" s="1185"/>
      <c r="I70" s="1185"/>
      <c r="J70" s="1185"/>
    </row>
    <row r="71" spans="1:10">
      <c r="C71" s="1185"/>
      <c r="D71" s="1185"/>
      <c r="E71" s="1185"/>
      <c r="F71" s="1185"/>
      <c r="G71" s="1185"/>
      <c r="H71" s="1185"/>
      <c r="I71" s="1185"/>
      <c r="J71" s="1185"/>
    </row>
    <row r="72" spans="1:10">
      <c r="C72" s="1185"/>
      <c r="D72" s="1185"/>
      <c r="E72" s="1185"/>
      <c r="F72" s="1185"/>
      <c r="G72" s="1185"/>
      <c r="H72" s="1185"/>
      <c r="I72" s="1185"/>
      <c r="J72" s="1185"/>
    </row>
  </sheetData>
  <mergeCells count="2">
    <mergeCell ref="A66:J66"/>
    <mergeCell ref="A1:B1"/>
  </mergeCells>
  <printOptions horizontalCentered="1" verticalCentered="1" gridLinesSet="0"/>
  <pageMargins left="0.35" right="0.35" top="0.45" bottom="0.45" header="0" footer="0"/>
  <pageSetup scale="79" orientation="portrait" horizontalDpi="300" verticalDpi="300"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73"/>
  <sheetViews>
    <sheetView showGridLines="0" topLeftCell="A3" zoomScaleNormal="100" workbookViewId="0">
      <selection activeCell="A30" sqref="A30:XFD32"/>
    </sheetView>
  </sheetViews>
  <sheetFormatPr defaultColWidth="10.140625" defaultRowHeight="11.25"/>
  <cols>
    <col min="1" max="1" width="4.5703125" style="311" customWidth="1"/>
    <col min="2" max="2" width="17.85546875" style="333" customWidth="1"/>
    <col min="3" max="3" width="16.5703125" style="333" customWidth="1"/>
    <col min="4" max="4" width="1.85546875" style="333" customWidth="1"/>
    <col min="5" max="5" width="29" style="311" customWidth="1"/>
    <col min="6" max="6" width="2.140625" style="311" customWidth="1"/>
    <col min="7" max="7" width="11.140625" style="330" customWidth="1"/>
    <col min="8" max="8" width="13.85546875" style="311" customWidth="1"/>
    <col min="9" max="9" width="6.85546875" style="311" customWidth="1"/>
    <col min="10" max="10" width="12.140625" style="311" customWidth="1"/>
    <col min="11" max="11" width="10.140625" style="330"/>
    <col min="12" max="256" width="10.140625" style="311"/>
    <col min="257" max="257" width="4.5703125" style="311" customWidth="1"/>
    <col min="258" max="258" width="17.85546875" style="311" customWidth="1"/>
    <col min="259" max="259" width="16.5703125" style="311" customWidth="1"/>
    <col min="260" max="260" width="1.85546875" style="311" customWidth="1"/>
    <col min="261" max="261" width="29" style="311" customWidth="1"/>
    <col min="262" max="262" width="2.140625" style="311" customWidth="1"/>
    <col min="263" max="263" width="11.140625" style="311" customWidth="1"/>
    <col min="264" max="264" width="13.85546875" style="311" customWidth="1"/>
    <col min="265" max="265" width="6.85546875" style="311" customWidth="1"/>
    <col min="266" max="512" width="10.140625" style="311"/>
    <col min="513" max="513" width="4.5703125" style="311" customWidth="1"/>
    <col min="514" max="514" width="17.85546875" style="311" customWidth="1"/>
    <col min="515" max="515" width="16.5703125" style="311" customWidth="1"/>
    <col min="516" max="516" width="1.85546875" style="311" customWidth="1"/>
    <col min="517" max="517" width="29" style="311" customWidth="1"/>
    <col min="518" max="518" width="2.140625" style="311" customWidth="1"/>
    <col min="519" max="519" width="11.140625" style="311" customWidth="1"/>
    <col min="520" max="520" width="13.85546875" style="311" customWidth="1"/>
    <col min="521" max="521" width="6.85546875" style="311" customWidth="1"/>
    <col min="522" max="768" width="10.140625" style="311"/>
    <col min="769" max="769" width="4.5703125" style="311" customWidth="1"/>
    <col min="770" max="770" width="17.85546875" style="311" customWidth="1"/>
    <col min="771" max="771" width="16.5703125" style="311" customWidth="1"/>
    <col min="772" max="772" width="1.85546875" style="311" customWidth="1"/>
    <col min="773" max="773" width="29" style="311" customWidth="1"/>
    <col min="774" max="774" width="2.140625" style="311" customWidth="1"/>
    <col min="775" max="775" width="11.140625" style="311" customWidth="1"/>
    <col min="776" max="776" width="13.85546875" style="311" customWidth="1"/>
    <col min="777" max="777" width="6.85546875" style="311" customWidth="1"/>
    <col min="778" max="1024" width="10.140625" style="311"/>
    <col min="1025" max="1025" width="4.5703125" style="311" customWidth="1"/>
    <col min="1026" max="1026" width="17.85546875" style="311" customWidth="1"/>
    <col min="1027" max="1027" width="16.5703125" style="311" customWidth="1"/>
    <col min="1028" max="1028" width="1.85546875" style="311" customWidth="1"/>
    <col min="1029" max="1029" width="29" style="311" customWidth="1"/>
    <col min="1030" max="1030" width="2.140625" style="311" customWidth="1"/>
    <col min="1031" max="1031" width="11.140625" style="311" customWidth="1"/>
    <col min="1032" max="1032" width="13.85546875" style="311" customWidth="1"/>
    <col min="1033" max="1033" width="6.85546875" style="311" customWidth="1"/>
    <col min="1034" max="1280" width="10.140625" style="311"/>
    <col min="1281" max="1281" width="4.5703125" style="311" customWidth="1"/>
    <col min="1282" max="1282" width="17.85546875" style="311" customWidth="1"/>
    <col min="1283" max="1283" width="16.5703125" style="311" customWidth="1"/>
    <col min="1284" max="1284" width="1.85546875" style="311" customWidth="1"/>
    <col min="1285" max="1285" width="29" style="311" customWidth="1"/>
    <col min="1286" max="1286" width="2.140625" style="311" customWidth="1"/>
    <col min="1287" max="1287" width="11.140625" style="311" customWidth="1"/>
    <col min="1288" max="1288" width="13.85546875" style="311" customWidth="1"/>
    <col min="1289" max="1289" width="6.85546875" style="311" customWidth="1"/>
    <col min="1290" max="1536" width="10.140625" style="311"/>
    <col min="1537" max="1537" width="4.5703125" style="311" customWidth="1"/>
    <col min="1538" max="1538" width="17.85546875" style="311" customWidth="1"/>
    <col min="1539" max="1539" width="16.5703125" style="311" customWidth="1"/>
    <col min="1540" max="1540" width="1.85546875" style="311" customWidth="1"/>
    <col min="1541" max="1541" width="29" style="311" customWidth="1"/>
    <col min="1542" max="1542" width="2.140625" style="311" customWidth="1"/>
    <col min="1543" max="1543" width="11.140625" style="311" customWidth="1"/>
    <col min="1544" max="1544" width="13.85546875" style="311" customWidth="1"/>
    <col min="1545" max="1545" width="6.85546875" style="311" customWidth="1"/>
    <col min="1546" max="1792" width="10.140625" style="311"/>
    <col min="1793" max="1793" width="4.5703125" style="311" customWidth="1"/>
    <col min="1794" max="1794" width="17.85546875" style="311" customWidth="1"/>
    <col min="1795" max="1795" width="16.5703125" style="311" customWidth="1"/>
    <col min="1796" max="1796" width="1.85546875" style="311" customWidth="1"/>
    <col min="1797" max="1797" width="29" style="311" customWidth="1"/>
    <col min="1798" max="1798" width="2.140625" style="311" customWidth="1"/>
    <col min="1799" max="1799" width="11.140625" style="311" customWidth="1"/>
    <col min="1800" max="1800" width="13.85546875" style="311" customWidth="1"/>
    <col min="1801" max="1801" width="6.85546875" style="311" customWidth="1"/>
    <col min="1802" max="2048" width="10.140625" style="311"/>
    <col min="2049" max="2049" width="4.5703125" style="311" customWidth="1"/>
    <col min="2050" max="2050" width="17.85546875" style="311" customWidth="1"/>
    <col min="2051" max="2051" width="16.5703125" style="311" customWidth="1"/>
    <col min="2052" max="2052" width="1.85546875" style="311" customWidth="1"/>
    <col min="2053" max="2053" width="29" style="311" customWidth="1"/>
    <col min="2054" max="2054" width="2.140625" style="311" customWidth="1"/>
    <col min="2055" max="2055" width="11.140625" style="311" customWidth="1"/>
    <col min="2056" max="2056" width="13.85546875" style="311" customWidth="1"/>
    <col min="2057" max="2057" width="6.85546875" style="311" customWidth="1"/>
    <col min="2058" max="2304" width="10.140625" style="311"/>
    <col min="2305" max="2305" width="4.5703125" style="311" customWidth="1"/>
    <col min="2306" max="2306" width="17.85546875" style="311" customWidth="1"/>
    <col min="2307" max="2307" width="16.5703125" style="311" customWidth="1"/>
    <col min="2308" max="2308" width="1.85546875" style="311" customWidth="1"/>
    <col min="2309" max="2309" width="29" style="311" customWidth="1"/>
    <col min="2310" max="2310" width="2.140625" style="311" customWidth="1"/>
    <col min="2311" max="2311" width="11.140625" style="311" customWidth="1"/>
    <col min="2312" max="2312" width="13.85546875" style="311" customWidth="1"/>
    <col min="2313" max="2313" width="6.85546875" style="311" customWidth="1"/>
    <col min="2314" max="2560" width="10.140625" style="311"/>
    <col min="2561" max="2561" width="4.5703125" style="311" customWidth="1"/>
    <col min="2562" max="2562" width="17.85546875" style="311" customWidth="1"/>
    <col min="2563" max="2563" width="16.5703125" style="311" customWidth="1"/>
    <col min="2564" max="2564" width="1.85546875" style="311" customWidth="1"/>
    <col min="2565" max="2565" width="29" style="311" customWidth="1"/>
    <col min="2566" max="2566" width="2.140625" style="311" customWidth="1"/>
    <col min="2567" max="2567" width="11.140625" style="311" customWidth="1"/>
    <col min="2568" max="2568" width="13.85546875" style="311" customWidth="1"/>
    <col min="2569" max="2569" width="6.85546875" style="311" customWidth="1"/>
    <col min="2570" max="2816" width="10.140625" style="311"/>
    <col min="2817" max="2817" width="4.5703125" style="311" customWidth="1"/>
    <col min="2818" max="2818" width="17.85546875" style="311" customWidth="1"/>
    <col min="2819" max="2819" width="16.5703125" style="311" customWidth="1"/>
    <col min="2820" max="2820" width="1.85546875" style="311" customWidth="1"/>
    <col min="2821" max="2821" width="29" style="311" customWidth="1"/>
    <col min="2822" max="2822" width="2.140625" style="311" customWidth="1"/>
    <col min="2823" max="2823" width="11.140625" style="311" customWidth="1"/>
    <col min="2824" max="2824" width="13.85546875" style="311" customWidth="1"/>
    <col min="2825" max="2825" width="6.85546875" style="311" customWidth="1"/>
    <col min="2826" max="3072" width="10.140625" style="311"/>
    <col min="3073" max="3073" width="4.5703125" style="311" customWidth="1"/>
    <col min="3074" max="3074" width="17.85546875" style="311" customWidth="1"/>
    <col min="3075" max="3075" width="16.5703125" style="311" customWidth="1"/>
    <col min="3076" max="3076" width="1.85546875" style="311" customWidth="1"/>
    <col min="3077" max="3077" width="29" style="311" customWidth="1"/>
    <col min="3078" max="3078" width="2.140625" style="311" customWidth="1"/>
    <col min="3079" max="3079" width="11.140625" style="311" customWidth="1"/>
    <col min="3080" max="3080" width="13.85546875" style="311" customWidth="1"/>
    <col min="3081" max="3081" width="6.85546875" style="311" customWidth="1"/>
    <col min="3082" max="3328" width="10.140625" style="311"/>
    <col min="3329" max="3329" width="4.5703125" style="311" customWidth="1"/>
    <col min="3330" max="3330" width="17.85546875" style="311" customWidth="1"/>
    <col min="3331" max="3331" width="16.5703125" style="311" customWidth="1"/>
    <col min="3332" max="3332" width="1.85546875" style="311" customWidth="1"/>
    <col min="3333" max="3333" width="29" style="311" customWidth="1"/>
    <col min="3334" max="3334" width="2.140625" style="311" customWidth="1"/>
    <col min="3335" max="3335" width="11.140625" style="311" customWidth="1"/>
    <col min="3336" max="3336" width="13.85546875" style="311" customWidth="1"/>
    <col min="3337" max="3337" width="6.85546875" style="311" customWidth="1"/>
    <col min="3338" max="3584" width="10.140625" style="311"/>
    <col min="3585" max="3585" width="4.5703125" style="311" customWidth="1"/>
    <col min="3586" max="3586" width="17.85546875" style="311" customWidth="1"/>
    <col min="3587" max="3587" width="16.5703125" style="311" customWidth="1"/>
    <col min="3588" max="3588" width="1.85546875" style="311" customWidth="1"/>
    <col min="3589" max="3589" width="29" style="311" customWidth="1"/>
    <col min="3590" max="3590" width="2.140625" style="311" customWidth="1"/>
    <col min="3591" max="3591" width="11.140625" style="311" customWidth="1"/>
    <col min="3592" max="3592" width="13.85546875" style="311" customWidth="1"/>
    <col min="3593" max="3593" width="6.85546875" style="311" customWidth="1"/>
    <col min="3594" max="3840" width="10.140625" style="311"/>
    <col min="3841" max="3841" width="4.5703125" style="311" customWidth="1"/>
    <col min="3842" max="3842" width="17.85546875" style="311" customWidth="1"/>
    <col min="3843" max="3843" width="16.5703125" style="311" customWidth="1"/>
    <col min="3844" max="3844" width="1.85546875" style="311" customWidth="1"/>
    <col min="3845" max="3845" width="29" style="311" customWidth="1"/>
    <col min="3846" max="3846" width="2.140625" style="311" customWidth="1"/>
    <col min="3847" max="3847" width="11.140625" style="311" customWidth="1"/>
    <col min="3848" max="3848" width="13.85546875" style="311" customWidth="1"/>
    <col min="3849" max="3849" width="6.85546875" style="311" customWidth="1"/>
    <col min="3850" max="4096" width="10.140625" style="311"/>
    <col min="4097" max="4097" width="4.5703125" style="311" customWidth="1"/>
    <col min="4098" max="4098" width="17.85546875" style="311" customWidth="1"/>
    <col min="4099" max="4099" width="16.5703125" style="311" customWidth="1"/>
    <col min="4100" max="4100" width="1.85546875" style="311" customWidth="1"/>
    <col min="4101" max="4101" width="29" style="311" customWidth="1"/>
    <col min="4102" max="4102" width="2.140625" style="311" customWidth="1"/>
    <col min="4103" max="4103" width="11.140625" style="311" customWidth="1"/>
    <col min="4104" max="4104" width="13.85546875" style="311" customWidth="1"/>
    <col min="4105" max="4105" width="6.85546875" style="311" customWidth="1"/>
    <col min="4106" max="4352" width="10.140625" style="311"/>
    <col min="4353" max="4353" width="4.5703125" style="311" customWidth="1"/>
    <col min="4354" max="4354" width="17.85546875" style="311" customWidth="1"/>
    <col min="4355" max="4355" width="16.5703125" style="311" customWidth="1"/>
    <col min="4356" max="4356" width="1.85546875" style="311" customWidth="1"/>
    <col min="4357" max="4357" width="29" style="311" customWidth="1"/>
    <col min="4358" max="4358" width="2.140625" style="311" customWidth="1"/>
    <col min="4359" max="4359" width="11.140625" style="311" customWidth="1"/>
    <col min="4360" max="4360" width="13.85546875" style="311" customWidth="1"/>
    <col min="4361" max="4361" width="6.85546875" style="311" customWidth="1"/>
    <col min="4362" max="4608" width="10.140625" style="311"/>
    <col min="4609" max="4609" width="4.5703125" style="311" customWidth="1"/>
    <col min="4610" max="4610" width="17.85546875" style="311" customWidth="1"/>
    <col min="4611" max="4611" width="16.5703125" style="311" customWidth="1"/>
    <col min="4612" max="4612" width="1.85546875" style="311" customWidth="1"/>
    <col min="4613" max="4613" width="29" style="311" customWidth="1"/>
    <col min="4614" max="4614" width="2.140625" style="311" customWidth="1"/>
    <col min="4615" max="4615" width="11.140625" style="311" customWidth="1"/>
    <col min="4616" max="4616" width="13.85546875" style="311" customWidth="1"/>
    <col min="4617" max="4617" width="6.85546875" style="311" customWidth="1"/>
    <col min="4618" max="4864" width="10.140625" style="311"/>
    <col min="4865" max="4865" width="4.5703125" style="311" customWidth="1"/>
    <col min="4866" max="4866" width="17.85546875" style="311" customWidth="1"/>
    <col min="4867" max="4867" width="16.5703125" style="311" customWidth="1"/>
    <col min="4868" max="4868" width="1.85546875" style="311" customWidth="1"/>
    <col min="4869" max="4869" width="29" style="311" customWidth="1"/>
    <col min="4870" max="4870" width="2.140625" style="311" customWidth="1"/>
    <col min="4871" max="4871" width="11.140625" style="311" customWidth="1"/>
    <col min="4872" max="4872" width="13.85546875" style="311" customWidth="1"/>
    <col min="4873" max="4873" width="6.85546875" style="311" customWidth="1"/>
    <col min="4874" max="5120" width="10.140625" style="311"/>
    <col min="5121" max="5121" width="4.5703125" style="311" customWidth="1"/>
    <col min="5122" max="5122" width="17.85546875" style="311" customWidth="1"/>
    <col min="5123" max="5123" width="16.5703125" style="311" customWidth="1"/>
    <col min="5124" max="5124" width="1.85546875" style="311" customWidth="1"/>
    <col min="5125" max="5125" width="29" style="311" customWidth="1"/>
    <col min="5126" max="5126" width="2.140625" style="311" customWidth="1"/>
    <col min="5127" max="5127" width="11.140625" style="311" customWidth="1"/>
    <col min="5128" max="5128" width="13.85546875" style="311" customWidth="1"/>
    <col min="5129" max="5129" width="6.85546875" style="311" customWidth="1"/>
    <col min="5130" max="5376" width="10.140625" style="311"/>
    <col min="5377" max="5377" width="4.5703125" style="311" customWidth="1"/>
    <col min="5378" max="5378" width="17.85546875" style="311" customWidth="1"/>
    <col min="5379" max="5379" width="16.5703125" style="311" customWidth="1"/>
    <col min="5380" max="5380" width="1.85546875" style="311" customWidth="1"/>
    <col min="5381" max="5381" width="29" style="311" customWidth="1"/>
    <col min="5382" max="5382" width="2.140625" style="311" customWidth="1"/>
    <col min="5383" max="5383" width="11.140625" style="311" customWidth="1"/>
    <col min="5384" max="5384" width="13.85546875" style="311" customWidth="1"/>
    <col min="5385" max="5385" width="6.85546875" style="311" customWidth="1"/>
    <col min="5386" max="5632" width="10.140625" style="311"/>
    <col min="5633" max="5633" width="4.5703125" style="311" customWidth="1"/>
    <col min="5634" max="5634" width="17.85546875" style="311" customWidth="1"/>
    <col min="5635" max="5635" width="16.5703125" style="311" customWidth="1"/>
    <col min="5636" max="5636" width="1.85546875" style="311" customWidth="1"/>
    <col min="5637" max="5637" width="29" style="311" customWidth="1"/>
    <col min="5638" max="5638" width="2.140625" style="311" customWidth="1"/>
    <col min="5639" max="5639" width="11.140625" style="311" customWidth="1"/>
    <col min="5640" max="5640" width="13.85546875" style="311" customWidth="1"/>
    <col min="5641" max="5641" width="6.85546875" style="311" customWidth="1"/>
    <col min="5642" max="5888" width="10.140625" style="311"/>
    <col min="5889" max="5889" width="4.5703125" style="311" customWidth="1"/>
    <col min="5890" max="5890" width="17.85546875" style="311" customWidth="1"/>
    <col min="5891" max="5891" width="16.5703125" style="311" customWidth="1"/>
    <col min="5892" max="5892" width="1.85546875" style="311" customWidth="1"/>
    <col min="5893" max="5893" width="29" style="311" customWidth="1"/>
    <col min="5894" max="5894" width="2.140625" style="311" customWidth="1"/>
    <col min="5895" max="5895" width="11.140625" style="311" customWidth="1"/>
    <col min="5896" max="5896" width="13.85546875" style="311" customWidth="1"/>
    <col min="5897" max="5897" width="6.85546875" style="311" customWidth="1"/>
    <col min="5898" max="6144" width="10.140625" style="311"/>
    <col min="6145" max="6145" width="4.5703125" style="311" customWidth="1"/>
    <col min="6146" max="6146" width="17.85546875" style="311" customWidth="1"/>
    <col min="6147" max="6147" width="16.5703125" style="311" customWidth="1"/>
    <col min="6148" max="6148" width="1.85546875" style="311" customWidth="1"/>
    <col min="6149" max="6149" width="29" style="311" customWidth="1"/>
    <col min="6150" max="6150" width="2.140625" style="311" customWidth="1"/>
    <col min="6151" max="6151" width="11.140625" style="311" customWidth="1"/>
    <col min="6152" max="6152" width="13.85546875" style="311" customWidth="1"/>
    <col min="6153" max="6153" width="6.85546875" style="311" customWidth="1"/>
    <col min="6154" max="6400" width="10.140625" style="311"/>
    <col min="6401" max="6401" width="4.5703125" style="311" customWidth="1"/>
    <col min="6402" max="6402" width="17.85546875" style="311" customWidth="1"/>
    <col min="6403" max="6403" width="16.5703125" style="311" customWidth="1"/>
    <col min="6404" max="6404" width="1.85546875" style="311" customWidth="1"/>
    <col min="6405" max="6405" width="29" style="311" customWidth="1"/>
    <col min="6406" max="6406" width="2.140625" style="311" customWidth="1"/>
    <col min="6407" max="6407" width="11.140625" style="311" customWidth="1"/>
    <col min="6408" max="6408" width="13.85546875" style="311" customWidth="1"/>
    <col min="6409" max="6409" width="6.85546875" style="311" customWidth="1"/>
    <col min="6410" max="6656" width="10.140625" style="311"/>
    <col min="6657" max="6657" width="4.5703125" style="311" customWidth="1"/>
    <col min="6658" max="6658" width="17.85546875" style="311" customWidth="1"/>
    <col min="6659" max="6659" width="16.5703125" style="311" customWidth="1"/>
    <col min="6660" max="6660" width="1.85546875" style="311" customWidth="1"/>
    <col min="6661" max="6661" width="29" style="311" customWidth="1"/>
    <col min="6662" max="6662" width="2.140625" style="311" customWidth="1"/>
    <col min="6663" max="6663" width="11.140625" style="311" customWidth="1"/>
    <col min="6664" max="6664" width="13.85546875" style="311" customWidth="1"/>
    <col min="6665" max="6665" width="6.85546875" style="311" customWidth="1"/>
    <col min="6666" max="6912" width="10.140625" style="311"/>
    <col min="6913" max="6913" width="4.5703125" style="311" customWidth="1"/>
    <col min="6914" max="6914" width="17.85546875" style="311" customWidth="1"/>
    <col min="6915" max="6915" width="16.5703125" style="311" customWidth="1"/>
    <col min="6916" max="6916" width="1.85546875" style="311" customWidth="1"/>
    <col min="6917" max="6917" width="29" style="311" customWidth="1"/>
    <col min="6918" max="6918" width="2.140625" style="311" customWidth="1"/>
    <col min="6919" max="6919" width="11.140625" style="311" customWidth="1"/>
    <col min="6920" max="6920" width="13.85546875" style="311" customWidth="1"/>
    <col min="6921" max="6921" width="6.85546875" style="311" customWidth="1"/>
    <col min="6922" max="7168" width="10.140625" style="311"/>
    <col min="7169" max="7169" width="4.5703125" style="311" customWidth="1"/>
    <col min="7170" max="7170" width="17.85546875" style="311" customWidth="1"/>
    <col min="7171" max="7171" width="16.5703125" style="311" customWidth="1"/>
    <col min="7172" max="7172" width="1.85546875" style="311" customWidth="1"/>
    <col min="7173" max="7173" width="29" style="311" customWidth="1"/>
    <col min="7174" max="7174" width="2.140625" style="311" customWidth="1"/>
    <col min="7175" max="7175" width="11.140625" style="311" customWidth="1"/>
    <col min="7176" max="7176" width="13.85546875" style="311" customWidth="1"/>
    <col min="7177" max="7177" width="6.85546875" style="311" customWidth="1"/>
    <col min="7178" max="7424" width="10.140625" style="311"/>
    <col min="7425" max="7425" width="4.5703125" style="311" customWidth="1"/>
    <col min="7426" max="7426" width="17.85546875" style="311" customWidth="1"/>
    <col min="7427" max="7427" width="16.5703125" style="311" customWidth="1"/>
    <col min="7428" max="7428" width="1.85546875" style="311" customWidth="1"/>
    <col min="7429" max="7429" width="29" style="311" customWidth="1"/>
    <col min="7430" max="7430" width="2.140625" style="311" customWidth="1"/>
    <col min="7431" max="7431" width="11.140625" style="311" customWidth="1"/>
    <col min="7432" max="7432" width="13.85546875" style="311" customWidth="1"/>
    <col min="7433" max="7433" width="6.85546875" style="311" customWidth="1"/>
    <col min="7434" max="7680" width="10.140625" style="311"/>
    <col min="7681" max="7681" width="4.5703125" style="311" customWidth="1"/>
    <col min="7682" max="7682" width="17.85546875" style="311" customWidth="1"/>
    <col min="7683" max="7683" width="16.5703125" style="311" customWidth="1"/>
    <col min="7684" max="7684" width="1.85546875" style="311" customWidth="1"/>
    <col min="7685" max="7685" width="29" style="311" customWidth="1"/>
    <col min="7686" max="7686" width="2.140625" style="311" customWidth="1"/>
    <col min="7687" max="7687" width="11.140625" style="311" customWidth="1"/>
    <col min="7688" max="7688" width="13.85546875" style="311" customWidth="1"/>
    <col min="7689" max="7689" width="6.85546875" style="311" customWidth="1"/>
    <col min="7690" max="7936" width="10.140625" style="311"/>
    <col min="7937" max="7937" width="4.5703125" style="311" customWidth="1"/>
    <col min="7938" max="7938" width="17.85546875" style="311" customWidth="1"/>
    <col min="7939" max="7939" width="16.5703125" style="311" customWidth="1"/>
    <col min="7940" max="7940" width="1.85546875" style="311" customWidth="1"/>
    <col min="7941" max="7941" width="29" style="311" customWidth="1"/>
    <col min="7942" max="7942" width="2.140625" style="311" customWidth="1"/>
    <col min="7943" max="7943" width="11.140625" style="311" customWidth="1"/>
    <col min="7944" max="7944" width="13.85546875" style="311" customWidth="1"/>
    <col min="7945" max="7945" width="6.85546875" style="311" customWidth="1"/>
    <col min="7946" max="8192" width="10.140625" style="311"/>
    <col min="8193" max="8193" width="4.5703125" style="311" customWidth="1"/>
    <col min="8194" max="8194" width="17.85546875" style="311" customWidth="1"/>
    <col min="8195" max="8195" width="16.5703125" style="311" customWidth="1"/>
    <col min="8196" max="8196" width="1.85546875" style="311" customWidth="1"/>
    <col min="8197" max="8197" width="29" style="311" customWidth="1"/>
    <col min="8198" max="8198" width="2.140625" style="311" customWidth="1"/>
    <col min="8199" max="8199" width="11.140625" style="311" customWidth="1"/>
    <col min="8200" max="8200" width="13.85546875" style="311" customWidth="1"/>
    <col min="8201" max="8201" width="6.85546875" style="311" customWidth="1"/>
    <col min="8202" max="8448" width="10.140625" style="311"/>
    <col min="8449" max="8449" width="4.5703125" style="311" customWidth="1"/>
    <col min="8450" max="8450" width="17.85546875" style="311" customWidth="1"/>
    <col min="8451" max="8451" width="16.5703125" style="311" customWidth="1"/>
    <col min="8452" max="8452" width="1.85546875" style="311" customWidth="1"/>
    <col min="8453" max="8453" width="29" style="311" customWidth="1"/>
    <col min="8454" max="8454" width="2.140625" style="311" customWidth="1"/>
    <col min="8455" max="8455" width="11.140625" style="311" customWidth="1"/>
    <col min="8456" max="8456" width="13.85546875" style="311" customWidth="1"/>
    <col min="8457" max="8457" width="6.85546875" style="311" customWidth="1"/>
    <col min="8458" max="8704" width="10.140625" style="311"/>
    <col min="8705" max="8705" width="4.5703125" style="311" customWidth="1"/>
    <col min="8706" max="8706" width="17.85546875" style="311" customWidth="1"/>
    <col min="8707" max="8707" width="16.5703125" style="311" customWidth="1"/>
    <col min="8708" max="8708" width="1.85546875" style="311" customWidth="1"/>
    <col min="8709" max="8709" width="29" style="311" customWidth="1"/>
    <col min="8710" max="8710" width="2.140625" style="311" customWidth="1"/>
    <col min="8711" max="8711" width="11.140625" style="311" customWidth="1"/>
    <col min="8712" max="8712" width="13.85546875" style="311" customWidth="1"/>
    <col min="8713" max="8713" width="6.85546875" style="311" customWidth="1"/>
    <col min="8714" max="8960" width="10.140625" style="311"/>
    <col min="8961" max="8961" width="4.5703125" style="311" customWidth="1"/>
    <col min="8962" max="8962" width="17.85546875" style="311" customWidth="1"/>
    <col min="8963" max="8963" width="16.5703125" style="311" customWidth="1"/>
    <col min="8964" max="8964" width="1.85546875" style="311" customWidth="1"/>
    <col min="8965" max="8965" width="29" style="311" customWidth="1"/>
    <col min="8966" max="8966" width="2.140625" style="311" customWidth="1"/>
    <col min="8967" max="8967" width="11.140625" style="311" customWidth="1"/>
    <col min="8968" max="8968" width="13.85546875" style="311" customWidth="1"/>
    <col min="8969" max="8969" width="6.85546875" style="311" customWidth="1"/>
    <col min="8970" max="9216" width="10.140625" style="311"/>
    <col min="9217" max="9217" width="4.5703125" style="311" customWidth="1"/>
    <col min="9218" max="9218" width="17.85546875" style="311" customWidth="1"/>
    <col min="9219" max="9219" width="16.5703125" style="311" customWidth="1"/>
    <col min="9220" max="9220" width="1.85546875" style="311" customWidth="1"/>
    <col min="9221" max="9221" width="29" style="311" customWidth="1"/>
    <col min="9222" max="9222" width="2.140625" style="311" customWidth="1"/>
    <col min="9223" max="9223" width="11.140625" style="311" customWidth="1"/>
    <col min="9224" max="9224" width="13.85546875" style="311" customWidth="1"/>
    <col min="9225" max="9225" width="6.85546875" style="311" customWidth="1"/>
    <col min="9226" max="9472" width="10.140625" style="311"/>
    <col min="9473" max="9473" width="4.5703125" style="311" customWidth="1"/>
    <col min="9474" max="9474" width="17.85546875" style="311" customWidth="1"/>
    <col min="9475" max="9475" width="16.5703125" style="311" customWidth="1"/>
    <col min="9476" max="9476" width="1.85546875" style="311" customWidth="1"/>
    <col min="9477" max="9477" width="29" style="311" customWidth="1"/>
    <col min="9478" max="9478" width="2.140625" style="311" customWidth="1"/>
    <col min="9479" max="9479" width="11.140625" style="311" customWidth="1"/>
    <col min="9480" max="9480" width="13.85546875" style="311" customWidth="1"/>
    <col min="9481" max="9481" width="6.85546875" style="311" customWidth="1"/>
    <col min="9482" max="9728" width="10.140625" style="311"/>
    <col min="9729" max="9729" width="4.5703125" style="311" customWidth="1"/>
    <col min="9730" max="9730" width="17.85546875" style="311" customWidth="1"/>
    <col min="9731" max="9731" width="16.5703125" style="311" customWidth="1"/>
    <col min="9732" max="9732" width="1.85546875" style="311" customWidth="1"/>
    <col min="9733" max="9733" width="29" style="311" customWidth="1"/>
    <col min="9734" max="9734" width="2.140625" style="311" customWidth="1"/>
    <col min="9735" max="9735" width="11.140625" style="311" customWidth="1"/>
    <col min="9736" max="9736" width="13.85546875" style="311" customWidth="1"/>
    <col min="9737" max="9737" width="6.85546875" style="311" customWidth="1"/>
    <col min="9738" max="9984" width="10.140625" style="311"/>
    <col min="9985" max="9985" width="4.5703125" style="311" customWidth="1"/>
    <col min="9986" max="9986" width="17.85546875" style="311" customWidth="1"/>
    <col min="9987" max="9987" width="16.5703125" style="311" customWidth="1"/>
    <col min="9988" max="9988" width="1.85546875" style="311" customWidth="1"/>
    <col min="9989" max="9989" width="29" style="311" customWidth="1"/>
    <col min="9990" max="9990" width="2.140625" style="311" customWidth="1"/>
    <col min="9991" max="9991" width="11.140625" style="311" customWidth="1"/>
    <col min="9992" max="9992" width="13.85546875" style="311" customWidth="1"/>
    <col min="9993" max="9993" width="6.85546875" style="311" customWidth="1"/>
    <col min="9994" max="10240" width="10.140625" style="311"/>
    <col min="10241" max="10241" width="4.5703125" style="311" customWidth="1"/>
    <col min="10242" max="10242" width="17.85546875" style="311" customWidth="1"/>
    <col min="10243" max="10243" width="16.5703125" style="311" customWidth="1"/>
    <col min="10244" max="10244" width="1.85546875" style="311" customWidth="1"/>
    <col min="10245" max="10245" width="29" style="311" customWidth="1"/>
    <col min="10246" max="10246" width="2.140625" style="311" customWidth="1"/>
    <col min="10247" max="10247" width="11.140625" style="311" customWidth="1"/>
    <col min="10248" max="10248" width="13.85546875" style="311" customWidth="1"/>
    <col min="10249" max="10249" width="6.85546875" style="311" customWidth="1"/>
    <col min="10250" max="10496" width="10.140625" style="311"/>
    <col min="10497" max="10497" width="4.5703125" style="311" customWidth="1"/>
    <col min="10498" max="10498" width="17.85546875" style="311" customWidth="1"/>
    <col min="10499" max="10499" width="16.5703125" style="311" customWidth="1"/>
    <col min="10500" max="10500" width="1.85546875" style="311" customWidth="1"/>
    <col min="10501" max="10501" width="29" style="311" customWidth="1"/>
    <col min="10502" max="10502" width="2.140625" style="311" customWidth="1"/>
    <col min="10503" max="10503" width="11.140625" style="311" customWidth="1"/>
    <col min="10504" max="10504" width="13.85546875" style="311" customWidth="1"/>
    <col min="10505" max="10505" width="6.85546875" style="311" customWidth="1"/>
    <col min="10506" max="10752" width="10.140625" style="311"/>
    <col min="10753" max="10753" width="4.5703125" style="311" customWidth="1"/>
    <col min="10754" max="10754" width="17.85546875" style="311" customWidth="1"/>
    <col min="10755" max="10755" width="16.5703125" style="311" customWidth="1"/>
    <col min="10756" max="10756" width="1.85546875" style="311" customWidth="1"/>
    <col min="10757" max="10757" width="29" style="311" customWidth="1"/>
    <col min="10758" max="10758" width="2.140625" style="311" customWidth="1"/>
    <col min="10759" max="10759" width="11.140625" style="311" customWidth="1"/>
    <col min="10760" max="10760" width="13.85546875" style="311" customWidth="1"/>
    <col min="10761" max="10761" width="6.85546875" style="311" customWidth="1"/>
    <col min="10762" max="11008" width="10.140625" style="311"/>
    <col min="11009" max="11009" width="4.5703125" style="311" customWidth="1"/>
    <col min="11010" max="11010" width="17.85546875" style="311" customWidth="1"/>
    <col min="11011" max="11011" width="16.5703125" style="311" customWidth="1"/>
    <col min="11012" max="11012" width="1.85546875" style="311" customWidth="1"/>
    <col min="11013" max="11013" width="29" style="311" customWidth="1"/>
    <col min="11014" max="11014" width="2.140625" style="311" customWidth="1"/>
    <col min="11015" max="11015" width="11.140625" style="311" customWidth="1"/>
    <col min="11016" max="11016" width="13.85546875" style="311" customWidth="1"/>
    <col min="11017" max="11017" width="6.85546875" style="311" customWidth="1"/>
    <col min="11018" max="11264" width="10.140625" style="311"/>
    <col min="11265" max="11265" width="4.5703125" style="311" customWidth="1"/>
    <col min="11266" max="11266" width="17.85546875" style="311" customWidth="1"/>
    <col min="11267" max="11267" width="16.5703125" style="311" customWidth="1"/>
    <col min="11268" max="11268" width="1.85546875" style="311" customWidth="1"/>
    <col min="11269" max="11269" width="29" style="311" customWidth="1"/>
    <col min="11270" max="11270" width="2.140625" style="311" customWidth="1"/>
    <col min="11271" max="11271" width="11.140625" style="311" customWidth="1"/>
    <col min="11272" max="11272" width="13.85546875" style="311" customWidth="1"/>
    <col min="11273" max="11273" width="6.85546875" style="311" customWidth="1"/>
    <col min="11274" max="11520" width="10.140625" style="311"/>
    <col min="11521" max="11521" width="4.5703125" style="311" customWidth="1"/>
    <col min="11522" max="11522" width="17.85546875" style="311" customWidth="1"/>
    <col min="11523" max="11523" width="16.5703125" style="311" customWidth="1"/>
    <col min="11524" max="11524" width="1.85546875" style="311" customWidth="1"/>
    <col min="11525" max="11525" width="29" style="311" customWidth="1"/>
    <col min="11526" max="11526" width="2.140625" style="311" customWidth="1"/>
    <col min="11527" max="11527" width="11.140625" style="311" customWidth="1"/>
    <col min="11528" max="11528" width="13.85546875" style="311" customWidth="1"/>
    <col min="11529" max="11529" width="6.85546875" style="311" customWidth="1"/>
    <col min="11530" max="11776" width="10.140625" style="311"/>
    <col min="11777" max="11777" width="4.5703125" style="311" customWidth="1"/>
    <col min="11778" max="11778" width="17.85546875" style="311" customWidth="1"/>
    <col min="11779" max="11779" width="16.5703125" style="311" customWidth="1"/>
    <col min="11780" max="11780" width="1.85546875" style="311" customWidth="1"/>
    <col min="11781" max="11781" width="29" style="311" customWidth="1"/>
    <col min="11782" max="11782" width="2.140625" style="311" customWidth="1"/>
    <col min="11783" max="11783" width="11.140625" style="311" customWidth="1"/>
    <col min="11784" max="11784" width="13.85546875" style="311" customWidth="1"/>
    <col min="11785" max="11785" width="6.85546875" style="311" customWidth="1"/>
    <col min="11786" max="12032" width="10.140625" style="311"/>
    <col min="12033" max="12033" width="4.5703125" style="311" customWidth="1"/>
    <col min="12034" max="12034" width="17.85546875" style="311" customWidth="1"/>
    <col min="12035" max="12035" width="16.5703125" style="311" customWidth="1"/>
    <col min="12036" max="12036" width="1.85546875" style="311" customWidth="1"/>
    <col min="12037" max="12037" width="29" style="311" customWidth="1"/>
    <col min="12038" max="12038" width="2.140625" style="311" customWidth="1"/>
    <col min="12039" max="12039" width="11.140625" style="311" customWidth="1"/>
    <col min="12040" max="12040" width="13.85546875" style="311" customWidth="1"/>
    <col min="12041" max="12041" width="6.85546875" style="311" customWidth="1"/>
    <col min="12042" max="12288" width="10.140625" style="311"/>
    <col min="12289" max="12289" width="4.5703125" style="311" customWidth="1"/>
    <col min="12290" max="12290" width="17.85546875" style="311" customWidth="1"/>
    <col min="12291" max="12291" width="16.5703125" style="311" customWidth="1"/>
    <col min="12292" max="12292" width="1.85546875" style="311" customWidth="1"/>
    <col min="12293" max="12293" width="29" style="311" customWidth="1"/>
    <col min="12294" max="12294" width="2.140625" style="311" customWidth="1"/>
    <col min="12295" max="12295" width="11.140625" style="311" customWidth="1"/>
    <col min="12296" max="12296" width="13.85546875" style="311" customWidth="1"/>
    <col min="12297" max="12297" width="6.85546875" style="311" customWidth="1"/>
    <col min="12298" max="12544" width="10.140625" style="311"/>
    <col min="12545" max="12545" width="4.5703125" style="311" customWidth="1"/>
    <col min="12546" max="12546" width="17.85546875" style="311" customWidth="1"/>
    <col min="12547" max="12547" width="16.5703125" style="311" customWidth="1"/>
    <col min="12548" max="12548" width="1.85546875" style="311" customWidth="1"/>
    <col min="12549" max="12549" width="29" style="311" customWidth="1"/>
    <col min="12550" max="12550" width="2.140625" style="311" customWidth="1"/>
    <col min="12551" max="12551" width="11.140625" style="311" customWidth="1"/>
    <col min="12552" max="12552" width="13.85546875" style="311" customWidth="1"/>
    <col min="12553" max="12553" width="6.85546875" style="311" customWidth="1"/>
    <col min="12554" max="12800" width="10.140625" style="311"/>
    <col min="12801" max="12801" width="4.5703125" style="311" customWidth="1"/>
    <col min="12802" max="12802" width="17.85546875" style="311" customWidth="1"/>
    <col min="12803" max="12803" width="16.5703125" style="311" customWidth="1"/>
    <col min="12804" max="12804" width="1.85546875" style="311" customWidth="1"/>
    <col min="12805" max="12805" width="29" style="311" customWidth="1"/>
    <col min="12806" max="12806" width="2.140625" style="311" customWidth="1"/>
    <col min="12807" max="12807" width="11.140625" style="311" customWidth="1"/>
    <col min="12808" max="12808" width="13.85546875" style="311" customWidth="1"/>
    <col min="12809" max="12809" width="6.85546875" style="311" customWidth="1"/>
    <col min="12810" max="13056" width="10.140625" style="311"/>
    <col min="13057" max="13057" width="4.5703125" style="311" customWidth="1"/>
    <col min="13058" max="13058" width="17.85546875" style="311" customWidth="1"/>
    <col min="13059" max="13059" width="16.5703125" style="311" customWidth="1"/>
    <col min="13060" max="13060" width="1.85546875" style="311" customWidth="1"/>
    <col min="13061" max="13061" width="29" style="311" customWidth="1"/>
    <col min="13062" max="13062" width="2.140625" style="311" customWidth="1"/>
    <col min="13063" max="13063" width="11.140625" style="311" customWidth="1"/>
    <col min="13064" max="13064" width="13.85546875" style="311" customWidth="1"/>
    <col min="13065" max="13065" width="6.85546875" style="311" customWidth="1"/>
    <col min="13066" max="13312" width="10.140625" style="311"/>
    <col min="13313" max="13313" width="4.5703125" style="311" customWidth="1"/>
    <col min="13314" max="13314" width="17.85546875" style="311" customWidth="1"/>
    <col min="13315" max="13315" width="16.5703125" style="311" customWidth="1"/>
    <col min="13316" max="13316" width="1.85546875" style="311" customWidth="1"/>
    <col min="13317" max="13317" width="29" style="311" customWidth="1"/>
    <col min="13318" max="13318" width="2.140625" style="311" customWidth="1"/>
    <col min="13319" max="13319" width="11.140625" style="311" customWidth="1"/>
    <col min="13320" max="13320" width="13.85546875" style="311" customWidth="1"/>
    <col min="13321" max="13321" width="6.85546875" style="311" customWidth="1"/>
    <col min="13322" max="13568" width="10.140625" style="311"/>
    <col min="13569" max="13569" width="4.5703125" style="311" customWidth="1"/>
    <col min="13570" max="13570" width="17.85546875" style="311" customWidth="1"/>
    <col min="13571" max="13571" width="16.5703125" style="311" customWidth="1"/>
    <col min="13572" max="13572" width="1.85546875" style="311" customWidth="1"/>
    <col min="13573" max="13573" width="29" style="311" customWidth="1"/>
    <col min="13574" max="13574" width="2.140625" style="311" customWidth="1"/>
    <col min="13575" max="13575" width="11.140625" style="311" customWidth="1"/>
    <col min="13576" max="13576" width="13.85546875" style="311" customWidth="1"/>
    <col min="13577" max="13577" width="6.85546875" style="311" customWidth="1"/>
    <col min="13578" max="13824" width="10.140625" style="311"/>
    <col min="13825" max="13825" width="4.5703125" style="311" customWidth="1"/>
    <col min="13826" max="13826" width="17.85546875" style="311" customWidth="1"/>
    <col min="13827" max="13827" width="16.5703125" style="311" customWidth="1"/>
    <col min="13828" max="13828" width="1.85546875" style="311" customWidth="1"/>
    <col min="13829" max="13829" width="29" style="311" customWidth="1"/>
    <col min="13830" max="13830" width="2.140625" style="311" customWidth="1"/>
    <col min="13831" max="13831" width="11.140625" style="311" customWidth="1"/>
    <col min="13832" max="13832" width="13.85546875" style="311" customWidth="1"/>
    <col min="13833" max="13833" width="6.85546875" style="311" customWidth="1"/>
    <col min="13834" max="14080" width="10.140625" style="311"/>
    <col min="14081" max="14081" width="4.5703125" style="311" customWidth="1"/>
    <col min="14082" max="14082" width="17.85546875" style="311" customWidth="1"/>
    <col min="14083" max="14083" width="16.5703125" style="311" customWidth="1"/>
    <col min="14084" max="14084" width="1.85546875" style="311" customWidth="1"/>
    <col min="14085" max="14085" width="29" style="311" customWidth="1"/>
    <col min="14086" max="14086" width="2.140625" style="311" customWidth="1"/>
    <col min="14087" max="14087" width="11.140625" style="311" customWidth="1"/>
    <col min="14088" max="14088" width="13.85546875" style="311" customWidth="1"/>
    <col min="14089" max="14089" width="6.85546875" style="311" customWidth="1"/>
    <col min="14090" max="14336" width="10.140625" style="311"/>
    <col min="14337" max="14337" width="4.5703125" style="311" customWidth="1"/>
    <col min="14338" max="14338" width="17.85546875" style="311" customWidth="1"/>
    <col min="14339" max="14339" width="16.5703125" style="311" customWidth="1"/>
    <col min="14340" max="14340" width="1.85546875" style="311" customWidth="1"/>
    <col min="14341" max="14341" width="29" style="311" customWidth="1"/>
    <col min="14342" max="14342" width="2.140625" style="311" customWidth="1"/>
    <col min="14343" max="14343" width="11.140625" style="311" customWidth="1"/>
    <col min="14344" max="14344" width="13.85546875" style="311" customWidth="1"/>
    <col min="14345" max="14345" width="6.85546875" style="311" customWidth="1"/>
    <col min="14346" max="14592" width="10.140625" style="311"/>
    <col min="14593" max="14593" width="4.5703125" style="311" customWidth="1"/>
    <col min="14594" max="14594" width="17.85546875" style="311" customWidth="1"/>
    <col min="14595" max="14595" width="16.5703125" style="311" customWidth="1"/>
    <col min="14596" max="14596" width="1.85546875" style="311" customWidth="1"/>
    <col min="14597" max="14597" width="29" style="311" customWidth="1"/>
    <col min="14598" max="14598" width="2.140625" style="311" customWidth="1"/>
    <col min="14599" max="14599" width="11.140625" style="311" customWidth="1"/>
    <col min="14600" max="14600" width="13.85546875" style="311" customWidth="1"/>
    <col min="14601" max="14601" width="6.85546875" style="311" customWidth="1"/>
    <col min="14602" max="14848" width="10.140625" style="311"/>
    <col min="14849" max="14849" width="4.5703125" style="311" customWidth="1"/>
    <col min="14850" max="14850" width="17.85546875" style="311" customWidth="1"/>
    <col min="14851" max="14851" width="16.5703125" style="311" customWidth="1"/>
    <col min="14852" max="14852" width="1.85546875" style="311" customWidth="1"/>
    <col min="14853" max="14853" width="29" style="311" customWidth="1"/>
    <col min="14854" max="14854" width="2.140625" style="311" customWidth="1"/>
    <col min="14855" max="14855" width="11.140625" style="311" customWidth="1"/>
    <col min="14856" max="14856" width="13.85546875" style="311" customWidth="1"/>
    <col min="14857" max="14857" width="6.85546875" style="311" customWidth="1"/>
    <col min="14858" max="15104" width="10.140625" style="311"/>
    <col min="15105" max="15105" width="4.5703125" style="311" customWidth="1"/>
    <col min="15106" max="15106" width="17.85546875" style="311" customWidth="1"/>
    <col min="15107" max="15107" width="16.5703125" style="311" customWidth="1"/>
    <col min="15108" max="15108" width="1.85546875" style="311" customWidth="1"/>
    <col min="15109" max="15109" width="29" style="311" customWidth="1"/>
    <col min="15110" max="15110" width="2.140625" style="311" customWidth="1"/>
    <col min="15111" max="15111" width="11.140625" style="311" customWidth="1"/>
    <col min="15112" max="15112" width="13.85546875" style="311" customWidth="1"/>
    <col min="15113" max="15113" width="6.85546875" style="311" customWidth="1"/>
    <col min="15114" max="15360" width="10.140625" style="311"/>
    <col min="15361" max="15361" width="4.5703125" style="311" customWidth="1"/>
    <col min="15362" max="15362" width="17.85546875" style="311" customWidth="1"/>
    <col min="15363" max="15363" width="16.5703125" style="311" customWidth="1"/>
    <col min="15364" max="15364" width="1.85546875" style="311" customWidth="1"/>
    <col min="15365" max="15365" width="29" style="311" customWidth="1"/>
    <col min="15366" max="15366" width="2.140625" style="311" customWidth="1"/>
    <col min="15367" max="15367" width="11.140625" style="311" customWidth="1"/>
    <col min="15368" max="15368" width="13.85546875" style="311" customWidth="1"/>
    <col min="15369" max="15369" width="6.85546875" style="311" customWidth="1"/>
    <col min="15370" max="15616" width="10.140625" style="311"/>
    <col min="15617" max="15617" width="4.5703125" style="311" customWidth="1"/>
    <col min="15618" max="15618" width="17.85546875" style="311" customWidth="1"/>
    <col min="15619" max="15619" width="16.5703125" style="311" customWidth="1"/>
    <col min="15620" max="15620" width="1.85546875" style="311" customWidth="1"/>
    <col min="15621" max="15621" width="29" style="311" customWidth="1"/>
    <col min="15622" max="15622" width="2.140625" style="311" customWidth="1"/>
    <col min="15623" max="15623" width="11.140625" style="311" customWidth="1"/>
    <col min="15624" max="15624" width="13.85546875" style="311" customWidth="1"/>
    <col min="15625" max="15625" width="6.85546875" style="311" customWidth="1"/>
    <col min="15626" max="15872" width="10.140625" style="311"/>
    <col min="15873" max="15873" width="4.5703125" style="311" customWidth="1"/>
    <col min="15874" max="15874" width="17.85546875" style="311" customWidth="1"/>
    <col min="15875" max="15875" width="16.5703125" style="311" customWidth="1"/>
    <col min="15876" max="15876" width="1.85546875" style="311" customWidth="1"/>
    <col min="15877" max="15877" width="29" style="311" customWidth="1"/>
    <col min="15878" max="15878" width="2.140625" style="311" customWidth="1"/>
    <col min="15879" max="15879" width="11.140625" style="311" customWidth="1"/>
    <col min="15880" max="15880" width="13.85546875" style="311" customWidth="1"/>
    <col min="15881" max="15881" width="6.85546875" style="311" customWidth="1"/>
    <col min="15882" max="16128" width="10.140625" style="311"/>
    <col min="16129" max="16129" width="4.5703125" style="311" customWidth="1"/>
    <col min="16130" max="16130" width="17.85546875" style="311" customWidth="1"/>
    <col min="16131" max="16131" width="16.5703125" style="311" customWidth="1"/>
    <col min="16132" max="16132" width="1.85546875" style="311" customWidth="1"/>
    <col min="16133" max="16133" width="29" style="311" customWidth="1"/>
    <col min="16134" max="16134" width="2.140625" style="311" customWidth="1"/>
    <col min="16135" max="16135" width="11.140625" style="311" customWidth="1"/>
    <col min="16136" max="16136" width="13.85546875" style="311" customWidth="1"/>
    <col min="16137" max="16137" width="6.85546875" style="311" customWidth="1"/>
    <col min="16138" max="16384" width="10.140625" style="311"/>
  </cols>
  <sheetData>
    <row r="1" spans="1:11" s="362" customFormat="1" ht="13.5" thickBot="1">
      <c r="A1" s="4745" t="s">
        <v>3500</v>
      </c>
      <c r="B1" s="365"/>
      <c r="C1" s="366"/>
      <c r="D1" s="366"/>
      <c r="E1" s="367"/>
      <c r="F1" s="367"/>
      <c r="G1" s="367"/>
      <c r="H1" s="367"/>
      <c r="I1" s="4746">
        <v>15</v>
      </c>
      <c r="J1" s="341"/>
    </row>
    <row r="2" spans="1:11" s="299" customFormat="1" ht="15.75" customHeight="1">
      <c r="A2" s="295" t="s">
        <v>1232</v>
      </c>
      <c r="B2" s="297"/>
      <c r="C2" s="297"/>
      <c r="D2" s="297"/>
      <c r="E2" s="297"/>
      <c r="F2" s="297"/>
      <c r="G2" s="354"/>
      <c r="H2" s="297"/>
      <c r="I2" s="298"/>
      <c r="K2" s="362"/>
    </row>
    <row r="3" spans="1:11" s="299" customFormat="1" ht="15.75" customHeight="1">
      <c r="A3" s="300"/>
      <c r="B3" s="302"/>
      <c r="C3" s="302"/>
      <c r="D3" s="302"/>
      <c r="E3" s="302"/>
      <c r="F3" s="302"/>
      <c r="G3" s="355"/>
      <c r="H3" s="302"/>
      <c r="I3" s="303"/>
      <c r="K3" s="362"/>
    </row>
    <row r="4" spans="1:11" s="307" customFormat="1" ht="12">
      <c r="A4" s="304" t="s">
        <v>520</v>
      </c>
      <c r="B4" s="305"/>
      <c r="C4" s="305"/>
      <c r="D4" s="305"/>
      <c r="E4" s="305"/>
      <c r="F4" s="305"/>
      <c r="G4" s="356"/>
      <c r="H4" s="302"/>
      <c r="I4" s="306"/>
      <c r="K4" s="1500"/>
    </row>
    <row r="5" spans="1:11" s="299" customFormat="1" ht="15.75" customHeight="1">
      <c r="A5" s="300" t="s">
        <v>645</v>
      </c>
      <c r="B5" s="301"/>
      <c r="C5" s="302"/>
      <c r="D5" s="302"/>
      <c r="E5" s="302"/>
      <c r="F5" s="355"/>
      <c r="G5" s="302"/>
      <c r="H5" s="302"/>
      <c r="I5" s="303"/>
      <c r="K5" s="362"/>
    </row>
    <row r="6" spans="1:11">
      <c r="A6" s="312"/>
      <c r="B6" s="315"/>
      <c r="C6" s="315"/>
      <c r="D6" s="315"/>
      <c r="E6" s="309"/>
      <c r="F6" s="309"/>
      <c r="G6" s="358"/>
      <c r="H6" s="309"/>
      <c r="I6" s="310"/>
    </row>
    <row r="7" spans="1:11" ht="12">
      <c r="A7" s="312"/>
      <c r="B7" s="314" t="s">
        <v>958</v>
      </c>
      <c r="C7" s="315"/>
      <c r="D7" s="315"/>
      <c r="E7" s="319"/>
      <c r="F7" s="319"/>
      <c r="G7" s="358"/>
      <c r="H7" s="309"/>
      <c r="I7" s="310"/>
    </row>
    <row r="8" spans="1:11" ht="10.5" customHeight="1">
      <c r="A8" s="312"/>
      <c r="B8" s="315"/>
      <c r="C8" s="315"/>
      <c r="D8" s="315"/>
      <c r="E8" s="309"/>
      <c r="F8" s="309"/>
      <c r="G8" s="358"/>
      <c r="H8" s="309"/>
      <c r="I8" s="310"/>
    </row>
    <row r="9" spans="1:11" ht="12.6" customHeight="1">
      <c r="A9" s="312"/>
      <c r="B9" s="331" t="s">
        <v>3315</v>
      </c>
      <c r="C9" s="3894"/>
      <c r="D9" s="3894"/>
      <c r="E9" s="358"/>
      <c r="F9" s="358"/>
      <c r="G9" s="358"/>
      <c r="H9" s="358"/>
      <c r="I9" s="5423"/>
    </row>
    <row r="10" spans="1:11" ht="12.6" customHeight="1">
      <c r="A10" s="312"/>
      <c r="B10" s="322"/>
      <c r="C10" s="1221"/>
      <c r="D10" s="1221"/>
      <c r="E10" s="1214"/>
      <c r="F10" s="1214"/>
      <c r="G10" s="1214"/>
      <c r="H10" s="1214"/>
      <c r="I10" s="310"/>
    </row>
    <row r="11" spans="1:11" ht="10.5" customHeight="1">
      <c r="A11" s="312"/>
      <c r="B11" s="315"/>
      <c r="C11" s="315"/>
      <c r="D11" s="315"/>
      <c r="E11" s="309"/>
      <c r="F11" s="309"/>
      <c r="G11" s="358"/>
      <c r="H11" s="309"/>
      <c r="I11" s="310"/>
    </row>
    <row r="12" spans="1:11" ht="12.6" customHeight="1">
      <c r="A12" s="312"/>
      <c r="B12" s="318" t="s">
        <v>3503</v>
      </c>
      <c r="C12" s="315"/>
      <c r="D12" s="315"/>
      <c r="E12" s="309"/>
      <c r="F12" s="309"/>
      <c r="G12" s="358"/>
      <c r="H12" s="309"/>
      <c r="I12" s="310"/>
    </row>
    <row r="13" spans="1:11">
      <c r="A13" s="320"/>
      <c r="B13" s="315"/>
      <c r="C13" s="315"/>
      <c r="D13" s="315"/>
      <c r="E13" s="309"/>
      <c r="F13" s="309"/>
      <c r="G13" s="327"/>
      <c r="H13" s="321"/>
      <c r="I13" s="368"/>
    </row>
    <row r="14" spans="1:11" ht="12.75" customHeight="1">
      <c r="A14" s="320"/>
      <c r="B14" s="3553" t="s">
        <v>959</v>
      </c>
      <c r="C14" s="5594" t="s">
        <v>960</v>
      </c>
      <c r="D14" s="5594"/>
      <c r="E14" s="5594"/>
      <c r="F14" s="3554"/>
      <c r="G14" s="3555">
        <v>2017</v>
      </c>
      <c r="H14" s="3555">
        <v>2016</v>
      </c>
      <c r="I14" s="325"/>
    </row>
    <row r="15" spans="1:11" ht="12.75" hidden="1" customHeight="1">
      <c r="A15" s="364"/>
      <c r="B15" s="3556"/>
      <c r="C15" s="321"/>
      <c r="D15" s="321"/>
      <c r="E15" s="3557"/>
      <c r="F15" s="3557"/>
      <c r="G15" s="3557"/>
      <c r="H15" s="3557"/>
      <c r="I15" s="325"/>
    </row>
    <row r="16" spans="1:11" ht="12.75" hidden="1" customHeight="1">
      <c r="A16" s="320"/>
      <c r="B16" s="3558"/>
      <c r="C16" s="321"/>
      <c r="D16" s="321"/>
      <c r="E16" s="3557"/>
      <c r="F16" s="3557"/>
      <c r="G16" s="3557"/>
      <c r="H16" s="3557"/>
      <c r="I16" s="325"/>
    </row>
    <row r="17" spans="1:12" ht="12.75" hidden="1" customHeight="1">
      <c r="A17" s="320"/>
      <c r="B17" s="3559"/>
      <c r="C17" s="321"/>
      <c r="D17" s="321"/>
      <c r="E17" s="3560"/>
      <c r="F17" s="3560"/>
      <c r="G17" s="3560"/>
      <c r="H17" s="3560"/>
      <c r="I17" s="325"/>
    </row>
    <row r="18" spans="1:12" ht="12.75" customHeight="1">
      <c r="A18" s="320"/>
      <c r="B18" s="3561"/>
      <c r="C18" s="5593"/>
      <c r="D18" s="5593"/>
      <c r="E18" s="5593"/>
      <c r="F18" s="3562"/>
      <c r="G18" s="1503"/>
      <c r="H18" s="1503"/>
      <c r="I18" s="325"/>
    </row>
    <row r="19" spans="1:12" ht="12.75" customHeight="1">
      <c r="A19" s="320"/>
      <c r="B19" s="3563"/>
      <c r="C19" s="3564"/>
      <c r="D19" s="1502"/>
      <c r="E19" s="1502"/>
      <c r="F19" s="369"/>
      <c r="G19" s="3905"/>
      <c r="H19" s="3905"/>
      <c r="I19" s="325"/>
    </row>
    <row r="20" spans="1:12" ht="12.75" customHeight="1">
      <c r="A20" s="320"/>
      <c r="B20" s="3565" t="s">
        <v>962</v>
      </c>
      <c r="C20" s="5593" t="s">
        <v>1026</v>
      </c>
      <c r="D20" s="5593"/>
      <c r="E20" s="5593"/>
      <c r="F20" s="3560"/>
      <c r="G20" s="5460">
        <v>16023</v>
      </c>
      <c r="H20" s="5460">
        <v>72062</v>
      </c>
      <c r="I20" s="325"/>
      <c r="J20" s="330"/>
      <c r="L20" s="330"/>
    </row>
    <row r="21" spans="1:12" ht="13.35" customHeight="1">
      <c r="A21" s="320"/>
      <c r="B21" s="352"/>
      <c r="C21" s="5593" t="s">
        <v>1145</v>
      </c>
      <c r="D21" s="5593"/>
      <c r="E21" s="5593"/>
      <c r="F21" s="3562"/>
      <c r="G21" s="1502">
        <v>36068</v>
      </c>
      <c r="H21" s="1502">
        <v>34656</v>
      </c>
      <c r="I21" s="325"/>
    </row>
    <row r="22" spans="1:12" ht="13.35" customHeight="1">
      <c r="A22" s="320"/>
      <c r="B22" s="352"/>
      <c r="C22" s="5593" t="s">
        <v>1146</v>
      </c>
      <c r="D22" s="5593"/>
      <c r="E22" s="5593"/>
      <c r="F22" s="3562"/>
      <c r="G22" s="1502">
        <v>-8741</v>
      </c>
      <c r="H22" s="1502">
        <v>-8698</v>
      </c>
      <c r="I22" s="325"/>
    </row>
    <row r="23" spans="1:12" ht="13.35" customHeight="1">
      <c r="A23" s="320"/>
      <c r="B23" s="352"/>
      <c r="C23" s="5593" t="s">
        <v>1027</v>
      </c>
      <c r="D23" s="5593"/>
      <c r="E23" s="5593"/>
      <c r="F23" s="3562"/>
      <c r="G23" s="1502">
        <v>-274345</v>
      </c>
      <c r="H23" s="1502">
        <v>-123522</v>
      </c>
      <c r="I23" s="325"/>
    </row>
    <row r="24" spans="1:12" ht="13.35" customHeight="1">
      <c r="A24" s="320"/>
      <c r="B24" s="332"/>
      <c r="C24" s="5593" t="s">
        <v>937</v>
      </c>
      <c r="D24" s="5593"/>
      <c r="E24" s="5593"/>
      <c r="F24" s="3562"/>
      <c r="G24" s="1502">
        <v>-6016600</v>
      </c>
      <c r="H24" s="1502">
        <v>-6016600</v>
      </c>
      <c r="I24" s="329"/>
      <c r="J24" s="330"/>
      <c r="K24" s="1501"/>
    </row>
    <row r="25" spans="1:12" ht="13.35" customHeight="1" thickBot="1">
      <c r="A25" s="320"/>
      <c r="B25" s="3566"/>
      <c r="C25" s="3567"/>
      <c r="D25" s="3567"/>
      <c r="E25" s="3568"/>
      <c r="F25" s="3568"/>
      <c r="G25" s="1434"/>
      <c r="H25" s="1434"/>
      <c r="I25" s="325"/>
    </row>
    <row r="26" spans="1:12">
      <c r="A26" s="320"/>
      <c r="B26" s="319"/>
      <c r="C26" s="319"/>
      <c r="D26" s="319"/>
      <c r="E26" s="319"/>
      <c r="F26" s="319"/>
      <c r="G26" s="328"/>
      <c r="H26" s="328"/>
      <c r="I26" s="325"/>
    </row>
    <row r="27" spans="1:12" ht="13.35" customHeight="1">
      <c r="A27" s="312"/>
      <c r="B27" s="318" t="s">
        <v>963</v>
      </c>
      <c r="C27" s="315"/>
      <c r="D27" s="315"/>
      <c r="E27" s="309"/>
      <c r="F27" s="309"/>
      <c r="G27" s="358"/>
      <c r="H27" s="358"/>
      <c r="I27" s="310"/>
    </row>
    <row r="28" spans="1:12">
      <c r="A28" s="320"/>
      <c r="B28" s="319"/>
      <c r="C28" s="319"/>
      <c r="D28" s="319"/>
      <c r="E28" s="319"/>
      <c r="F28" s="319"/>
      <c r="G28" s="328"/>
      <c r="H28" s="328"/>
      <c r="I28" s="325"/>
    </row>
    <row r="29" spans="1:12" ht="12.75" customHeight="1">
      <c r="A29" s="320"/>
      <c r="B29" s="3553" t="s">
        <v>959</v>
      </c>
      <c r="C29" s="5594" t="s">
        <v>960</v>
      </c>
      <c r="D29" s="5594"/>
      <c r="E29" s="5594"/>
      <c r="F29" s="3554"/>
      <c r="G29" s="3555">
        <v>2017</v>
      </c>
      <c r="H29" s="3555">
        <v>2016</v>
      </c>
      <c r="I29" s="325"/>
    </row>
    <row r="30" spans="1:12" ht="12.75" customHeight="1">
      <c r="A30" s="364"/>
      <c r="B30" s="3556"/>
      <c r="C30" s="321"/>
      <c r="D30" s="321"/>
      <c r="E30" s="3557"/>
      <c r="F30" s="3557"/>
      <c r="G30" s="3557"/>
      <c r="H30" s="3557"/>
      <c r="I30" s="325"/>
    </row>
    <row r="31" spans="1:12" ht="12.75" hidden="1" customHeight="1">
      <c r="A31" s="320"/>
      <c r="B31" s="3558"/>
      <c r="C31" s="321"/>
      <c r="D31" s="321"/>
      <c r="E31" s="3557"/>
      <c r="F31" s="3557"/>
      <c r="G31" s="3557"/>
      <c r="H31" s="3569"/>
      <c r="I31" s="325"/>
    </row>
    <row r="32" spans="1:12" ht="12.75" customHeight="1">
      <c r="A32" s="320"/>
      <c r="B32" s="3558"/>
      <c r="C32" s="321"/>
      <c r="D32" s="321"/>
      <c r="E32" s="3557"/>
      <c r="F32" s="3557"/>
      <c r="G32" s="3557"/>
      <c r="H32" s="3569"/>
      <c r="I32" s="325"/>
    </row>
    <row r="33" spans="1:13" ht="12.75" customHeight="1">
      <c r="A33" s="320"/>
      <c r="B33" s="3565" t="s">
        <v>961</v>
      </c>
      <c r="C33" s="5593" t="s">
        <v>1028</v>
      </c>
      <c r="D33" s="5593"/>
      <c r="E33" s="5593"/>
      <c r="F33" s="3557"/>
      <c r="G33" s="5460">
        <v>-10</v>
      </c>
      <c r="H33" s="1503">
        <v>-10</v>
      </c>
      <c r="I33" s="325"/>
      <c r="J33" s="370"/>
      <c r="L33" s="3570"/>
      <c r="M33" s="3570"/>
    </row>
    <row r="34" spans="1:13" ht="12.75" customHeight="1">
      <c r="A34" s="320"/>
      <c r="B34" s="3558"/>
      <c r="C34" s="5593" t="s">
        <v>1359</v>
      </c>
      <c r="D34" s="5593"/>
      <c r="E34" s="5593"/>
      <c r="F34" s="3557"/>
      <c r="G34" s="1502">
        <v>0</v>
      </c>
      <c r="H34" s="1502">
        <v>5799</v>
      </c>
      <c r="I34" s="325"/>
      <c r="J34" s="370"/>
      <c r="L34" s="3570"/>
      <c r="M34" s="3570"/>
    </row>
    <row r="35" spans="1:13" ht="13.35" customHeight="1">
      <c r="A35" s="320"/>
      <c r="B35" s="3558"/>
      <c r="C35" s="3607"/>
      <c r="D35" s="3607"/>
      <c r="E35" s="3607"/>
      <c r="F35" s="3557"/>
      <c r="G35" s="1502"/>
      <c r="H35" s="1502"/>
      <c r="I35" s="325"/>
      <c r="J35" s="370"/>
      <c r="L35" s="3570"/>
      <c r="M35" s="3570"/>
    </row>
    <row r="36" spans="1:13" ht="13.35" customHeight="1">
      <c r="A36" s="320"/>
      <c r="B36" s="3565" t="s">
        <v>962</v>
      </c>
      <c r="C36" s="5593" t="s">
        <v>1030</v>
      </c>
      <c r="D36" s="5593"/>
      <c r="E36" s="5593"/>
      <c r="F36" s="3557"/>
      <c r="G36" s="1502">
        <v>-169573</v>
      </c>
      <c r="H36" s="1502">
        <v>-169573</v>
      </c>
      <c r="I36" s="325"/>
      <c r="J36" s="370"/>
      <c r="L36" s="3570"/>
      <c r="M36" s="3570"/>
    </row>
    <row r="37" spans="1:13" ht="13.35" customHeight="1">
      <c r="A37" s="320"/>
      <c r="B37" s="3558"/>
      <c r="C37" s="3607"/>
      <c r="D37" s="3607"/>
      <c r="E37" s="3607"/>
      <c r="F37" s="3557"/>
      <c r="G37" s="1502"/>
      <c r="H37" s="1502"/>
      <c r="I37" s="325"/>
      <c r="J37" s="370"/>
      <c r="L37" s="3570"/>
      <c r="M37" s="3570"/>
    </row>
    <row r="38" spans="1:13" ht="13.5" thickBot="1">
      <c r="A38" s="320"/>
      <c r="B38" s="3566"/>
      <c r="C38" s="3567"/>
      <c r="D38" s="3567"/>
      <c r="E38" s="3568"/>
      <c r="F38" s="3568"/>
      <c r="G38" s="1434"/>
      <c r="H38" s="1434"/>
      <c r="I38" s="325"/>
      <c r="L38" s="3570"/>
      <c r="M38" s="3570"/>
    </row>
    <row r="39" spans="1:13">
      <c r="A39" s="320"/>
      <c r="B39" s="3558"/>
      <c r="C39" s="3560"/>
      <c r="D39" s="3560"/>
      <c r="E39" s="3571"/>
      <c r="F39" s="3571"/>
      <c r="G39" s="328"/>
      <c r="H39" s="328"/>
      <c r="I39" s="325"/>
    </row>
    <row r="40" spans="1:13" ht="13.35" customHeight="1">
      <c r="A40" s="312"/>
      <c r="B40" s="318" t="s">
        <v>964</v>
      </c>
      <c r="C40" s="309"/>
      <c r="D40" s="309"/>
      <c r="E40" s="309"/>
      <c r="F40" s="309"/>
      <c r="G40" s="358"/>
      <c r="H40" s="358"/>
      <c r="I40" s="310"/>
    </row>
    <row r="41" spans="1:13" ht="13.35" customHeight="1">
      <c r="A41" s="312"/>
      <c r="B41" s="318" t="s">
        <v>965</v>
      </c>
      <c r="C41" s="315"/>
      <c r="D41" s="315"/>
      <c r="E41" s="309"/>
      <c r="F41" s="309"/>
      <c r="G41" s="358"/>
      <c r="H41" s="358"/>
      <c r="I41" s="310"/>
    </row>
    <row r="42" spans="1:13">
      <c r="A42" s="312"/>
      <c r="B42" s="315"/>
      <c r="C42" s="315"/>
      <c r="D42" s="315"/>
      <c r="E42" s="309"/>
      <c r="F42" s="309"/>
      <c r="G42" s="358"/>
      <c r="H42" s="358"/>
      <c r="I42" s="310"/>
    </row>
    <row r="43" spans="1:13" ht="26.25" customHeight="1">
      <c r="A43" s="312"/>
      <c r="B43" s="3553" t="s">
        <v>959</v>
      </c>
      <c r="C43" s="3572" t="s">
        <v>966</v>
      </c>
      <c r="D43" s="3572"/>
      <c r="E43" s="3572" t="s">
        <v>960</v>
      </c>
      <c r="F43" s="3572"/>
      <c r="G43" s="3555">
        <f>G14</f>
        <v>2017</v>
      </c>
      <c r="H43" s="3555">
        <f>H14</f>
        <v>2016</v>
      </c>
      <c r="I43" s="310"/>
    </row>
    <row r="44" spans="1:13">
      <c r="A44" s="312"/>
      <c r="B44" s="3556"/>
      <c r="C44" s="3557"/>
      <c r="D44" s="3557"/>
      <c r="E44" s="3557"/>
      <c r="F44" s="3557"/>
      <c r="G44" s="3557"/>
      <c r="H44" s="3557"/>
      <c r="I44" s="310"/>
    </row>
    <row r="45" spans="1:13">
      <c r="A45" s="312"/>
      <c r="B45" s="3558"/>
      <c r="C45" s="3557"/>
      <c r="D45" s="3557"/>
      <c r="E45" s="3557"/>
      <c r="F45" s="3557"/>
      <c r="G45" s="3557"/>
      <c r="H45" s="3569"/>
      <c r="I45" s="310"/>
    </row>
    <row r="46" spans="1:13" ht="24">
      <c r="A46" s="312"/>
      <c r="B46" s="3565" t="s">
        <v>962</v>
      </c>
      <c r="C46" s="3573" t="s">
        <v>967</v>
      </c>
      <c r="D46" s="3573"/>
      <c r="E46" s="3573" t="s">
        <v>1029</v>
      </c>
      <c r="F46" s="3573"/>
      <c r="G46" s="1503">
        <v>396869</v>
      </c>
      <c r="H46" s="1503">
        <v>388251</v>
      </c>
      <c r="I46" s="310"/>
    </row>
    <row r="47" spans="1:13">
      <c r="A47" s="312"/>
      <c r="H47" s="330"/>
      <c r="I47" s="310"/>
    </row>
    <row r="48" spans="1:13" ht="4.5" customHeight="1" thickBot="1">
      <c r="A48" s="312"/>
      <c r="B48" s="3566"/>
      <c r="C48" s="3567"/>
      <c r="D48" s="3567"/>
      <c r="E48" s="3567"/>
      <c r="F48" s="3567"/>
      <c r="G48" s="3567"/>
      <c r="H48" s="3574"/>
      <c r="I48" s="310"/>
    </row>
    <row r="49" spans="1:9" ht="13.35" customHeight="1">
      <c r="A49" s="320"/>
      <c r="B49" s="319"/>
      <c r="C49" s="319"/>
      <c r="D49" s="319"/>
      <c r="E49" s="319"/>
      <c r="F49" s="319"/>
      <c r="G49" s="328"/>
      <c r="H49" s="324"/>
      <c r="I49" s="325"/>
    </row>
    <row r="50" spans="1:9" ht="12" hidden="1">
      <c r="A50" s="320"/>
      <c r="B50" s="318" t="s">
        <v>968</v>
      </c>
      <c r="C50" s="319"/>
      <c r="D50" s="319"/>
      <c r="E50" s="323"/>
      <c r="F50" s="323"/>
      <c r="G50" s="328"/>
      <c r="H50" s="324"/>
      <c r="I50" s="325"/>
    </row>
    <row r="51" spans="1:9" ht="12" hidden="1">
      <c r="A51" s="326"/>
      <c r="B51" s="318" t="s">
        <v>360</v>
      </c>
      <c r="C51" s="319"/>
      <c r="D51" s="319"/>
      <c r="E51" s="323"/>
      <c r="F51" s="323"/>
      <c r="G51" s="328"/>
      <c r="H51" s="324"/>
      <c r="I51" s="325"/>
    </row>
    <row r="52" spans="1:9" ht="3.75" customHeight="1">
      <c r="A52" s="326"/>
      <c r="B52" s="318"/>
      <c r="C52" s="319"/>
      <c r="D52" s="319"/>
      <c r="E52" s="323"/>
      <c r="F52" s="323"/>
      <c r="G52" s="328"/>
      <c r="H52" s="324"/>
      <c r="I52" s="325"/>
    </row>
    <row r="53" spans="1:9" ht="13.35" customHeight="1">
      <c r="A53" s="5533" t="s">
        <v>599</v>
      </c>
      <c r="B53" s="331" t="s">
        <v>969</v>
      </c>
      <c r="C53" s="1436"/>
      <c r="D53" s="1436"/>
      <c r="E53" s="1436"/>
      <c r="F53" s="1436"/>
      <c r="G53" s="328"/>
      <c r="H53" s="328"/>
      <c r="I53" s="329"/>
    </row>
    <row r="54" spans="1:9" ht="13.35" customHeight="1">
      <c r="A54" s="5534"/>
      <c r="B54" s="331" t="s">
        <v>970</v>
      </c>
      <c r="C54" s="1436"/>
      <c r="D54" s="1436"/>
      <c r="E54" s="1436"/>
      <c r="F54" s="1436"/>
      <c r="G54" s="328"/>
      <c r="H54" s="328"/>
      <c r="I54" s="329"/>
    </row>
    <row r="55" spans="1:9" ht="4.5" customHeight="1">
      <c r="A55" s="5534"/>
      <c r="B55" s="331"/>
      <c r="C55" s="1436"/>
      <c r="D55" s="1436"/>
      <c r="E55" s="1436"/>
      <c r="F55" s="1436"/>
      <c r="G55" s="328"/>
      <c r="H55" s="328"/>
      <c r="I55" s="329"/>
    </row>
    <row r="56" spans="1:9" ht="13.35" customHeight="1">
      <c r="A56" s="5533" t="s">
        <v>600</v>
      </c>
      <c r="B56" s="331" t="s">
        <v>3249</v>
      </c>
      <c r="C56" s="1436"/>
      <c r="D56" s="1436"/>
      <c r="E56" s="3893"/>
      <c r="F56" s="3893"/>
      <c r="G56" s="328"/>
      <c r="H56" s="328"/>
      <c r="I56" s="329"/>
    </row>
    <row r="57" spans="1:9" ht="13.35" customHeight="1">
      <c r="A57" s="5534"/>
      <c r="B57" s="331" t="s">
        <v>3250</v>
      </c>
      <c r="C57" s="1436"/>
      <c r="D57" s="1436"/>
      <c r="E57" s="3893"/>
      <c r="F57" s="3893"/>
      <c r="G57" s="328"/>
      <c r="H57" s="328"/>
      <c r="I57" s="329"/>
    </row>
    <row r="58" spans="1:9" ht="13.35" customHeight="1">
      <c r="A58" s="5533"/>
      <c r="B58" s="331" t="s">
        <v>3251</v>
      </c>
      <c r="C58" s="1436"/>
      <c r="D58" s="1436"/>
      <c r="E58" s="3893"/>
      <c r="F58" s="3893"/>
      <c r="G58" s="328"/>
      <c r="H58" s="328"/>
      <c r="I58" s="329"/>
    </row>
    <row r="59" spans="1:9" ht="4.5" customHeight="1">
      <c r="A59" s="5533"/>
      <c r="B59" s="331"/>
      <c r="C59" s="1436"/>
      <c r="D59" s="1436"/>
      <c r="E59" s="1436"/>
      <c r="F59" s="1436"/>
      <c r="G59" s="328"/>
      <c r="H59" s="328"/>
      <c r="I59" s="329"/>
    </row>
    <row r="60" spans="1:9" ht="13.35" customHeight="1">
      <c r="A60" s="5535" t="s">
        <v>938</v>
      </c>
      <c r="B60" s="331" t="s">
        <v>3567</v>
      </c>
      <c r="C60" s="1436"/>
      <c r="D60" s="1436"/>
      <c r="E60" s="1436"/>
      <c r="F60" s="1436"/>
      <c r="G60" s="328"/>
      <c r="H60" s="328"/>
      <c r="I60" s="329"/>
    </row>
    <row r="61" spans="1:9" ht="13.35" customHeight="1">
      <c r="A61" s="1435"/>
      <c r="B61" s="331"/>
      <c r="C61" s="1436"/>
      <c r="D61" s="1436"/>
      <c r="E61" s="3893"/>
      <c r="F61" s="3893"/>
      <c r="G61" s="328"/>
      <c r="H61" s="328"/>
      <c r="I61" s="329"/>
    </row>
    <row r="62" spans="1:9" ht="12">
      <c r="A62" s="326"/>
      <c r="B62" s="318"/>
      <c r="C62" s="319"/>
      <c r="D62" s="319"/>
      <c r="E62" s="323"/>
      <c r="F62" s="323"/>
      <c r="G62" s="328"/>
      <c r="H62" s="324"/>
      <c r="I62" s="325"/>
    </row>
    <row r="63" spans="1:9" ht="12">
      <c r="A63" s="326"/>
      <c r="B63" s="314" t="s">
        <v>3555</v>
      </c>
      <c r="C63" s="319"/>
      <c r="D63" s="319"/>
      <c r="E63" s="323"/>
      <c r="F63" s="323"/>
      <c r="G63" s="328"/>
      <c r="H63" s="324"/>
      <c r="I63" s="325"/>
    </row>
    <row r="64" spans="1:9" ht="12">
      <c r="A64" s="326"/>
      <c r="B64" s="5444"/>
      <c r="C64" s="1436"/>
      <c r="D64" s="319"/>
      <c r="E64" s="323"/>
      <c r="F64" s="323"/>
      <c r="G64" s="328"/>
      <c r="H64" s="324"/>
      <c r="I64" s="325"/>
    </row>
    <row r="65" spans="1:9" ht="12" customHeight="1">
      <c r="A65" s="326"/>
      <c r="B65" s="5527" t="s">
        <v>3560</v>
      </c>
      <c r="C65" s="319"/>
      <c r="D65" s="319"/>
      <c r="E65" s="323"/>
      <c r="F65" s="323"/>
      <c r="G65" s="328"/>
      <c r="H65" s="324"/>
      <c r="I65" s="5528"/>
    </row>
    <row r="66" spans="1:9" ht="12" customHeight="1">
      <c r="A66" s="326"/>
      <c r="B66" s="5527" t="s">
        <v>3556</v>
      </c>
      <c r="C66" s="319"/>
      <c r="D66" s="319"/>
      <c r="E66" s="323"/>
      <c r="F66" s="323"/>
      <c r="G66" s="328"/>
      <c r="H66" s="324"/>
      <c r="I66" s="5528"/>
    </row>
    <row r="67" spans="1:9" ht="12" customHeight="1">
      <c r="A67" s="326"/>
      <c r="B67" s="5527" t="s">
        <v>3557</v>
      </c>
      <c r="C67" s="319"/>
      <c r="D67" s="319"/>
      <c r="E67" s="323"/>
      <c r="F67" s="323"/>
      <c r="G67" s="328"/>
      <c r="H67" s="324"/>
      <c r="I67" s="5528"/>
    </row>
    <row r="68" spans="1:9" ht="12" customHeight="1">
      <c r="A68" s="326"/>
      <c r="B68" s="5527" t="s">
        <v>3561</v>
      </c>
      <c r="C68" s="319"/>
      <c r="D68" s="319"/>
      <c r="E68" s="323"/>
      <c r="F68" s="323"/>
      <c r="G68" s="328"/>
      <c r="H68" s="324"/>
      <c r="I68" s="5528"/>
    </row>
    <row r="69" spans="1:9" ht="12" customHeight="1">
      <c r="A69" s="326"/>
      <c r="B69" s="5527" t="s">
        <v>3566</v>
      </c>
      <c r="C69" s="319"/>
      <c r="D69" s="319"/>
      <c r="E69" s="319"/>
      <c r="F69" s="319"/>
      <c r="G69" s="328"/>
      <c r="H69" s="324"/>
      <c r="I69" s="5528"/>
    </row>
    <row r="70" spans="1:9" ht="12">
      <c r="A70" s="326"/>
      <c r="B70" s="318" t="s">
        <v>3562</v>
      </c>
      <c r="C70" s="319"/>
      <c r="D70" s="319"/>
      <c r="E70" s="319"/>
      <c r="F70" s="319"/>
      <c r="G70" s="328"/>
      <c r="H70" s="324"/>
      <c r="I70" s="325"/>
    </row>
    <row r="71" spans="1:9" ht="12">
      <c r="A71" s="326"/>
      <c r="B71" s="318"/>
      <c r="C71" s="319"/>
      <c r="D71" s="319"/>
      <c r="E71" s="323"/>
      <c r="F71" s="323"/>
      <c r="G71" s="328"/>
      <c r="H71" s="324"/>
      <c r="I71" s="325"/>
    </row>
    <row r="72" spans="1:9" ht="6" customHeight="1" thickBot="1">
      <c r="A72" s="371"/>
      <c r="B72" s="372"/>
      <c r="C72" s="373"/>
      <c r="D72" s="373"/>
      <c r="E72" s="373"/>
      <c r="F72" s="373"/>
      <c r="G72" s="367"/>
      <c r="H72" s="374"/>
      <c r="I72" s="375"/>
    </row>
    <row r="73" spans="1:9" ht="12">
      <c r="A73" s="353" t="s">
        <v>173</v>
      </c>
      <c r="B73" s="334"/>
      <c r="C73" s="334"/>
    </row>
  </sheetData>
  <mergeCells count="11">
    <mergeCell ref="C36:E36"/>
    <mergeCell ref="C34:E34"/>
    <mergeCell ref="C14:E14"/>
    <mergeCell ref="C18:E18"/>
    <mergeCell ref="C20:E20"/>
    <mergeCell ref="C21:E21"/>
    <mergeCell ref="C22:E22"/>
    <mergeCell ref="C24:E24"/>
    <mergeCell ref="C29:E29"/>
    <mergeCell ref="C33:E33"/>
    <mergeCell ref="C23:E23"/>
  </mergeCells>
  <printOptions horizontalCentered="1" gridLinesSet="0"/>
  <pageMargins left="0.2" right="0.2" top="0.5" bottom="0.5" header="0.3" footer="0.3"/>
  <pageSetup scale="89" orientation="portrait" horizontalDpi="300" verticalDpi="3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
  <sheetViews>
    <sheetView workbookViewId="0">
      <selection activeCell="B35" sqref="B35:B36"/>
    </sheetView>
  </sheetViews>
  <sheetFormatPr defaultRowHeight="12.75"/>
  <sheetData>
    <row r="1" spans="1:1">
      <c r="A1" s="1504" t="s">
        <v>1400</v>
      </c>
    </row>
  </sheetData>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pageSetUpPr fitToPage="1"/>
  </sheetPr>
  <dimension ref="A1:J68"/>
  <sheetViews>
    <sheetView showGridLines="0" zoomScaleNormal="100" workbookViewId="0">
      <selection activeCell="F3" sqref="F3"/>
    </sheetView>
  </sheetViews>
  <sheetFormatPr defaultColWidth="10.140625" defaultRowHeight="15.75" customHeight="1"/>
  <cols>
    <col min="1" max="1" width="5.140625" style="202" customWidth="1"/>
    <col min="2" max="2" width="7" style="202" customWidth="1"/>
    <col min="3" max="3" width="8.5703125" style="202" customWidth="1"/>
    <col min="4" max="4" width="62.85546875" style="257" customWidth="1"/>
    <col min="5" max="5" width="16.85546875" style="422" customWidth="1"/>
    <col min="6" max="6" width="16.85546875" style="423" customWidth="1"/>
    <col min="7" max="8" width="16.85546875" style="422" customWidth="1"/>
    <col min="9" max="9" width="5.140625" style="422" customWidth="1"/>
    <col min="10" max="10" width="17.85546875" style="202" customWidth="1"/>
    <col min="11" max="257" width="10.140625" style="202"/>
    <col min="258" max="258" width="5.140625" style="202" customWidth="1"/>
    <col min="259" max="259" width="7" style="202" customWidth="1"/>
    <col min="260" max="260" width="6.42578125" style="202" customWidth="1"/>
    <col min="261" max="261" width="57.140625" style="202" customWidth="1"/>
    <col min="262" max="266" width="17.85546875" style="202" customWidth="1"/>
    <col min="267" max="513" width="10.140625" style="202"/>
    <col min="514" max="514" width="5.140625" style="202" customWidth="1"/>
    <col min="515" max="515" width="7" style="202" customWidth="1"/>
    <col min="516" max="516" width="6.42578125" style="202" customWidth="1"/>
    <col min="517" max="517" width="57.140625" style="202" customWidth="1"/>
    <col min="518" max="522" width="17.85546875" style="202" customWidth="1"/>
    <col min="523" max="769" width="10.140625" style="202"/>
    <col min="770" max="770" width="5.140625" style="202" customWidth="1"/>
    <col min="771" max="771" width="7" style="202" customWidth="1"/>
    <col min="772" max="772" width="6.42578125" style="202" customWidth="1"/>
    <col min="773" max="773" width="57.140625" style="202" customWidth="1"/>
    <col min="774" max="778" width="17.85546875" style="202" customWidth="1"/>
    <col min="779" max="1025" width="10.140625" style="202"/>
    <col min="1026" max="1026" width="5.140625" style="202" customWidth="1"/>
    <col min="1027" max="1027" width="7" style="202" customWidth="1"/>
    <col min="1028" max="1028" width="6.42578125" style="202" customWidth="1"/>
    <col min="1029" max="1029" width="57.140625" style="202" customWidth="1"/>
    <col min="1030" max="1034" width="17.85546875" style="202" customWidth="1"/>
    <col min="1035" max="1281" width="10.140625" style="202"/>
    <col min="1282" max="1282" width="5.140625" style="202" customWidth="1"/>
    <col min="1283" max="1283" width="7" style="202" customWidth="1"/>
    <col min="1284" max="1284" width="6.42578125" style="202" customWidth="1"/>
    <col min="1285" max="1285" width="57.140625" style="202" customWidth="1"/>
    <col min="1286" max="1290" width="17.85546875" style="202" customWidth="1"/>
    <col min="1291" max="1537" width="10.140625" style="202"/>
    <col min="1538" max="1538" width="5.140625" style="202" customWidth="1"/>
    <col min="1539" max="1539" width="7" style="202" customWidth="1"/>
    <col min="1540" max="1540" width="6.42578125" style="202" customWidth="1"/>
    <col min="1541" max="1541" width="57.140625" style="202" customWidth="1"/>
    <col min="1542" max="1546" width="17.85546875" style="202" customWidth="1"/>
    <col min="1547" max="1793" width="10.140625" style="202"/>
    <col min="1794" max="1794" width="5.140625" style="202" customWidth="1"/>
    <col min="1795" max="1795" width="7" style="202" customWidth="1"/>
    <col min="1796" max="1796" width="6.42578125" style="202" customWidth="1"/>
    <col min="1797" max="1797" width="57.140625" style="202" customWidth="1"/>
    <col min="1798" max="1802" width="17.85546875" style="202" customWidth="1"/>
    <col min="1803" max="2049" width="10.140625" style="202"/>
    <col min="2050" max="2050" width="5.140625" style="202" customWidth="1"/>
    <col min="2051" max="2051" width="7" style="202" customWidth="1"/>
    <col min="2052" max="2052" width="6.42578125" style="202" customWidth="1"/>
    <col min="2053" max="2053" width="57.140625" style="202" customWidth="1"/>
    <col min="2054" max="2058" width="17.85546875" style="202" customWidth="1"/>
    <col min="2059" max="2305" width="10.140625" style="202"/>
    <col min="2306" max="2306" width="5.140625" style="202" customWidth="1"/>
    <col min="2307" max="2307" width="7" style="202" customWidth="1"/>
    <col min="2308" max="2308" width="6.42578125" style="202" customWidth="1"/>
    <col min="2309" max="2309" width="57.140625" style="202" customWidth="1"/>
    <col min="2310" max="2314" width="17.85546875" style="202" customWidth="1"/>
    <col min="2315" max="2561" width="10.140625" style="202"/>
    <col min="2562" max="2562" width="5.140625" style="202" customWidth="1"/>
    <col min="2563" max="2563" width="7" style="202" customWidth="1"/>
    <col min="2564" max="2564" width="6.42578125" style="202" customWidth="1"/>
    <col min="2565" max="2565" width="57.140625" style="202" customWidth="1"/>
    <col min="2566" max="2570" width="17.85546875" style="202" customWidth="1"/>
    <col min="2571" max="2817" width="10.140625" style="202"/>
    <col min="2818" max="2818" width="5.140625" style="202" customWidth="1"/>
    <col min="2819" max="2819" width="7" style="202" customWidth="1"/>
    <col min="2820" max="2820" width="6.42578125" style="202" customWidth="1"/>
    <col min="2821" max="2821" width="57.140625" style="202" customWidth="1"/>
    <col min="2822" max="2826" width="17.85546875" style="202" customWidth="1"/>
    <col min="2827" max="3073" width="10.140625" style="202"/>
    <col min="3074" max="3074" width="5.140625" style="202" customWidth="1"/>
    <col min="3075" max="3075" width="7" style="202" customWidth="1"/>
    <col min="3076" max="3076" width="6.42578125" style="202" customWidth="1"/>
    <col min="3077" max="3077" width="57.140625" style="202" customWidth="1"/>
    <col min="3078" max="3082" width="17.85546875" style="202" customWidth="1"/>
    <col min="3083" max="3329" width="10.140625" style="202"/>
    <col min="3330" max="3330" width="5.140625" style="202" customWidth="1"/>
    <col min="3331" max="3331" width="7" style="202" customWidth="1"/>
    <col min="3332" max="3332" width="6.42578125" style="202" customWidth="1"/>
    <col min="3333" max="3333" width="57.140625" style="202" customWidth="1"/>
    <col min="3334" max="3338" width="17.85546875" style="202" customWidth="1"/>
    <col min="3339" max="3585" width="10.140625" style="202"/>
    <col min="3586" max="3586" width="5.140625" style="202" customWidth="1"/>
    <col min="3587" max="3587" width="7" style="202" customWidth="1"/>
    <col min="3588" max="3588" width="6.42578125" style="202" customWidth="1"/>
    <col min="3589" max="3589" width="57.140625" style="202" customWidth="1"/>
    <col min="3590" max="3594" width="17.85546875" style="202" customWidth="1"/>
    <col min="3595" max="3841" width="10.140625" style="202"/>
    <col min="3842" max="3842" width="5.140625" style="202" customWidth="1"/>
    <col min="3843" max="3843" width="7" style="202" customWidth="1"/>
    <col min="3844" max="3844" width="6.42578125" style="202" customWidth="1"/>
    <col min="3845" max="3845" width="57.140625" style="202" customWidth="1"/>
    <col min="3846" max="3850" width="17.85546875" style="202" customWidth="1"/>
    <col min="3851" max="4097" width="10.140625" style="202"/>
    <col min="4098" max="4098" width="5.140625" style="202" customWidth="1"/>
    <col min="4099" max="4099" width="7" style="202" customWidth="1"/>
    <col min="4100" max="4100" width="6.42578125" style="202" customWidth="1"/>
    <col min="4101" max="4101" width="57.140625" style="202" customWidth="1"/>
    <col min="4102" max="4106" width="17.85546875" style="202" customWidth="1"/>
    <col min="4107" max="4353" width="10.140625" style="202"/>
    <col min="4354" max="4354" width="5.140625" style="202" customWidth="1"/>
    <col min="4355" max="4355" width="7" style="202" customWidth="1"/>
    <col min="4356" max="4356" width="6.42578125" style="202" customWidth="1"/>
    <col min="4357" max="4357" width="57.140625" style="202" customWidth="1"/>
    <col min="4358" max="4362" width="17.85546875" style="202" customWidth="1"/>
    <col min="4363" max="4609" width="10.140625" style="202"/>
    <col min="4610" max="4610" width="5.140625" style="202" customWidth="1"/>
    <col min="4611" max="4611" width="7" style="202" customWidth="1"/>
    <col min="4612" max="4612" width="6.42578125" style="202" customWidth="1"/>
    <col min="4613" max="4613" width="57.140625" style="202" customWidth="1"/>
    <col min="4614" max="4618" width="17.85546875" style="202" customWidth="1"/>
    <col min="4619" max="4865" width="10.140625" style="202"/>
    <col min="4866" max="4866" width="5.140625" style="202" customWidth="1"/>
    <col min="4867" max="4867" width="7" style="202" customWidth="1"/>
    <col min="4868" max="4868" width="6.42578125" style="202" customWidth="1"/>
    <col min="4869" max="4869" width="57.140625" style="202" customWidth="1"/>
    <col min="4870" max="4874" width="17.85546875" style="202" customWidth="1"/>
    <col min="4875" max="5121" width="10.140625" style="202"/>
    <col min="5122" max="5122" width="5.140625" style="202" customWidth="1"/>
    <col min="5123" max="5123" width="7" style="202" customWidth="1"/>
    <col min="5124" max="5124" width="6.42578125" style="202" customWidth="1"/>
    <col min="5125" max="5125" width="57.140625" style="202" customWidth="1"/>
    <col min="5126" max="5130" width="17.85546875" style="202" customWidth="1"/>
    <col min="5131" max="5377" width="10.140625" style="202"/>
    <col min="5378" max="5378" width="5.140625" style="202" customWidth="1"/>
    <col min="5379" max="5379" width="7" style="202" customWidth="1"/>
    <col min="5380" max="5380" width="6.42578125" style="202" customWidth="1"/>
    <col min="5381" max="5381" width="57.140625" style="202" customWidth="1"/>
    <col min="5382" max="5386" width="17.85546875" style="202" customWidth="1"/>
    <col min="5387" max="5633" width="10.140625" style="202"/>
    <col min="5634" max="5634" width="5.140625" style="202" customWidth="1"/>
    <col min="5635" max="5635" width="7" style="202" customWidth="1"/>
    <col min="5636" max="5636" width="6.42578125" style="202" customWidth="1"/>
    <col min="5637" max="5637" width="57.140625" style="202" customWidth="1"/>
    <col min="5638" max="5642" width="17.85546875" style="202" customWidth="1"/>
    <col min="5643" max="5889" width="10.140625" style="202"/>
    <col min="5890" max="5890" width="5.140625" style="202" customWidth="1"/>
    <col min="5891" max="5891" width="7" style="202" customWidth="1"/>
    <col min="5892" max="5892" width="6.42578125" style="202" customWidth="1"/>
    <col min="5893" max="5893" width="57.140625" style="202" customWidth="1"/>
    <col min="5894" max="5898" width="17.85546875" style="202" customWidth="1"/>
    <col min="5899" max="6145" width="10.140625" style="202"/>
    <col min="6146" max="6146" width="5.140625" style="202" customWidth="1"/>
    <col min="6147" max="6147" width="7" style="202" customWidth="1"/>
    <col min="6148" max="6148" width="6.42578125" style="202" customWidth="1"/>
    <col min="6149" max="6149" width="57.140625" style="202" customWidth="1"/>
    <col min="6150" max="6154" width="17.85546875" style="202" customWidth="1"/>
    <col min="6155" max="6401" width="10.140625" style="202"/>
    <col min="6402" max="6402" width="5.140625" style="202" customWidth="1"/>
    <col min="6403" max="6403" width="7" style="202" customWidth="1"/>
    <col min="6404" max="6404" width="6.42578125" style="202" customWidth="1"/>
    <col min="6405" max="6405" width="57.140625" style="202" customWidth="1"/>
    <col min="6406" max="6410" width="17.85546875" style="202" customWidth="1"/>
    <col min="6411" max="6657" width="10.140625" style="202"/>
    <col min="6658" max="6658" width="5.140625" style="202" customWidth="1"/>
    <col min="6659" max="6659" width="7" style="202" customWidth="1"/>
    <col min="6660" max="6660" width="6.42578125" style="202" customWidth="1"/>
    <col min="6661" max="6661" width="57.140625" style="202" customWidth="1"/>
    <col min="6662" max="6666" width="17.85546875" style="202" customWidth="1"/>
    <col min="6667" max="6913" width="10.140625" style="202"/>
    <col min="6914" max="6914" width="5.140625" style="202" customWidth="1"/>
    <col min="6915" max="6915" width="7" style="202" customWidth="1"/>
    <col min="6916" max="6916" width="6.42578125" style="202" customWidth="1"/>
    <col min="6917" max="6917" width="57.140625" style="202" customWidth="1"/>
    <col min="6918" max="6922" width="17.85546875" style="202" customWidth="1"/>
    <col min="6923" max="7169" width="10.140625" style="202"/>
    <col min="7170" max="7170" width="5.140625" style="202" customWidth="1"/>
    <col min="7171" max="7171" width="7" style="202" customWidth="1"/>
    <col min="7172" max="7172" width="6.42578125" style="202" customWidth="1"/>
    <col min="7173" max="7173" width="57.140625" style="202" customWidth="1"/>
    <col min="7174" max="7178" width="17.85546875" style="202" customWidth="1"/>
    <col min="7179" max="7425" width="10.140625" style="202"/>
    <col min="7426" max="7426" width="5.140625" style="202" customWidth="1"/>
    <col min="7427" max="7427" width="7" style="202" customWidth="1"/>
    <col min="7428" max="7428" width="6.42578125" style="202" customWidth="1"/>
    <col min="7429" max="7429" width="57.140625" style="202" customWidth="1"/>
    <col min="7430" max="7434" width="17.85546875" style="202" customWidth="1"/>
    <col min="7435" max="7681" width="10.140625" style="202"/>
    <col min="7682" max="7682" width="5.140625" style="202" customWidth="1"/>
    <col min="7683" max="7683" width="7" style="202" customWidth="1"/>
    <col min="7684" max="7684" width="6.42578125" style="202" customWidth="1"/>
    <col min="7685" max="7685" width="57.140625" style="202" customWidth="1"/>
    <col min="7686" max="7690" width="17.85546875" style="202" customWidth="1"/>
    <col min="7691" max="7937" width="10.140625" style="202"/>
    <col min="7938" max="7938" width="5.140625" style="202" customWidth="1"/>
    <col min="7939" max="7939" width="7" style="202" customWidth="1"/>
    <col min="7940" max="7940" width="6.42578125" style="202" customWidth="1"/>
    <col min="7941" max="7941" width="57.140625" style="202" customWidth="1"/>
    <col min="7942" max="7946" width="17.85546875" style="202" customWidth="1"/>
    <col min="7947" max="8193" width="10.140625" style="202"/>
    <col min="8194" max="8194" width="5.140625" style="202" customWidth="1"/>
    <col min="8195" max="8195" width="7" style="202" customWidth="1"/>
    <col min="8196" max="8196" width="6.42578125" style="202" customWidth="1"/>
    <col min="8197" max="8197" width="57.140625" style="202" customWidth="1"/>
    <col min="8198" max="8202" width="17.85546875" style="202" customWidth="1"/>
    <col min="8203" max="8449" width="10.140625" style="202"/>
    <col min="8450" max="8450" width="5.140625" style="202" customWidth="1"/>
    <col min="8451" max="8451" width="7" style="202" customWidth="1"/>
    <col min="8452" max="8452" width="6.42578125" style="202" customWidth="1"/>
    <col min="8453" max="8453" width="57.140625" style="202" customWidth="1"/>
    <col min="8454" max="8458" width="17.85546875" style="202" customWidth="1"/>
    <col min="8459" max="8705" width="10.140625" style="202"/>
    <col min="8706" max="8706" width="5.140625" style="202" customWidth="1"/>
    <col min="8707" max="8707" width="7" style="202" customWidth="1"/>
    <col min="8708" max="8708" width="6.42578125" style="202" customWidth="1"/>
    <col min="8709" max="8709" width="57.140625" style="202" customWidth="1"/>
    <col min="8710" max="8714" width="17.85546875" style="202" customWidth="1"/>
    <col min="8715" max="8961" width="10.140625" style="202"/>
    <col min="8962" max="8962" width="5.140625" style="202" customWidth="1"/>
    <col min="8963" max="8963" width="7" style="202" customWidth="1"/>
    <col min="8964" max="8964" width="6.42578125" style="202" customWidth="1"/>
    <col min="8965" max="8965" width="57.140625" style="202" customWidth="1"/>
    <col min="8966" max="8970" width="17.85546875" style="202" customWidth="1"/>
    <col min="8971" max="9217" width="10.140625" style="202"/>
    <col min="9218" max="9218" width="5.140625" style="202" customWidth="1"/>
    <col min="9219" max="9219" width="7" style="202" customWidth="1"/>
    <col min="9220" max="9220" width="6.42578125" style="202" customWidth="1"/>
    <col min="9221" max="9221" width="57.140625" style="202" customWidth="1"/>
    <col min="9222" max="9226" width="17.85546875" style="202" customWidth="1"/>
    <col min="9227" max="9473" width="10.140625" style="202"/>
    <col min="9474" max="9474" width="5.140625" style="202" customWidth="1"/>
    <col min="9475" max="9475" width="7" style="202" customWidth="1"/>
    <col min="9476" max="9476" width="6.42578125" style="202" customWidth="1"/>
    <col min="9477" max="9477" width="57.140625" style="202" customWidth="1"/>
    <col min="9478" max="9482" width="17.85546875" style="202" customWidth="1"/>
    <col min="9483" max="9729" width="10.140625" style="202"/>
    <col min="9730" max="9730" width="5.140625" style="202" customWidth="1"/>
    <col min="9731" max="9731" width="7" style="202" customWidth="1"/>
    <col min="9732" max="9732" width="6.42578125" style="202" customWidth="1"/>
    <col min="9733" max="9733" width="57.140625" style="202" customWidth="1"/>
    <col min="9734" max="9738" width="17.85546875" style="202" customWidth="1"/>
    <col min="9739" max="9985" width="10.140625" style="202"/>
    <col min="9986" max="9986" width="5.140625" style="202" customWidth="1"/>
    <col min="9987" max="9987" width="7" style="202" customWidth="1"/>
    <col min="9988" max="9988" width="6.42578125" style="202" customWidth="1"/>
    <col min="9989" max="9989" width="57.140625" style="202" customWidth="1"/>
    <col min="9990" max="9994" width="17.85546875" style="202" customWidth="1"/>
    <col min="9995" max="10241" width="10.140625" style="202"/>
    <col min="10242" max="10242" width="5.140625" style="202" customWidth="1"/>
    <col min="10243" max="10243" width="7" style="202" customWidth="1"/>
    <col min="10244" max="10244" width="6.42578125" style="202" customWidth="1"/>
    <col min="10245" max="10245" width="57.140625" style="202" customWidth="1"/>
    <col min="10246" max="10250" width="17.85546875" style="202" customWidth="1"/>
    <col min="10251" max="10497" width="10.140625" style="202"/>
    <col min="10498" max="10498" width="5.140625" style="202" customWidth="1"/>
    <col min="10499" max="10499" width="7" style="202" customWidth="1"/>
    <col min="10500" max="10500" width="6.42578125" style="202" customWidth="1"/>
    <col min="10501" max="10501" width="57.140625" style="202" customWidth="1"/>
    <col min="10502" max="10506" width="17.85546875" style="202" customWidth="1"/>
    <col min="10507" max="10753" width="10.140625" style="202"/>
    <col min="10754" max="10754" width="5.140625" style="202" customWidth="1"/>
    <col min="10755" max="10755" width="7" style="202" customWidth="1"/>
    <col min="10756" max="10756" width="6.42578125" style="202" customWidth="1"/>
    <col min="10757" max="10757" width="57.140625" style="202" customWidth="1"/>
    <col min="10758" max="10762" width="17.85546875" style="202" customWidth="1"/>
    <col min="10763" max="11009" width="10.140625" style="202"/>
    <col min="11010" max="11010" width="5.140625" style="202" customWidth="1"/>
    <col min="11011" max="11011" width="7" style="202" customWidth="1"/>
    <col min="11012" max="11012" width="6.42578125" style="202" customWidth="1"/>
    <col min="11013" max="11013" width="57.140625" style="202" customWidth="1"/>
    <col min="11014" max="11018" width="17.85546875" style="202" customWidth="1"/>
    <col min="11019" max="11265" width="10.140625" style="202"/>
    <col min="11266" max="11266" width="5.140625" style="202" customWidth="1"/>
    <col min="11267" max="11267" width="7" style="202" customWidth="1"/>
    <col min="11268" max="11268" width="6.42578125" style="202" customWidth="1"/>
    <col min="11269" max="11269" width="57.140625" style="202" customWidth="1"/>
    <col min="11270" max="11274" width="17.85546875" style="202" customWidth="1"/>
    <col min="11275" max="11521" width="10.140625" style="202"/>
    <col min="11522" max="11522" width="5.140625" style="202" customWidth="1"/>
    <col min="11523" max="11523" width="7" style="202" customWidth="1"/>
    <col min="11524" max="11524" width="6.42578125" style="202" customWidth="1"/>
    <col min="11525" max="11525" width="57.140625" style="202" customWidth="1"/>
    <col min="11526" max="11530" width="17.85546875" style="202" customWidth="1"/>
    <col min="11531" max="11777" width="10.140625" style="202"/>
    <col min="11778" max="11778" width="5.140625" style="202" customWidth="1"/>
    <col min="11779" max="11779" width="7" style="202" customWidth="1"/>
    <col min="11780" max="11780" width="6.42578125" style="202" customWidth="1"/>
    <col min="11781" max="11781" width="57.140625" style="202" customWidth="1"/>
    <col min="11782" max="11786" width="17.85546875" style="202" customWidth="1"/>
    <col min="11787" max="12033" width="10.140625" style="202"/>
    <col min="12034" max="12034" width="5.140625" style="202" customWidth="1"/>
    <col min="12035" max="12035" width="7" style="202" customWidth="1"/>
    <col min="12036" max="12036" width="6.42578125" style="202" customWidth="1"/>
    <col min="12037" max="12037" width="57.140625" style="202" customWidth="1"/>
    <col min="12038" max="12042" width="17.85546875" style="202" customWidth="1"/>
    <col min="12043" max="12289" width="10.140625" style="202"/>
    <col min="12290" max="12290" width="5.140625" style="202" customWidth="1"/>
    <col min="12291" max="12291" width="7" style="202" customWidth="1"/>
    <col min="12292" max="12292" width="6.42578125" style="202" customWidth="1"/>
    <col min="12293" max="12293" width="57.140625" style="202" customWidth="1"/>
    <col min="12294" max="12298" width="17.85546875" style="202" customWidth="1"/>
    <col min="12299" max="12545" width="10.140625" style="202"/>
    <col min="12546" max="12546" width="5.140625" style="202" customWidth="1"/>
    <col min="12547" max="12547" width="7" style="202" customWidth="1"/>
    <col min="12548" max="12548" width="6.42578125" style="202" customWidth="1"/>
    <col min="12549" max="12549" width="57.140625" style="202" customWidth="1"/>
    <col min="12550" max="12554" width="17.85546875" style="202" customWidth="1"/>
    <col min="12555" max="12801" width="10.140625" style="202"/>
    <col min="12802" max="12802" width="5.140625" style="202" customWidth="1"/>
    <col min="12803" max="12803" width="7" style="202" customWidth="1"/>
    <col min="12804" max="12804" width="6.42578125" style="202" customWidth="1"/>
    <col min="12805" max="12805" width="57.140625" style="202" customWidth="1"/>
    <col min="12806" max="12810" width="17.85546875" style="202" customWidth="1"/>
    <col min="12811" max="13057" width="10.140625" style="202"/>
    <col min="13058" max="13058" width="5.140625" style="202" customWidth="1"/>
    <col min="13059" max="13059" width="7" style="202" customWidth="1"/>
    <col min="13060" max="13060" width="6.42578125" style="202" customWidth="1"/>
    <col min="13061" max="13061" width="57.140625" style="202" customWidth="1"/>
    <col min="13062" max="13066" width="17.85546875" style="202" customWidth="1"/>
    <col min="13067" max="13313" width="10.140625" style="202"/>
    <col min="13314" max="13314" width="5.140625" style="202" customWidth="1"/>
    <col min="13315" max="13315" width="7" style="202" customWidth="1"/>
    <col min="13316" max="13316" width="6.42578125" style="202" customWidth="1"/>
    <col min="13317" max="13317" width="57.140625" style="202" customWidth="1"/>
    <col min="13318" max="13322" width="17.85546875" style="202" customWidth="1"/>
    <col min="13323" max="13569" width="10.140625" style="202"/>
    <col min="13570" max="13570" width="5.140625" style="202" customWidth="1"/>
    <col min="13571" max="13571" width="7" style="202" customWidth="1"/>
    <col min="13572" max="13572" width="6.42578125" style="202" customWidth="1"/>
    <col min="13573" max="13573" width="57.140625" style="202" customWidth="1"/>
    <col min="13574" max="13578" width="17.85546875" style="202" customWidth="1"/>
    <col min="13579" max="13825" width="10.140625" style="202"/>
    <col min="13826" max="13826" width="5.140625" style="202" customWidth="1"/>
    <col min="13827" max="13827" width="7" style="202" customWidth="1"/>
    <col min="13828" max="13828" width="6.42578125" style="202" customWidth="1"/>
    <col min="13829" max="13829" width="57.140625" style="202" customWidth="1"/>
    <col min="13830" max="13834" width="17.85546875" style="202" customWidth="1"/>
    <col min="13835" max="14081" width="10.140625" style="202"/>
    <col min="14082" max="14082" width="5.140625" style="202" customWidth="1"/>
    <col min="14083" max="14083" width="7" style="202" customWidth="1"/>
    <col min="14084" max="14084" width="6.42578125" style="202" customWidth="1"/>
    <col min="14085" max="14085" width="57.140625" style="202" customWidth="1"/>
    <col min="14086" max="14090" width="17.85546875" style="202" customWidth="1"/>
    <col min="14091" max="14337" width="10.140625" style="202"/>
    <col min="14338" max="14338" width="5.140625" style="202" customWidth="1"/>
    <col min="14339" max="14339" width="7" style="202" customWidth="1"/>
    <col min="14340" max="14340" width="6.42578125" style="202" customWidth="1"/>
    <col min="14341" max="14341" width="57.140625" style="202" customWidth="1"/>
    <col min="14342" max="14346" width="17.85546875" style="202" customWidth="1"/>
    <col min="14347" max="14593" width="10.140625" style="202"/>
    <col min="14594" max="14594" width="5.140625" style="202" customWidth="1"/>
    <col min="14595" max="14595" width="7" style="202" customWidth="1"/>
    <col min="14596" max="14596" width="6.42578125" style="202" customWidth="1"/>
    <col min="14597" max="14597" width="57.140625" style="202" customWidth="1"/>
    <col min="14598" max="14602" width="17.85546875" style="202" customWidth="1"/>
    <col min="14603" max="14849" width="10.140625" style="202"/>
    <col min="14850" max="14850" width="5.140625" style="202" customWidth="1"/>
    <col min="14851" max="14851" width="7" style="202" customWidth="1"/>
    <col min="14852" max="14852" width="6.42578125" style="202" customWidth="1"/>
    <col min="14853" max="14853" width="57.140625" style="202" customWidth="1"/>
    <col min="14854" max="14858" width="17.85546875" style="202" customWidth="1"/>
    <col min="14859" max="15105" width="10.140625" style="202"/>
    <col min="15106" max="15106" width="5.140625" style="202" customWidth="1"/>
    <col min="15107" max="15107" width="7" style="202" customWidth="1"/>
    <col min="15108" max="15108" width="6.42578125" style="202" customWidth="1"/>
    <col min="15109" max="15109" width="57.140625" style="202" customWidth="1"/>
    <col min="15110" max="15114" width="17.85546875" style="202" customWidth="1"/>
    <col min="15115" max="15361" width="10.140625" style="202"/>
    <col min="15362" max="15362" width="5.140625" style="202" customWidth="1"/>
    <col min="15363" max="15363" width="7" style="202" customWidth="1"/>
    <col min="15364" max="15364" width="6.42578125" style="202" customWidth="1"/>
    <col min="15365" max="15365" width="57.140625" style="202" customWidth="1"/>
    <col min="15366" max="15370" width="17.85546875" style="202" customWidth="1"/>
    <col min="15371" max="15617" width="10.140625" style="202"/>
    <col min="15618" max="15618" width="5.140625" style="202" customWidth="1"/>
    <col min="15619" max="15619" width="7" style="202" customWidth="1"/>
    <col min="15620" max="15620" width="6.42578125" style="202" customWidth="1"/>
    <col min="15621" max="15621" width="57.140625" style="202" customWidth="1"/>
    <col min="15622" max="15626" width="17.85546875" style="202" customWidth="1"/>
    <col min="15627" max="15873" width="10.140625" style="202"/>
    <col min="15874" max="15874" width="5.140625" style="202" customWidth="1"/>
    <col min="15875" max="15875" width="7" style="202" customWidth="1"/>
    <col min="15876" max="15876" width="6.42578125" style="202" customWidth="1"/>
    <col min="15877" max="15877" width="57.140625" style="202" customWidth="1"/>
    <col min="15878" max="15882" width="17.85546875" style="202" customWidth="1"/>
    <col min="15883" max="16129" width="10.140625" style="202"/>
    <col min="16130" max="16130" width="5.140625" style="202" customWidth="1"/>
    <col min="16131" max="16131" width="7" style="202" customWidth="1"/>
    <col min="16132" max="16132" width="6.42578125" style="202" customWidth="1"/>
    <col min="16133" max="16133" width="57.140625" style="202" customWidth="1"/>
    <col min="16134" max="16138" width="17.85546875" style="202" customWidth="1"/>
    <col min="16139" max="16384" width="10.140625" style="202"/>
  </cols>
  <sheetData>
    <row r="1" spans="1:10" s="197" customFormat="1" ht="15.75" customHeight="1" thickBot="1">
      <c r="A1" s="4737">
        <v>16</v>
      </c>
      <c r="B1" s="195"/>
      <c r="D1" s="196"/>
      <c r="E1" s="5291"/>
      <c r="G1" s="376"/>
      <c r="H1" s="376"/>
      <c r="I1" s="4768" t="s">
        <v>3500</v>
      </c>
    </row>
    <row r="2" spans="1:10" ht="21.75" customHeight="1">
      <c r="A2" s="264" t="s">
        <v>1237</v>
      </c>
      <c r="B2" s="265"/>
      <c r="C2" s="265"/>
      <c r="D2" s="200"/>
      <c r="E2" s="5292"/>
      <c r="F2" s="377"/>
      <c r="G2" s="200"/>
      <c r="H2" s="200"/>
      <c r="I2" s="378"/>
    </row>
    <row r="3" spans="1:10" ht="18" customHeight="1">
      <c r="A3" s="203" t="s">
        <v>645</v>
      </c>
      <c r="B3" s="379"/>
      <c r="C3" s="379"/>
      <c r="D3" s="205"/>
      <c r="E3" s="5293"/>
      <c r="F3" s="380"/>
      <c r="G3" s="205"/>
      <c r="H3" s="205"/>
      <c r="I3" s="381"/>
    </row>
    <row r="4" spans="1:10">
      <c r="A4" s="382" t="s">
        <v>770</v>
      </c>
      <c r="B4" s="383" t="s">
        <v>201</v>
      </c>
      <c r="C4" s="384"/>
      <c r="D4" s="385"/>
      <c r="E4" s="5284"/>
      <c r="F4" s="387" t="s">
        <v>202</v>
      </c>
      <c r="G4" s="388"/>
      <c r="H4" s="388"/>
      <c r="I4" s="389"/>
    </row>
    <row r="5" spans="1:10">
      <c r="A5" s="390"/>
      <c r="B5" s="383" t="s">
        <v>203</v>
      </c>
      <c r="C5" s="384"/>
      <c r="D5" s="385"/>
      <c r="E5" s="5284"/>
      <c r="F5" s="1404" t="s">
        <v>204</v>
      </c>
      <c r="G5" s="391"/>
      <c r="H5" s="383" t="s">
        <v>204</v>
      </c>
      <c r="I5" s="389"/>
    </row>
    <row r="6" spans="1:10">
      <c r="A6" s="390"/>
      <c r="B6" s="384"/>
      <c r="C6" s="384"/>
      <c r="D6" s="385"/>
      <c r="E6" s="5284"/>
      <c r="F6" s="392" t="s">
        <v>205</v>
      </c>
      <c r="G6" s="393"/>
      <c r="H6" s="384" t="s">
        <v>206</v>
      </c>
      <c r="I6" s="389"/>
    </row>
    <row r="7" spans="1:10">
      <c r="A7" s="382" t="s">
        <v>773</v>
      </c>
      <c r="B7" s="383" t="s">
        <v>207</v>
      </c>
      <c r="C7" s="384"/>
      <c r="D7" s="385"/>
      <c r="E7" s="5284"/>
      <c r="F7" s="392" t="s">
        <v>208</v>
      </c>
      <c r="G7" s="384"/>
      <c r="H7" s="384" t="s">
        <v>209</v>
      </c>
      <c r="I7" s="389"/>
    </row>
    <row r="8" spans="1:10">
      <c r="A8" s="390"/>
      <c r="B8" s="383" t="s">
        <v>210</v>
      </c>
      <c r="C8" s="384"/>
      <c r="D8" s="385"/>
      <c r="E8" s="5284"/>
      <c r="F8" s="394" t="s">
        <v>211</v>
      </c>
      <c r="G8" s="393"/>
      <c r="H8" s="384" t="s">
        <v>212</v>
      </c>
      <c r="I8" s="389"/>
    </row>
    <row r="9" spans="1:10">
      <c r="A9" s="390"/>
      <c r="B9" s="383"/>
      <c r="C9" s="384"/>
      <c r="D9" s="385"/>
      <c r="E9" s="5284"/>
      <c r="F9" s="394"/>
      <c r="G9" s="393"/>
      <c r="H9" s="393"/>
      <c r="I9" s="389"/>
    </row>
    <row r="10" spans="1:10">
      <c r="A10" s="382" t="s">
        <v>774</v>
      </c>
      <c r="B10" s="383" t="s">
        <v>213</v>
      </c>
      <c r="C10" s="384"/>
      <c r="D10" s="385"/>
      <c r="E10" s="5284"/>
      <c r="F10" s="394"/>
      <c r="G10" s="393"/>
      <c r="H10" s="384" t="s">
        <v>214</v>
      </c>
      <c r="I10" s="389"/>
    </row>
    <row r="11" spans="1:10">
      <c r="A11" s="390"/>
      <c r="B11" s="383" t="s">
        <v>215</v>
      </c>
      <c r="C11" s="384"/>
      <c r="D11" s="385"/>
      <c r="E11" s="5284"/>
      <c r="F11" s="394" t="s">
        <v>216</v>
      </c>
      <c r="G11" s="393"/>
      <c r="H11" s="384" t="s">
        <v>2</v>
      </c>
      <c r="I11" s="389"/>
    </row>
    <row r="12" spans="1:10">
      <c r="A12" s="390"/>
      <c r="B12" s="383" t="s">
        <v>3</v>
      </c>
      <c r="C12" s="384"/>
      <c r="D12" s="385"/>
      <c r="E12" s="5284"/>
      <c r="F12" s="392" t="s">
        <v>4</v>
      </c>
      <c r="G12" s="393"/>
      <c r="H12" s="384" t="s">
        <v>5</v>
      </c>
      <c r="I12" s="389"/>
    </row>
    <row r="13" spans="1:10">
      <c r="A13" s="390"/>
      <c r="B13" s="384"/>
      <c r="C13" s="384"/>
      <c r="D13" s="385"/>
      <c r="E13" s="5284"/>
      <c r="F13" s="392" t="s">
        <v>6</v>
      </c>
      <c r="G13" s="393"/>
      <c r="H13" s="384" t="s">
        <v>7</v>
      </c>
      <c r="I13" s="389"/>
    </row>
    <row r="14" spans="1:10" ht="16.5" thickBot="1">
      <c r="A14" s="382" t="s">
        <v>1103</v>
      </c>
      <c r="B14" s="383" t="s">
        <v>8</v>
      </c>
      <c r="C14" s="384"/>
      <c r="D14" s="385"/>
      <c r="E14" s="5284"/>
      <c r="F14" s="394"/>
      <c r="G14" s="386"/>
      <c r="H14" s="386"/>
      <c r="I14" s="4083"/>
      <c r="J14" s="399"/>
    </row>
    <row r="15" spans="1:10" ht="18" customHeight="1">
      <c r="A15" s="207" t="s">
        <v>549</v>
      </c>
      <c r="B15" s="208" t="s">
        <v>491</v>
      </c>
      <c r="C15" s="1472"/>
      <c r="D15" s="208" t="s">
        <v>9</v>
      </c>
      <c r="E15" s="5294" t="s">
        <v>10</v>
      </c>
      <c r="F15" s="4084" t="s">
        <v>10</v>
      </c>
      <c r="G15" s="1359" t="s">
        <v>11</v>
      </c>
      <c r="H15" s="1359" t="s">
        <v>12</v>
      </c>
      <c r="I15" s="1365" t="s">
        <v>549</v>
      </c>
      <c r="J15" s="396"/>
    </row>
    <row r="16" spans="1:10" ht="18" customHeight="1">
      <c r="A16" s="4058" t="s">
        <v>593</v>
      </c>
      <c r="B16" s="214" t="s">
        <v>492</v>
      </c>
      <c r="C16" s="1360" t="s">
        <v>379</v>
      </c>
      <c r="D16" s="214"/>
      <c r="E16" s="5295" t="s">
        <v>13</v>
      </c>
      <c r="F16" s="3737" t="s">
        <v>14</v>
      </c>
      <c r="G16" s="1360" t="s">
        <v>15</v>
      </c>
      <c r="H16" s="1360" t="s">
        <v>15</v>
      </c>
      <c r="I16" s="1366" t="s">
        <v>593</v>
      </c>
      <c r="J16" s="396"/>
    </row>
    <row r="17" spans="1:10" ht="18" customHeight="1">
      <c r="A17" s="4058"/>
      <c r="B17" s="214"/>
      <c r="C17" s="1360"/>
      <c r="D17" s="214"/>
      <c r="E17" s="5295"/>
      <c r="F17" s="3737"/>
      <c r="G17" s="1360" t="s">
        <v>16</v>
      </c>
      <c r="H17" s="1360" t="s">
        <v>16</v>
      </c>
      <c r="I17" s="1366"/>
      <c r="J17" s="396"/>
    </row>
    <row r="18" spans="1:10" ht="18" customHeight="1" thickBot="1">
      <c r="A18" s="397"/>
      <c r="B18" s="4918"/>
      <c r="C18" s="1473"/>
      <c r="D18" s="4918" t="s">
        <v>599</v>
      </c>
      <c r="E18" s="5296" t="s">
        <v>600</v>
      </c>
      <c r="F18" s="3741" t="s">
        <v>494</v>
      </c>
      <c r="G18" s="1361" t="s">
        <v>495</v>
      </c>
      <c r="H18" s="1361" t="s">
        <v>496</v>
      </c>
      <c r="I18" s="4916"/>
    </row>
    <row r="19" spans="1:10" ht="18" customHeight="1">
      <c r="A19" s="4059"/>
      <c r="B19" s="235"/>
      <c r="C19" s="276"/>
      <c r="D19" s="400" t="s">
        <v>17</v>
      </c>
      <c r="E19" s="5297"/>
      <c r="F19" s="269"/>
      <c r="G19" s="223"/>
      <c r="H19" s="4899"/>
      <c r="I19" s="4910"/>
    </row>
    <row r="20" spans="1:10" ht="18" customHeight="1">
      <c r="A20" s="4059"/>
      <c r="B20" s="235"/>
      <c r="C20" s="276"/>
      <c r="D20" s="400" t="s">
        <v>18</v>
      </c>
      <c r="E20" s="5298"/>
      <c r="F20" s="269"/>
      <c r="G20" s="4059"/>
      <c r="H20" s="1367"/>
      <c r="I20" s="4910"/>
    </row>
    <row r="21" spans="1:10" ht="18" customHeight="1">
      <c r="A21" s="4059"/>
      <c r="B21" s="235"/>
      <c r="C21" s="276"/>
      <c r="D21" s="215" t="s">
        <v>19</v>
      </c>
      <c r="E21" s="5298"/>
      <c r="F21" s="269"/>
      <c r="G21" s="4059"/>
      <c r="H21" s="1367"/>
      <c r="I21" s="4910"/>
    </row>
    <row r="22" spans="1:10" ht="18" customHeight="1">
      <c r="A22" s="227">
        <v>1</v>
      </c>
      <c r="B22" s="4060"/>
      <c r="C22" s="1474" t="s">
        <v>20</v>
      </c>
      <c r="D22" s="4919" t="s">
        <v>21</v>
      </c>
      <c r="E22" s="402">
        <v>2827463</v>
      </c>
      <c r="F22" s="232">
        <v>2642164</v>
      </c>
      <c r="G22" s="4900">
        <f t="shared" ref="G22:G30" si="0">E22</f>
        <v>2827463</v>
      </c>
      <c r="H22" s="4912">
        <v>0</v>
      </c>
      <c r="I22" s="4911">
        <v>1</v>
      </c>
    </row>
    <row r="23" spans="1:10" ht="18" customHeight="1">
      <c r="A23" s="227">
        <v>2</v>
      </c>
      <c r="B23" s="4060"/>
      <c r="C23" s="1474" t="s">
        <v>22</v>
      </c>
      <c r="D23" s="4919" t="s">
        <v>23</v>
      </c>
      <c r="E23" s="402">
        <v>0</v>
      </c>
      <c r="F23" s="232">
        <v>0</v>
      </c>
      <c r="G23" s="4900">
        <f t="shared" si="0"/>
        <v>0</v>
      </c>
      <c r="H23" s="4912">
        <v>0</v>
      </c>
      <c r="I23" s="4911">
        <v>2</v>
      </c>
    </row>
    <row r="24" spans="1:10" ht="18" customHeight="1">
      <c r="A24" s="227">
        <v>3</v>
      </c>
      <c r="B24" s="4060"/>
      <c r="C24" s="1474" t="s">
        <v>24</v>
      </c>
      <c r="D24" s="4920" t="s">
        <v>222</v>
      </c>
      <c r="E24" s="402">
        <v>0</v>
      </c>
      <c r="F24" s="232">
        <v>0</v>
      </c>
      <c r="G24" s="4900">
        <f t="shared" si="0"/>
        <v>0</v>
      </c>
      <c r="H24" s="4912">
        <v>0</v>
      </c>
      <c r="I24" s="4911">
        <v>3</v>
      </c>
    </row>
    <row r="25" spans="1:10" ht="18" customHeight="1">
      <c r="A25" s="227">
        <v>4</v>
      </c>
      <c r="B25" s="4060"/>
      <c r="C25" s="1474" t="s">
        <v>223</v>
      </c>
      <c r="D25" s="4919" t="s">
        <v>224</v>
      </c>
      <c r="E25" s="402">
        <v>52987</v>
      </c>
      <c r="F25" s="232">
        <v>52400</v>
      </c>
      <c r="G25" s="4900">
        <f t="shared" si="0"/>
        <v>52987</v>
      </c>
      <c r="H25" s="4912">
        <v>0</v>
      </c>
      <c r="I25" s="4911">
        <v>4</v>
      </c>
    </row>
    <row r="26" spans="1:10" ht="18" customHeight="1">
      <c r="A26" s="227">
        <v>5</v>
      </c>
      <c r="B26" s="4060"/>
      <c r="C26" s="1474" t="s">
        <v>225</v>
      </c>
      <c r="D26" s="4919" t="s">
        <v>1233</v>
      </c>
      <c r="E26" s="402">
        <v>221847</v>
      </c>
      <c r="F26" s="232">
        <v>216594</v>
      </c>
      <c r="G26" s="4900">
        <f t="shared" si="0"/>
        <v>221847</v>
      </c>
      <c r="H26" s="4912">
        <v>0</v>
      </c>
      <c r="I26" s="4911">
        <v>5</v>
      </c>
    </row>
    <row r="27" spans="1:10" ht="18" customHeight="1">
      <c r="A27" s="227">
        <v>6</v>
      </c>
      <c r="B27" s="4060"/>
      <c r="C27" s="1474" t="s">
        <v>226</v>
      </c>
      <c r="D27" s="4919" t="s">
        <v>227</v>
      </c>
      <c r="E27" s="402">
        <v>31619</v>
      </c>
      <c r="F27" s="232">
        <v>32968</v>
      </c>
      <c r="G27" s="4900">
        <f t="shared" si="0"/>
        <v>31619</v>
      </c>
      <c r="H27" s="4912">
        <v>0</v>
      </c>
      <c r="I27" s="4911">
        <v>6</v>
      </c>
    </row>
    <row r="28" spans="1:10" ht="18" customHeight="1">
      <c r="A28" s="227">
        <v>7</v>
      </c>
      <c r="B28" s="4060"/>
      <c r="C28" s="1474" t="s">
        <v>228</v>
      </c>
      <c r="D28" s="4919" t="s">
        <v>229</v>
      </c>
      <c r="E28" s="402">
        <v>40614</v>
      </c>
      <c r="F28" s="232">
        <v>32463</v>
      </c>
      <c r="G28" s="4900">
        <f t="shared" si="0"/>
        <v>40614</v>
      </c>
      <c r="H28" s="4912">
        <v>0</v>
      </c>
      <c r="I28" s="4911">
        <v>7</v>
      </c>
    </row>
    <row r="29" spans="1:10" ht="18" customHeight="1">
      <c r="A29" s="227">
        <v>8</v>
      </c>
      <c r="B29" s="4060"/>
      <c r="C29" s="1474" t="s">
        <v>230</v>
      </c>
      <c r="D29" s="4920" t="s">
        <v>1234</v>
      </c>
      <c r="E29" s="402">
        <v>0</v>
      </c>
      <c r="F29" s="232">
        <v>0</v>
      </c>
      <c r="G29" s="4900">
        <f t="shared" si="0"/>
        <v>0</v>
      </c>
      <c r="H29" s="4912">
        <v>0</v>
      </c>
      <c r="I29" s="4911">
        <v>8</v>
      </c>
    </row>
    <row r="30" spans="1:10" ht="18" customHeight="1">
      <c r="A30" s="227">
        <v>9</v>
      </c>
      <c r="B30" s="4060"/>
      <c r="C30" s="1474" t="s">
        <v>231</v>
      </c>
      <c r="D30" s="4920" t="s">
        <v>1235</v>
      </c>
      <c r="E30" s="402">
        <v>0</v>
      </c>
      <c r="F30" s="232">
        <v>0</v>
      </c>
      <c r="G30" s="4900">
        <f t="shared" si="0"/>
        <v>0</v>
      </c>
      <c r="H30" s="4912">
        <v>0</v>
      </c>
      <c r="I30" s="4911">
        <v>9</v>
      </c>
    </row>
    <row r="31" spans="1:10" ht="18" customHeight="1">
      <c r="A31" s="4059"/>
      <c r="B31" s="235"/>
      <c r="C31" s="1475"/>
      <c r="D31" s="271" t="s">
        <v>233</v>
      </c>
      <c r="E31" s="1403"/>
      <c r="F31" s="405"/>
      <c r="G31" s="4902"/>
      <c r="H31" s="4913"/>
      <c r="I31" s="4910"/>
    </row>
    <row r="32" spans="1:10" ht="18" customHeight="1">
      <c r="A32" s="227">
        <v>10</v>
      </c>
      <c r="B32" s="4060"/>
      <c r="C32" s="1474" t="s">
        <v>232</v>
      </c>
      <c r="D32" s="4919" t="s">
        <v>234</v>
      </c>
      <c r="E32" s="402">
        <f>SUM(E22:E31)</f>
        <v>3174530</v>
      </c>
      <c r="F32" s="277">
        <f>SUM(F22:F31)</f>
        <v>2976589</v>
      </c>
      <c r="G32" s="4903">
        <f>SUM(G22:G31)</f>
        <v>3174530</v>
      </c>
      <c r="H32" s="4914">
        <f>SUM(H22:H31)</f>
        <v>0</v>
      </c>
      <c r="I32" s="4911">
        <v>10</v>
      </c>
    </row>
    <row r="33" spans="1:9" ht="18" customHeight="1">
      <c r="A33" s="4059"/>
      <c r="B33" s="235"/>
      <c r="C33" s="1475"/>
      <c r="D33" s="271" t="s">
        <v>1236</v>
      </c>
      <c r="E33" s="1403"/>
      <c r="F33" s="237"/>
      <c r="G33" s="4904"/>
      <c r="H33" s="4913"/>
      <c r="I33" s="4910"/>
    </row>
    <row r="34" spans="1:9" ht="18" customHeight="1">
      <c r="A34" s="227">
        <v>11</v>
      </c>
      <c r="B34" s="4060"/>
      <c r="C34" s="1474" t="s">
        <v>235</v>
      </c>
      <c r="D34" s="4919" t="s">
        <v>236</v>
      </c>
      <c r="E34" s="402">
        <v>5225</v>
      </c>
      <c r="F34" s="402">
        <v>5382</v>
      </c>
      <c r="G34" s="1377">
        <f>E34</f>
        <v>5225</v>
      </c>
      <c r="H34" s="4914">
        <v>0</v>
      </c>
      <c r="I34" s="4911">
        <v>11</v>
      </c>
    </row>
    <row r="35" spans="1:9" ht="18" customHeight="1">
      <c r="A35" s="4059"/>
      <c r="B35" s="235"/>
      <c r="C35" s="1475"/>
      <c r="D35" s="271" t="s">
        <v>238</v>
      </c>
      <c r="E35" s="1403"/>
      <c r="F35" s="1403"/>
      <c r="G35" s="4904"/>
      <c r="H35" s="4913"/>
      <c r="I35" s="4910"/>
    </row>
    <row r="36" spans="1:9" ht="18" customHeight="1">
      <c r="A36" s="227">
        <v>12</v>
      </c>
      <c r="B36" s="4060"/>
      <c r="C36" s="1474" t="s">
        <v>237</v>
      </c>
      <c r="D36" s="4919" t="s">
        <v>239</v>
      </c>
      <c r="E36" s="402">
        <v>5390</v>
      </c>
      <c r="F36" s="402">
        <v>4609</v>
      </c>
      <c r="G36" s="1377">
        <f>E36</f>
        <v>5390</v>
      </c>
      <c r="H36" s="4914">
        <v>0</v>
      </c>
      <c r="I36" s="4911">
        <v>12</v>
      </c>
    </row>
    <row r="37" spans="1:9" ht="18" customHeight="1">
      <c r="A37" s="227">
        <v>13</v>
      </c>
      <c r="B37" s="4060"/>
      <c r="C37" s="413"/>
      <c r="D37" s="413" t="s">
        <v>248</v>
      </c>
      <c r="E37" s="402">
        <f>SUM(E32:E36)</f>
        <v>3185145</v>
      </c>
      <c r="F37" s="232">
        <f>SUM(F32:F36)</f>
        <v>2986580</v>
      </c>
      <c r="G37" s="4905">
        <f>SUM(G32:G36)</f>
        <v>3185145</v>
      </c>
      <c r="H37" s="4912">
        <f>SUM(H32:H36)</f>
        <v>0</v>
      </c>
      <c r="I37" s="4911">
        <v>13</v>
      </c>
    </row>
    <row r="38" spans="1:9" ht="18" customHeight="1">
      <c r="A38" s="227">
        <v>14</v>
      </c>
      <c r="B38" s="4921" t="s">
        <v>249</v>
      </c>
      <c r="C38" s="1474" t="s">
        <v>250</v>
      </c>
      <c r="D38" s="4920" t="s">
        <v>251</v>
      </c>
      <c r="E38" s="402">
        <v>2351622</v>
      </c>
      <c r="F38" s="232">
        <v>2080577</v>
      </c>
      <c r="G38" s="4903">
        <f>E38</f>
        <v>2351622</v>
      </c>
      <c r="H38" s="4914">
        <v>0</v>
      </c>
      <c r="I38" s="4911">
        <v>14</v>
      </c>
    </row>
    <row r="39" spans="1:9" ht="18" customHeight="1" thickBot="1">
      <c r="A39" s="227">
        <v>15</v>
      </c>
      <c r="B39" s="4921" t="s">
        <v>249</v>
      </c>
      <c r="C39" s="413"/>
      <c r="D39" s="413" t="s">
        <v>252</v>
      </c>
      <c r="E39" s="402">
        <f>E37-E38</f>
        <v>833523</v>
      </c>
      <c r="F39" s="238">
        <f>F37-F38</f>
        <v>906003</v>
      </c>
      <c r="G39" s="4906">
        <f>G37-G38</f>
        <v>833523</v>
      </c>
      <c r="H39" s="4915">
        <f>H37-H38</f>
        <v>0</v>
      </c>
      <c r="I39" s="4917">
        <v>15</v>
      </c>
    </row>
    <row r="40" spans="1:9" ht="18" customHeight="1">
      <c r="A40" s="4059"/>
      <c r="B40" s="235"/>
      <c r="C40" s="276"/>
      <c r="D40" s="400" t="s">
        <v>253</v>
      </c>
      <c r="E40" s="3728"/>
      <c r="F40" s="3728"/>
      <c r="G40" s="4907"/>
      <c r="H40" s="1362"/>
      <c r="I40" s="1367"/>
    </row>
    <row r="41" spans="1:9" ht="18" customHeight="1">
      <c r="A41" s="4059"/>
      <c r="B41" s="235"/>
      <c r="C41" s="276"/>
      <c r="D41" s="383" t="s">
        <v>1210</v>
      </c>
      <c r="E41" s="3728"/>
      <c r="F41" s="3728"/>
      <c r="G41" s="4908"/>
      <c r="H41" s="1363"/>
      <c r="I41" s="1367"/>
    </row>
    <row r="42" spans="1:9" ht="18" customHeight="1">
      <c r="A42" s="227">
        <v>16</v>
      </c>
      <c r="B42" s="4060"/>
      <c r="C42" s="1474" t="s">
        <v>254</v>
      </c>
      <c r="D42" s="4919" t="s">
        <v>1209</v>
      </c>
      <c r="E42" s="402">
        <v>0</v>
      </c>
      <c r="F42" s="402">
        <v>0</v>
      </c>
      <c r="G42" s="4908"/>
      <c r="H42" s="1363"/>
      <c r="I42" s="4901">
        <v>16</v>
      </c>
    </row>
    <row r="43" spans="1:9" ht="18" customHeight="1">
      <c r="A43" s="227">
        <v>17</v>
      </c>
      <c r="B43" s="4060"/>
      <c r="C43" s="1474" t="s">
        <v>255</v>
      </c>
      <c r="D43" s="4920" t="s">
        <v>256</v>
      </c>
      <c r="E43" s="402">
        <v>6825</v>
      </c>
      <c r="F43" s="402">
        <v>7593</v>
      </c>
      <c r="G43" s="4908"/>
      <c r="H43" s="1363"/>
      <c r="I43" s="4901">
        <v>17</v>
      </c>
    </row>
    <row r="44" spans="1:9" ht="18" customHeight="1">
      <c r="A44" s="227">
        <v>18</v>
      </c>
      <c r="B44" s="4060"/>
      <c r="C44" s="1474" t="s">
        <v>257</v>
      </c>
      <c r="D44" s="4920" t="s">
        <v>258</v>
      </c>
      <c r="E44" s="402">
        <v>0</v>
      </c>
      <c r="F44" s="402">
        <v>0</v>
      </c>
      <c r="G44" s="4908"/>
      <c r="H44" s="1363"/>
      <c r="I44" s="4901">
        <v>18</v>
      </c>
    </row>
    <row r="45" spans="1:9" ht="18" customHeight="1">
      <c r="A45" s="227">
        <v>19</v>
      </c>
      <c r="B45" s="4060"/>
      <c r="C45" s="1474" t="s">
        <v>259</v>
      </c>
      <c r="D45" s="4920" t="s">
        <v>260</v>
      </c>
      <c r="E45" s="402">
        <v>0</v>
      </c>
      <c r="F45" s="402">
        <v>0</v>
      </c>
      <c r="G45" s="4908"/>
      <c r="H45" s="1363"/>
      <c r="I45" s="4901">
        <v>19</v>
      </c>
    </row>
    <row r="46" spans="1:9" ht="18" customHeight="1">
      <c r="A46" s="227">
        <v>20</v>
      </c>
      <c r="B46" s="4060"/>
      <c r="C46" s="1474" t="s">
        <v>261</v>
      </c>
      <c r="D46" s="4920" t="s">
        <v>262</v>
      </c>
      <c r="E46" s="402">
        <v>729</v>
      </c>
      <c r="F46" s="402">
        <v>2418</v>
      </c>
      <c r="G46" s="4908"/>
      <c r="H46" s="1363"/>
      <c r="I46" s="4901">
        <v>20</v>
      </c>
    </row>
    <row r="47" spans="1:9" ht="18" customHeight="1">
      <c r="A47" s="227">
        <v>21</v>
      </c>
      <c r="B47" s="4060"/>
      <c r="C47" s="1474" t="s">
        <v>263</v>
      </c>
      <c r="D47" s="4920" t="s">
        <v>264</v>
      </c>
      <c r="E47" s="402">
        <v>0</v>
      </c>
      <c r="F47" s="402">
        <v>0</v>
      </c>
      <c r="G47" s="4908"/>
      <c r="H47" s="1363"/>
      <c r="I47" s="4901">
        <v>21</v>
      </c>
    </row>
    <row r="48" spans="1:9" ht="18" customHeight="1">
      <c r="A48" s="227">
        <v>22</v>
      </c>
      <c r="B48" s="4060"/>
      <c r="C48" s="1474" t="s">
        <v>265</v>
      </c>
      <c r="D48" s="4920" t="s">
        <v>266</v>
      </c>
      <c r="E48" s="402">
        <v>0</v>
      </c>
      <c r="F48" s="402">
        <v>0</v>
      </c>
      <c r="G48" s="4908"/>
      <c r="H48" s="1363"/>
      <c r="I48" s="4901">
        <v>22</v>
      </c>
    </row>
    <row r="49" spans="1:9" ht="18" customHeight="1">
      <c r="A49" s="4059"/>
      <c r="B49" s="235"/>
      <c r="C49" s="1475"/>
      <c r="D49" s="271" t="s">
        <v>1211</v>
      </c>
      <c r="E49" s="1403"/>
      <c r="F49" s="1403"/>
      <c r="G49" s="4908"/>
      <c r="H49" s="1363"/>
      <c r="I49" s="1367"/>
    </row>
    <row r="50" spans="1:9" ht="18" customHeight="1">
      <c r="A50" s="227">
        <v>23</v>
      </c>
      <c r="B50" s="4060"/>
      <c r="C50" s="1474" t="s">
        <v>267</v>
      </c>
      <c r="D50" s="4920" t="s">
        <v>1212</v>
      </c>
      <c r="E50" s="402">
        <v>0</v>
      </c>
      <c r="F50" s="402">
        <v>0</v>
      </c>
      <c r="G50" s="4908"/>
      <c r="H50" s="1363"/>
      <c r="I50" s="4901">
        <v>23</v>
      </c>
    </row>
    <row r="51" spans="1:9" ht="18" customHeight="1">
      <c r="A51" s="227">
        <v>24</v>
      </c>
      <c r="B51" s="4060"/>
      <c r="C51" s="1474" t="s">
        <v>268</v>
      </c>
      <c r="D51" s="4920" t="s">
        <v>269</v>
      </c>
      <c r="E51" s="402">
        <v>4460</v>
      </c>
      <c r="F51" s="402">
        <v>3868</v>
      </c>
      <c r="G51" s="4908"/>
      <c r="H51" s="1363"/>
      <c r="I51" s="4901">
        <v>24</v>
      </c>
    </row>
    <row r="52" spans="1:9" ht="18" customHeight="1">
      <c r="A52" s="410"/>
      <c r="B52" s="411"/>
      <c r="C52" s="1475"/>
      <c r="D52" s="236" t="s">
        <v>270</v>
      </c>
      <c r="E52" s="3728"/>
      <c r="F52" s="3728"/>
      <c r="G52" s="4908"/>
      <c r="H52" s="1363"/>
      <c r="I52" s="1368"/>
    </row>
    <row r="53" spans="1:9" ht="18" customHeight="1">
      <c r="A53" s="412">
        <v>25</v>
      </c>
      <c r="B53" s="413"/>
      <c r="C53" s="1476"/>
      <c r="D53" s="4920" t="s">
        <v>271</v>
      </c>
      <c r="E53" s="402">
        <v>0</v>
      </c>
      <c r="F53" s="402">
        <v>0</v>
      </c>
      <c r="G53" s="4908"/>
      <c r="H53" s="1363"/>
      <c r="I53" s="4901">
        <v>25</v>
      </c>
    </row>
    <row r="54" spans="1:9" ht="18" customHeight="1">
      <c r="A54" s="227">
        <v>26</v>
      </c>
      <c r="B54" s="4060"/>
      <c r="C54" s="1476"/>
      <c r="D54" s="4920" t="s">
        <v>272</v>
      </c>
      <c r="E54" s="402">
        <v>5028</v>
      </c>
      <c r="F54" s="402">
        <v>2344</v>
      </c>
      <c r="G54" s="4908"/>
      <c r="H54" s="1363"/>
      <c r="I54" s="4901">
        <v>26</v>
      </c>
    </row>
    <row r="55" spans="1:9" ht="18" customHeight="1">
      <c r="A55" s="227">
        <v>27</v>
      </c>
      <c r="B55" s="4060"/>
      <c r="C55" s="1476"/>
      <c r="D55" s="4920" t="s">
        <v>273</v>
      </c>
      <c r="E55" s="402">
        <f>SUM(E42:E54)</f>
        <v>17042</v>
      </c>
      <c r="F55" s="402">
        <f>SUM(F42:F54)</f>
        <v>16223</v>
      </c>
      <c r="G55" s="4908"/>
      <c r="H55" s="1363"/>
      <c r="I55" s="4901">
        <v>27</v>
      </c>
    </row>
    <row r="56" spans="1:9" ht="18" customHeight="1">
      <c r="A56" s="227">
        <v>28</v>
      </c>
      <c r="B56" s="4060"/>
      <c r="C56" s="1476"/>
      <c r="D56" s="4920" t="s">
        <v>274</v>
      </c>
      <c r="E56" s="402">
        <f>E39+E55</f>
        <v>850565</v>
      </c>
      <c r="F56" s="402">
        <f>F39+F55</f>
        <v>922226</v>
      </c>
      <c r="G56" s="4908"/>
      <c r="H56" s="1363"/>
      <c r="I56" s="4901">
        <v>28</v>
      </c>
    </row>
    <row r="57" spans="1:9" ht="18" customHeight="1">
      <c r="A57" s="4059"/>
      <c r="B57" s="235"/>
      <c r="C57" s="276"/>
      <c r="D57" s="400" t="s">
        <v>275</v>
      </c>
      <c r="E57" s="3728"/>
      <c r="F57" s="408"/>
      <c r="G57" s="4908"/>
      <c r="H57" s="1363"/>
      <c r="I57" s="1367"/>
    </row>
    <row r="58" spans="1:9" ht="18" customHeight="1">
      <c r="A58" s="4059"/>
      <c r="B58" s="235"/>
      <c r="C58" s="276"/>
      <c r="D58" s="383" t="s">
        <v>1213</v>
      </c>
      <c r="E58" s="3728"/>
      <c r="F58" s="408"/>
      <c r="G58" s="4908"/>
      <c r="H58" s="1363"/>
      <c r="I58" s="1367"/>
    </row>
    <row r="59" spans="1:9" ht="18" customHeight="1">
      <c r="A59" s="414">
        <v>29</v>
      </c>
      <c r="B59" s="4922"/>
      <c r="C59" s="1474" t="s">
        <v>276</v>
      </c>
      <c r="D59" s="4920" t="s">
        <v>1209</v>
      </c>
      <c r="E59" s="402">
        <v>1200</v>
      </c>
      <c r="F59" s="402">
        <v>1200</v>
      </c>
      <c r="G59" s="4908"/>
      <c r="H59" s="1363"/>
      <c r="I59" s="4923">
        <v>29</v>
      </c>
    </row>
    <row r="60" spans="1:9" ht="18" customHeight="1">
      <c r="A60" s="227">
        <v>30</v>
      </c>
      <c r="B60" s="4060"/>
      <c r="C60" s="1474" t="s">
        <v>277</v>
      </c>
      <c r="D60" s="4920" t="s">
        <v>278</v>
      </c>
      <c r="E60" s="402">
        <v>0</v>
      </c>
      <c r="F60" s="402">
        <v>0</v>
      </c>
      <c r="G60" s="4908"/>
      <c r="H60" s="1363"/>
      <c r="I60" s="4901">
        <v>30</v>
      </c>
    </row>
    <row r="61" spans="1:9" ht="18" customHeight="1">
      <c r="A61" s="227">
        <v>31</v>
      </c>
      <c r="B61" s="4060"/>
      <c r="C61" s="1474" t="s">
        <v>279</v>
      </c>
      <c r="D61" s="4920" t="s">
        <v>280</v>
      </c>
      <c r="E61" s="402">
        <v>0</v>
      </c>
      <c r="F61" s="409">
        <v>0</v>
      </c>
      <c r="G61" s="4908"/>
      <c r="H61" s="1363"/>
      <c r="I61" s="4901">
        <v>31</v>
      </c>
    </row>
    <row r="62" spans="1:9" ht="18" customHeight="1">
      <c r="A62" s="227">
        <v>32</v>
      </c>
      <c r="B62" s="4060"/>
      <c r="C62" s="1474" t="s">
        <v>281</v>
      </c>
      <c r="D62" s="4920" t="s">
        <v>282</v>
      </c>
      <c r="E62" s="402">
        <v>0</v>
      </c>
      <c r="F62" s="409">
        <v>0</v>
      </c>
      <c r="G62" s="4908"/>
      <c r="H62" s="1363"/>
      <c r="I62" s="4901">
        <v>32</v>
      </c>
    </row>
    <row r="63" spans="1:9" ht="18" customHeight="1">
      <c r="A63" s="227">
        <v>33</v>
      </c>
      <c r="B63" s="4060"/>
      <c r="C63" s="1474" t="s">
        <v>283</v>
      </c>
      <c r="D63" s="4920" t="s">
        <v>48</v>
      </c>
      <c r="E63" s="402">
        <v>0</v>
      </c>
      <c r="F63" s="409">
        <v>0</v>
      </c>
      <c r="G63" s="4908"/>
      <c r="H63" s="1363"/>
      <c r="I63" s="4901">
        <v>33</v>
      </c>
    </row>
    <row r="64" spans="1:9" ht="18" customHeight="1">
      <c r="A64" s="227">
        <v>34</v>
      </c>
      <c r="B64" s="4060"/>
      <c r="C64" s="1474" t="s">
        <v>49</v>
      </c>
      <c r="D64" s="4920" t="s">
        <v>50</v>
      </c>
      <c r="E64" s="402">
        <v>535</v>
      </c>
      <c r="F64" s="409">
        <v>1318</v>
      </c>
      <c r="G64" s="4908"/>
      <c r="H64" s="1363"/>
      <c r="I64" s="4901">
        <v>34</v>
      </c>
    </row>
    <row r="65" spans="1:9" ht="18" customHeight="1">
      <c r="A65" s="227">
        <v>35</v>
      </c>
      <c r="B65" s="4060"/>
      <c r="C65" s="1474" t="s">
        <v>51</v>
      </c>
      <c r="D65" s="4920" t="s">
        <v>681</v>
      </c>
      <c r="E65" s="402">
        <v>0</v>
      </c>
      <c r="F65" s="409">
        <v>0</v>
      </c>
      <c r="G65" s="4908"/>
      <c r="H65" s="1363"/>
      <c r="I65" s="4901">
        <v>35</v>
      </c>
    </row>
    <row r="66" spans="1:9" ht="18" customHeight="1">
      <c r="A66" s="227">
        <v>36</v>
      </c>
      <c r="B66" s="4060"/>
      <c r="C66" s="1476"/>
      <c r="D66" s="4920" t="s">
        <v>682</v>
      </c>
      <c r="E66" s="402">
        <f>SUM(E59:E65)</f>
        <v>1735</v>
      </c>
      <c r="F66" s="409">
        <f>SUM(F59:F65)</f>
        <v>2518</v>
      </c>
      <c r="G66" s="4908"/>
      <c r="H66" s="1363"/>
      <c r="I66" s="4901">
        <v>36</v>
      </c>
    </row>
    <row r="67" spans="1:9" ht="18" customHeight="1" thickBot="1">
      <c r="A67" s="415">
        <v>37</v>
      </c>
      <c r="B67" s="416"/>
      <c r="C67" s="1477"/>
      <c r="D67" s="417" t="s">
        <v>866</v>
      </c>
      <c r="E67" s="3729">
        <f>E56-E66</f>
        <v>848830</v>
      </c>
      <c r="F67" s="418">
        <f>F56-F66</f>
        <v>919708</v>
      </c>
      <c r="G67" s="4909"/>
      <c r="H67" s="1364"/>
      <c r="I67" s="1369">
        <v>37</v>
      </c>
    </row>
    <row r="68" spans="1:9" ht="18" customHeight="1">
      <c r="A68" s="419"/>
      <c r="B68" s="419"/>
      <c r="C68" s="419"/>
      <c r="D68" s="420"/>
      <c r="E68" s="174"/>
      <c r="F68" s="421"/>
      <c r="G68" s="200"/>
      <c r="H68" s="200"/>
      <c r="I68" s="4769" t="s">
        <v>173</v>
      </c>
    </row>
  </sheetData>
  <phoneticPr fontId="0" type="noConversion"/>
  <printOptions horizontalCentered="1" verticalCentered="1" gridLinesSet="0"/>
  <pageMargins left="0.25" right="0.35" top="0.35" bottom="0.35" header="0" footer="0"/>
  <pageSetup scale="61" orientation="portrait" horizontalDpi="300" verticalDpi="300"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1:G57"/>
  <sheetViews>
    <sheetView showGridLines="0" zoomScaleNormal="100" workbookViewId="0">
      <selection activeCell="H38" sqref="H38"/>
    </sheetView>
  </sheetViews>
  <sheetFormatPr defaultColWidth="10.140625" defaultRowHeight="15.75" customHeight="1"/>
  <cols>
    <col min="1" max="1" width="5.140625" style="202" customWidth="1"/>
    <col min="2" max="2" width="7" style="202" customWidth="1"/>
    <col min="3" max="3" width="7.85546875" style="202" customWidth="1"/>
    <col min="4" max="4" width="80.85546875" style="257" customWidth="1"/>
    <col min="5" max="6" width="17.85546875" style="422" customWidth="1"/>
    <col min="7" max="7" width="5.140625" style="423" customWidth="1"/>
    <col min="8" max="8" width="10.140625" style="202"/>
    <col min="9" max="9" width="11.7109375" style="202" bestFit="1" customWidth="1"/>
    <col min="10" max="257" width="10.140625" style="202"/>
    <col min="258" max="258" width="5.140625" style="202" customWidth="1"/>
    <col min="259" max="259" width="7" style="202" customWidth="1"/>
    <col min="260" max="260" width="6.140625" style="202" customWidth="1"/>
    <col min="261" max="261" width="80.85546875" style="202" customWidth="1"/>
    <col min="262" max="263" width="17.85546875" style="202" customWidth="1"/>
    <col min="264" max="513" width="10.140625" style="202"/>
    <col min="514" max="514" width="5.140625" style="202" customWidth="1"/>
    <col min="515" max="515" width="7" style="202" customWidth="1"/>
    <col min="516" max="516" width="6.140625" style="202" customWidth="1"/>
    <col min="517" max="517" width="80.85546875" style="202" customWidth="1"/>
    <col min="518" max="519" width="17.85546875" style="202" customWidth="1"/>
    <col min="520" max="769" width="10.140625" style="202"/>
    <col min="770" max="770" width="5.140625" style="202" customWidth="1"/>
    <col min="771" max="771" width="7" style="202" customWidth="1"/>
    <col min="772" max="772" width="6.140625" style="202" customWidth="1"/>
    <col min="773" max="773" width="80.85546875" style="202" customWidth="1"/>
    <col min="774" max="775" width="17.85546875" style="202" customWidth="1"/>
    <col min="776" max="1025" width="10.140625" style="202"/>
    <col min="1026" max="1026" width="5.140625" style="202" customWidth="1"/>
    <col min="1027" max="1027" width="7" style="202" customWidth="1"/>
    <col min="1028" max="1028" width="6.140625" style="202" customWidth="1"/>
    <col min="1029" max="1029" width="80.85546875" style="202" customWidth="1"/>
    <col min="1030" max="1031" width="17.85546875" style="202" customWidth="1"/>
    <col min="1032" max="1281" width="10.140625" style="202"/>
    <col min="1282" max="1282" width="5.140625" style="202" customWidth="1"/>
    <col min="1283" max="1283" width="7" style="202" customWidth="1"/>
    <col min="1284" max="1284" width="6.140625" style="202" customWidth="1"/>
    <col min="1285" max="1285" width="80.85546875" style="202" customWidth="1"/>
    <col min="1286" max="1287" width="17.85546875" style="202" customWidth="1"/>
    <col min="1288" max="1537" width="10.140625" style="202"/>
    <col min="1538" max="1538" width="5.140625" style="202" customWidth="1"/>
    <col min="1539" max="1539" width="7" style="202" customWidth="1"/>
    <col min="1540" max="1540" width="6.140625" style="202" customWidth="1"/>
    <col min="1541" max="1541" width="80.85546875" style="202" customWidth="1"/>
    <col min="1542" max="1543" width="17.85546875" style="202" customWidth="1"/>
    <col min="1544" max="1793" width="10.140625" style="202"/>
    <col min="1794" max="1794" width="5.140625" style="202" customWidth="1"/>
    <col min="1795" max="1795" width="7" style="202" customWidth="1"/>
    <col min="1796" max="1796" width="6.140625" style="202" customWidth="1"/>
    <col min="1797" max="1797" width="80.85546875" style="202" customWidth="1"/>
    <col min="1798" max="1799" width="17.85546875" style="202" customWidth="1"/>
    <col min="1800" max="2049" width="10.140625" style="202"/>
    <col min="2050" max="2050" width="5.140625" style="202" customWidth="1"/>
    <col min="2051" max="2051" width="7" style="202" customWidth="1"/>
    <col min="2052" max="2052" width="6.140625" style="202" customWidth="1"/>
    <col min="2053" max="2053" width="80.85546875" style="202" customWidth="1"/>
    <col min="2054" max="2055" width="17.85546875" style="202" customWidth="1"/>
    <col min="2056" max="2305" width="10.140625" style="202"/>
    <col min="2306" max="2306" width="5.140625" style="202" customWidth="1"/>
    <col min="2307" max="2307" width="7" style="202" customWidth="1"/>
    <col min="2308" max="2308" width="6.140625" style="202" customWidth="1"/>
    <col min="2309" max="2309" width="80.85546875" style="202" customWidth="1"/>
    <col min="2310" max="2311" width="17.85546875" style="202" customWidth="1"/>
    <col min="2312" max="2561" width="10.140625" style="202"/>
    <col min="2562" max="2562" width="5.140625" style="202" customWidth="1"/>
    <col min="2563" max="2563" width="7" style="202" customWidth="1"/>
    <col min="2564" max="2564" width="6.140625" style="202" customWidth="1"/>
    <col min="2565" max="2565" width="80.85546875" style="202" customWidth="1"/>
    <col min="2566" max="2567" width="17.85546875" style="202" customWidth="1"/>
    <col min="2568" max="2817" width="10.140625" style="202"/>
    <col min="2818" max="2818" width="5.140625" style="202" customWidth="1"/>
    <col min="2819" max="2819" width="7" style="202" customWidth="1"/>
    <col min="2820" max="2820" width="6.140625" style="202" customWidth="1"/>
    <col min="2821" max="2821" width="80.85546875" style="202" customWidth="1"/>
    <col min="2822" max="2823" width="17.85546875" style="202" customWidth="1"/>
    <col min="2824" max="3073" width="10.140625" style="202"/>
    <col min="3074" max="3074" width="5.140625" style="202" customWidth="1"/>
    <col min="3075" max="3075" width="7" style="202" customWidth="1"/>
    <col min="3076" max="3076" width="6.140625" style="202" customWidth="1"/>
    <col min="3077" max="3077" width="80.85546875" style="202" customWidth="1"/>
    <col min="3078" max="3079" width="17.85546875" style="202" customWidth="1"/>
    <col min="3080" max="3329" width="10.140625" style="202"/>
    <col min="3330" max="3330" width="5.140625" style="202" customWidth="1"/>
    <col min="3331" max="3331" width="7" style="202" customWidth="1"/>
    <col min="3332" max="3332" width="6.140625" style="202" customWidth="1"/>
    <col min="3333" max="3333" width="80.85546875" style="202" customWidth="1"/>
    <col min="3334" max="3335" width="17.85546875" style="202" customWidth="1"/>
    <col min="3336" max="3585" width="10.140625" style="202"/>
    <col min="3586" max="3586" width="5.140625" style="202" customWidth="1"/>
    <col min="3587" max="3587" width="7" style="202" customWidth="1"/>
    <col min="3588" max="3588" width="6.140625" style="202" customWidth="1"/>
    <col min="3589" max="3589" width="80.85546875" style="202" customWidth="1"/>
    <col min="3590" max="3591" width="17.85546875" style="202" customWidth="1"/>
    <col min="3592" max="3841" width="10.140625" style="202"/>
    <col min="3842" max="3842" width="5.140625" style="202" customWidth="1"/>
    <col min="3843" max="3843" width="7" style="202" customWidth="1"/>
    <col min="3844" max="3844" width="6.140625" style="202" customWidth="1"/>
    <col min="3845" max="3845" width="80.85546875" style="202" customWidth="1"/>
    <col min="3846" max="3847" width="17.85546875" style="202" customWidth="1"/>
    <col min="3848" max="4097" width="10.140625" style="202"/>
    <col min="4098" max="4098" width="5.140625" style="202" customWidth="1"/>
    <col min="4099" max="4099" width="7" style="202" customWidth="1"/>
    <col min="4100" max="4100" width="6.140625" style="202" customWidth="1"/>
    <col min="4101" max="4101" width="80.85546875" style="202" customWidth="1"/>
    <col min="4102" max="4103" width="17.85546875" style="202" customWidth="1"/>
    <col min="4104" max="4353" width="10.140625" style="202"/>
    <col min="4354" max="4354" width="5.140625" style="202" customWidth="1"/>
    <col min="4355" max="4355" width="7" style="202" customWidth="1"/>
    <col min="4356" max="4356" width="6.140625" style="202" customWidth="1"/>
    <col min="4357" max="4357" width="80.85546875" style="202" customWidth="1"/>
    <col min="4358" max="4359" width="17.85546875" style="202" customWidth="1"/>
    <col min="4360" max="4609" width="10.140625" style="202"/>
    <col min="4610" max="4610" width="5.140625" style="202" customWidth="1"/>
    <col min="4611" max="4611" width="7" style="202" customWidth="1"/>
    <col min="4612" max="4612" width="6.140625" style="202" customWidth="1"/>
    <col min="4613" max="4613" width="80.85546875" style="202" customWidth="1"/>
    <col min="4614" max="4615" width="17.85546875" style="202" customWidth="1"/>
    <col min="4616" max="4865" width="10.140625" style="202"/>
    <col min="4866" max="4866" width="5.140625" style="202" customWidth="1"/>
    <col min="4867" max="4867" width="7" style="202" customWidth="1"/>
    <col min="4868" max="4868" width="6.140625" style="202" customWidth="1"/>
    <col min="4869" max="4869" width="80.85546875" style="202" customWidth="1"/>
    <col min="4870" max="4871" width="17.85546875" style="202" customWidth="1"/>
    <col min="4872" max="5121" width="10.140625" style="202"/>
    <col min="5122" max="5122" width="5.140625" style="202" customWidth="1"/>
    <col min="5123" max="5123" width="7" style="202" customWidth="1"/>
    <col min="5124" max="5124" width="6.140625" style="202" customWidth="1"/>
    <col min="5125" max="5125" width="80.85546875" style="202" customWidth="1"/>
    <col min="5126" max="5127" width="17.85546875" style="202" customWidth="1"/>
    <col min="5128" max="5377" width="10.140625" style="202"/>
    <col min="5378" max="5378" width="5.140625" style="202" customWidth="1"/>
    <col min="5379" max="5379" width="7" style="202" customWidth="1"/>
    <col min="5380" max="5380" width="6.140625" style="202" customWidth="1"/>
    <col min="5381" max="5381" width="80.85546875" style="202" customWidth="1"/>
    <col min="5382" max="5383" width="17.85546875" style="202" customWidth="1"/>
    <col min="5384" max="5633" width="10.140625" style="202"/>
    <col min="5634" max="5634" width="5.140625" style="202" customWidth="1"/>
    <col min="5635" max="5635" width="7" style="202" customWidth="1"/>
    <col min="5636" max="5636" width="6.140625" style="202" customWidth="1"/>
    <col min="5637" max="5637" width="80.85546875" style="202" customWidth="1"/>
    <col min="5638" max="5639" width="17.85546875" style="202" customWidth="1"/>
    <col min="5640" max="5889" width="10.140625" style="202"/>
    <col min="5890" max="5890" width="5.140625" style="202" customWidth="1"/>
    <col min="5891" max="5891" width="7" style="202" customWidth="1"/>
    <col min="5892" max="5892" width="6.140625" style="202" customWidth="1"/>
    <col min="5893" max="5893" width="80.85546875" style="202" customWidth="1"/>
    <col min="5894" max="5895" width="17.85546875" style="202" customWidth="1"/>
    <col min="5896" max="6145" width="10.140625" style="202"/>
    <col min="6146" max="6146" width="5.140625" style="202" customWidth="1"/>
    <col min="6147" max="6147" width="7" style="202" customWidth="1"/>
    <col min="6148" max="6148" width="6.140625" style="202" customWidth="1"/>
    <col min="6149" max="6149" width="80.85546875" style="202" customWidth="1"/>
    <col min="6150" max="6151" width="17.85546875" style="202" customWidth="1"/>
    <col min="6152" max="6401" width="10.140625" style="202"/>
    <col min="6402" max="6402" width="5.140625" style="202" customWidth="1"/>
    <col min="6403" max="6403" width="7" style="202" customWidth="1"/>
    <col min="6404" max="6404" width="6.140625" style="202" customWidth="1"/>
    <col min="6405" max="6405" width="80.85546875" style="202" customWidth="1"/>
    <col min="6406" max="6407" width="17.85546875" style="202" customWidth="1"/>
    <col min="6408" max="6657" width="10.140625" style="202"/>
    <col min="6658" max="6658" width="5.140625" style="202" customWidth="1"/>
    <col min="6659" max="6659" width="7" style="202" customWidth="1"/>
    <col min="6660" max="6660" width="6.140625" style="202" customWidth="1"/>
    <col min="6661" max="6661" width="80.85546875" style="202" customWidth="1"/>
    <col min="6662" max="6663" width="17.85546875" style="202" customWidth="1"/>
    <col min="6664" max="6913" width="10.140625" style="202"/>
    <col min="6914" max="6914" width="5.140625" style="202" customWidth="1"/>
    <col min="6915" max="6915" width="7" style="202" customWidth="1"/>
    <col min="6916" max="6916" width="6.140625" style="202" customWidth="1"/>
    <col min="6917" max="6917" width="80.85546875" style="202" customWidth="1"/>
    <col min="6918" max="6919" width="17.85546875" style="202" customWidth="1"/>
    <col min="6920" max="7169" width="10.140625" style="202"/>
    <col min="7170" max="7170" width="5.140625" style="202" customWidth="1"/>
    <col min="7171" max="7171" width="7" style="202" customWidth="1"/>
    <col min="7172" max="7172" width="6.140625" style="202" customWidth="1"/>
    <col min="7173" max="7173" width="80.85546875" style="202" customWidth="1"/>
    <col min="7174" max="7175" width="17.85546875" style="202" customWidth="1"/>
    <col min="7176" max="7425" width="10.140625" style="202"/>
    <col min="7426" max="7426" width="5.140625" style="202" customWidth="1"/>
    <col min="7427" max="7427" width="7" style="202" customWidth="1"/>
    <col min="7428" max="7428" width="6.140625" style="202" customWidth="1"/>
    <col min="7429" max="7429" width="80.85546875" style="202" customWidth="1"/>
    <col min="7430" max="7431" width="17.85546875" style="202" customWidth="1"/>
    <col min="7432" max="7681" width="10.140625" style="202"/>
    <col min="7682" max="7682" width="5.140625" style="202" customWidth="1"/>
    <col min="7683" max="7683" width="7" style="202" customWidth="1"/>
    <col min="7684" max="7684" width="6.140625" style="202" customWidth="1"/>
    <col min="7685" max="7685" width="80.85546875" style="202" customWidth="1"/>
    <col min="7686" max="7687" width="17.85546875" style="202" customWidth="1"/>
    <col min="7688" max="7937" width="10.140625" style="202"/>
    <col min="7938" max="7938" width="5.140625" style="202" customWidth="1"/>
    <col min="7939" max="7939" width="7" style="202" customWidth="1"/>
    <col min="7940" max="7940" width="6.140625" style="202" customWidth="1"/>
    <col min="7941" max="7941" width="80.85546875" style="202" customWidth="1"/>
    <col min="7942" max="7943" width="17.85546875" style="202" customWidth="1"/>
    <col min="7944" max="8193" width="10.140625" style="202"/>
    <col min="8194" max="8194" width="5.140625" style="202" customWidth="1"/>
    <col min="8195" max="8195" width="7" style="202" customWidth="1"/>
    <col min="8196" max="8196" width="6.140625" style="202" customWidth="1"/>
    <col min="8197" max="8197" width="80.85546875" style="202" customWidth="1"/>
    <col min="8198" max="8199" width="17.85546875" style="202" customWidth="1"/>
    <col min="8200" max="8449" width="10.140625" style="202"/>
    <col min="8450" max="8450" width="5.140625" style="202" customWidth="1"/>
    <col min="8451" max="8451" width="7" style="202" customWidth="1"/>
    <col min="8452" max="8452" width="6.140625" style="202" customWidth="1"/>
    <col min="8453" max="8453" width="80.85546875" style="202" customWidth="1"/>
    <col min="8454" max="8455" width="17.85546875" style="202" customWidth="1"/>
    <col min="8456" max="8705" width="10.140625" style="202"/>
    <col min="8706" max="8706" width="5.140625" style="202" customWidth="1"/>
    <col min="8707" max="8707" width="7" style="202" customWidth="1"/>
    <col min="8708" max="8708" width="6.140625" style="202" customWidth="1"/>
    <col min="8709" max="8709" width="80.85546875" style="202" customWidth="1"/>
    <col min="8710" max="8711" width="17.85546875" style="202" customWidth="1"/>
    <col min="8712" max="8961" width="10.140625" style="202"/>
    <col min="8962" max="8962" width="5.140625" style="202" customWidth="1"/>
    <col min="8963" max="8963" width="7" style="202" customWidth="1"/>
    <col min="8964" max="8964" width="6.140625" style="202" customWidth="1"/>
    <col min="8965" max="8965" width="80.85546875" style="202" customWidth="1"/>
    <col min="8966" max="8967" width="17.85546875" style="202" customWidth="1"/>
    <col min="8968" max="9217" width="10.140625" style="202"/>
    <col min="9218" max="9218" width="5.140625" style="202" customWidth="1"/>
    <col min="9219" max="9219" width="7" style="202" customWidth="1"/>
    <col min="9220" max="9220" width="6.140625" style="202" customWidth="1"/>
    <col min="9221" max="9221" width="80.85546875" style="202" customWidth="1"/>
    <col min="9222" max="9223" width="17.85546875" style="202" customWidth="1"/>
    <col min="9224" max="9473" width="10.140625" style="202"/>
    <col min="9474" max="9474" width="5.140625" style="202" customWidth="1"/>
    <col min="9475" max="9475" width="7" style="202" customWidth="1"/>
    <col min="9476" max="9476" width="6.140625" style="202" customWidth="1"/>
    <col min="9477" max="9477" width="80.85546875" style="202" customWidth="1"/>
    <col min="9478" max="9479" width="17.85546875" style="202" customWidth="1"/>
    <col min="9480" max="9729" width="10.140625" style="202"/>
    <col min="9730" max="9730" width="5.140625" style="202" customWidth="1"/>
    <col min="9731" max="9731" width="7" style="202" customWidth="1"/>
    <col min="9732" max="9732" width="6.140625" style="202" customWidth="1"/>
    <col min="9733" max="9733" width="80.85546875" style="202" customWidth="1"/>
    <col min="9734" max="9735" width="17.85546875" style="202" customWidth="1"/>
    <col min="9736" max="9985" width="10.140625" style="202"/>
    <col min="9986" max="9986" width="5.140625" style="202" customWidth="1"/>
    <col min="9987" max="9987" width="7" style="202" customWidth="1"/>
    <col min="9988" max="9988" width="6.140625" style="202" customWidth="1"/>
    <col min="9989" max="9989" width="80.85546875" style="202" customWidth="1"/>
    <col min="9990" max="9991" width="17.85546875" style="202" customWidth="1"/>
    <col min="9992" max="10241" width="10.140625" style="202"/>
    <col min="10242" max="10242" width="5.140625" style="202" customWidth="1"/>
    <col min="10243" max="10243" width="7" style="202" customWidth="1"/>
    <col min="10244" max="10244" width="6.140625" style="202" customWidth="1"/>
    <col min="10245" max="10245" width="80.85546875" style="202" customWidth="1"/>
    <col min="10246" max="10247" width="17.85546875" style="202" customWidth="1"/>
    <col min="10248" max="10497" width="10.140625" style="202"/>
    <col min="10498" max="10498" width="5.140625" style="202" customWidth="1"/>
    <col min="10499" max="10499" width="7" style="202" customWidth="1"/>
    <col min="10500" max="10500" width="6.140625" style="202" customWidth="1"/>
    <col min="10501" max="10501" width="80.85546875" style="202" customWidth="1"/>
    <col min="10502" max="10503" width="17.85546875" style="202" customWidth="1"/>
    <col min="10504" max="10753" width="10.140625" style="202"/>
    <col min="10754" max="10754" width="5.140625" style="202" customWidth="1"/>
    <col min="10755" max="10755" width="7" style="202" customWidth="1"/>
    <col min="10756" max="10756" width="6.140625" style="202" customWidth="1"/>
    <col min="10757" max="10757" width="80.85546875" style="202" customWidth="1"/>
    <col min="10758" max="10759" width="17.85546875" style="202" customWidth="1"/>
    <col min="10760" max="11009" width="10.140625" style="202"/>
    <col min="11010" max="11010" width="5.140625" style="202" customWidth="1"/>
    <col min="11011" max="11011" width="7" style="202" customWidth="1"/>
    <col min="11012" max="11012" width="6.140625" style="202" customWidth="1"/>
    <col min="11013" max="11013" width="80.85546875" style="202" customWidth="1"/>
    <col min="11014" max="11015" width="17.85546875" style="202" customWidth="1"/>
    <col min="11016" max="11265" width="10.140625" style="202"/>
    <col min="11266" max="11266" width="5.140625" style="202" customWidth="1"/>
    <col min="11267" max="11267" width="7" style="202" customWidth="1"/>
    <col min="11268" max="11268" width="6.140625" style="202" customWidth="1"/>
    <col min="11269" max="11269" width="80.85546875" style="202" customWidth="1"/>
    <col min="11270" max="11271" width="17.85546875" style="202" customWidth="1"/>
    <col min="11272" max="11521" width="10.140625" style="202"/>
    <col min="11522" max="11522" width="5.140625" style="202" customWidth="1"/>
    <col min="11523" max="11523" width="7" style="202" customWidth="1"/>
    <col min="11524" max="11524" width="6.140625" style="202" customWidth="1"/>
    <col min="11525" max="11525" width="80.85546875" style="202" customWidth="1"/>
    <col min="11526" max="11527" width="17.85546875" style="202" customWidth="1"/>
    <col min="11528" max="11777" width="10.140625" style="202"/>
    <col min="11778" max="11778" width="5.140625" style="202" customWidth="1"/>
    <col min="11779" max="11779" width="7" style="202" customWidth="1"/>
    <col min="11780" max="11780" width="6.140625" style="202" customWidth="1"/>
    <col min="11781" max="11781" width="80.85546875" style="202" customWidth="1"/>
    <col min="11782" max="11783" width="17.85546875" style="202" customWidth="1"/>
    <col min="11784" max="12033" width="10.140625" style="202"/>
    <col min="12034" max="12034" width="5.140625" style="202" customWidth="1"/>
    <col min="12035" max="12035" width="7" style="202" customWidth="1"/>
    <col min="12036" max="12036" width="6.140625" style="202" customWidth="1"/>
    <col min="12037" max="12037" width="80.85546875" style="202" customWidth="1"/>
    <col min="12038" max="12039" width="17.85546875" style="202" customWidth="1"/>
    <col min="12040" max="12289" width="10.140625" style="202"/>
    <col min="12290" max="12290" width="5.140625" style="202" customWidth="1"/>
    <col min="12291" max="12291" width="7" style="202" customWidth="1"/>
    <col min="12292" max="12292" width="6.140625" style="202" customWidth="1"/>
    <col min="12293" max="12293" width="80.85546875" style="202" customWidth="1"/>
    <col min="12294" max="12295" width="17.85546875" style="202" customWidth="1"/>
    <col min="12296" max="12545" width="10.140625" style="202"/>
    <col min="12546" max="12546" width="5.140625" style="202" customWidth="1"/>
    <col min="12547" max="12547" width="7" style="202" customWidth="1"/>
    <col min="12548" max="12548" width="6.140625" style="202" customWidth="1"/>
    <col min="12549" max="12549" width="80.85546875" style="202" customWidth="1"/>
    <col min="12550" max="12551" width="17.85546875" style="202" customWidth="1"/>
    <col min="12552" max="12801" width="10.140625" style="202"/>
    <col min="12802" max="12802" width="5.140625" style="202" customWidth="1"/>
    <col min="12803" max="12803" width="7" style="202" customWidth="1"/>
    <col min="12804" max="12804" width="6.140625" style="202" customWidth="1"/>
    <col min="12805" max="12805" width="80.85546875" style="202" customWidth="1"/>
    <col min="12806" max="12807" width="17.85546875" style="202" customWidth="1"/>
    <col min="12808" max="13057" width="10.140625" style="202"/>
    <col min="13058" max="13058" width="5.140625" style="202" customWidth="1"/>
    <col min="13059" max="13059" width="7" style="202" customWidth="1"/>
    <col min="13060" max="13060" width="6.140625" style="202" customWidth="1"/>
    <col min="13061" max="13061" width="80.85546875" style="202" customWidth="1"/>
    <col min="13062" max="13063" width="17.85546875" style="202" customWidth="1"/>
    <col min="13064" max="13313" width="10.140625" style="202"/>
    <col min="13314" max="13314" width="5.140625" style="202" customWidth="1"/>
    <col min="13315" max="13315" width="7" style="202" customWidth="1"/>
    <col min="13316" max="13316" width="6.140625" style="202" customWidth="1"/>
    <col min="13317" max="13317" width="80.85546875" style="202" customWidth="1"/>
    <col min="13318" max="13319" width="17.85546875" style="202" customWidth="1"/>
    <col min="13320" max="13569" width="10.140625" style="202"/>
    <col min="13570" max="13570" width="5.140625" style="202" customWidth="1"/>
    <col min="13571" max="13571" width="7" style="202" customWidth="1"/>
    <col min="13572" max="13572" width="6.140625" style="202" customWidth="1"/>
    <col min="13573" max="13573" width="80.85546875" style="202" customWidth="1"/>
    <col min="13574" max="13575" width="17.85546875" style="202" customWidth="1"/>
    <col min="13576" max="13825" width="10.140625" style="202"/>
    <col min="13826" max="13826" width="5.140625" style="202" customWidth="1"/>
    <col min="13827" max="13827" width="7" style="202" customWidth="1"/>
    <col min="13828" max="13828" width="6.140625" style="202" customWidth="1"/>
    <col min="13829" max="13829" width="80.85546875" style="202" customWidth="1"/>
    <col min="13830" max="13831" width="17.85546875" style="202" customWidth="1"/>
    <col min="13832" max="14081" width="10.140625" style="202"/>
    <col min="14082" max="14082" width="5.140625" style="202" customWidth="1"/>
    <col min="14083" max="14083" width="7" style="202" customWidth="1"/>
    <col min="14084" max="14084" width="6.140625" style="202" customWidth="1"/>
    <col min="14085" max="14085" width="80.85546875" style="202" customWidth="1"/>
    <col min="14086" max="14087" width="17.85546875" style="202" customWidth="1"/>
    <col min="14088" max="14337" width="10.140625" style="202"/>
    <col min="14338" max="14338" width="5.140625" style="202" customWidth="1"/>
    <col min="14339" max="14339" width="7" style="202" customWidth="1"/>
    <col min="14340" max="14340" width="6.140625" style="202" customWidth="1"/>
    <col min="14341" max="14341" width="80.85546875" style="202" customWidth="1"/>
    <col min="14342" max="14343" width="17.85546875" style="202" customWidth="1"/>
    <col min="14344" max="14593" width="10.140625" style="202"/>
    <col min="14594" max="14594" width="5.140625" style="202" customWidth="1"/>
    <col min="14595" max="14595" width="7" style="202" customWidth="1"/>
    <col min="14596" max="14596" width="6.140625" style="202" customWidth="1"/>
    <col min="14597" max="14597" width="80.85546875" style="202" customWidth="1"/>
    <col min="14598" max="14599" width="17.85546875" style="202" customWidth="1"/>
    <col min="14600" max="14849" width="10.140625" style="202"/>
    <col min="14850" max="14850" width="5.140625" style="202" customWidth="1"/>
    <col min="14851" max="14851" width="7" style="202" customWidth="1"/>
    <col min="14852" max="14852" width="6.140625" style="202" customWidth="1"/>
    <col min="14853" max="14853" width="80.85546875" style="202" customWidth="1"/>
    <col min="14854" max="14855" width="17.85546875" style="202" customWidth="1"/>
    <col min="14856" max="15105" width="10.140625" style="202"/>
    <col min="15106" max="15106" width="5.140625" style="202" customWidth="1"/>
    <col min="15107" max="15107" width="7" style="202" customWidth="1"/>
    <col min="15108" max="15108" width="6.140625" style="202" customWidth="1"/>
    <col min="15109" max="15109" width="80.85546875" style="202" customWidth="1"/>
    <col min="15110" max="15111" width="17.85546875" style="202" customWidth="1"/>
    <col min="15112" max="15361" width="10.140625" style="202"/>
    <col min="15362" max="15362" width="5.140625" style="202" customWidth="1"/>
    <col min="15363" max="15363" width="7" style="202" customWidth="1"/>
    <col min="15364" max="15364" width="6.140625" style="202" customWidth="1"/>
    <col min="15365" max="15365" width="80.85546875" style="202" customWidth="1"/>
    <col min="15366" max="15367" width="17.85546875" style="202" customWidth="1"/>
    <col min="15368" max="15617" width="10.140625" style="202"/>
    <col min="15618" max="15618" width="5.140625" style="202" customWidth="1"/>
    <col min="15619" max="15619" width="7" style="202" customWidth="1"/>
    <col min="15620" max="15620" width="6.140625" style="202" customWidth="1"/>
    <col min="15621" max="15621" width="80.85546875" style="202" customWidth="1"/>
    <col min="15622" max="15623" width="17.85546875" style="202" customWidth="1"/>
    <col min="15624" max="15873" width="10.140625" style="202"/>
    <col min="15874" max="15874" width="5.140625" style="202" customWidth="1"/>
    <col min="15875" max="15875" width="7" style="202" customWidth="1"/>
    <col min="15876" max="15876" width="6.140625" style="202" customWidth="1"/>
    <col min="15877" max="15877" width="80.85546875" style="202" customWidth="1"/>
    <col min="15878" max="15879" width="17.85546875" style="202" customWidth="1"/>
    <col min="15880" max="16129" width="10.140625" style="202"/>
    <col min="16130" max="16130" width="5.140625" style="202" customWidth="1"/>
    <col min="16131" max="16131" width="7" style="202" customWidth="1"/>
    <col min="16132" max="16132" width="6.140625" style="202" customWidth="1"/>
    <col min="16133" max="16133" width="80.85546875" style="202" customWidth="1"/>
    <col min="16134" max="16135" width="17.85546875" style="202" customWidth="1"/>
    <col min="16136" max="16384" width="10.140625" style="202"/>
  </cols>
  <sheetData>
    <row r="1" spans="1:7" s="197" customFormat="1" ht="15.75" customHeight="1" thickBot="1">
      <c r="A1" s="4737" t="s">
        <v>3500</v>
      </c>
      <c r="B1" s="195"/>
      <c r="D1" s="196"/>
      <c r="E1" s="5281"/>
      <c r="F1" s="424"/>
      <c r="G1" s="263">
        <v>17</v>
      </c>
    </row>
    <row r="2" spans="1:7">
      <c r="A2" s="264" t="s">
        <v>1238</v>
      </c>
      <c r="B2" s="265"/>
      <c r="C2" s="265"/>
      <c r="D2" s="200"/>
      <c r="E2" s="5282"/>
      <c r="F2" s="425"/>
      <c r="G2" s="426"/>
    </row>
    <row r="3" spans="1:7">
      <c r="A3" s="203" t="s">
        <v>645</v>
      </c>
      <c r="B3" s="204"/>
      <c r="C3" s="379"/>
      <c r="D3" s="205"/>
      <c r="E3" s="5283"/>
      <c r="F3" s="388"/>
      <c r="G3" s="427"/>
    </row>
    <row r="4" spans="1:7" ht="9" customHeight="1" thickBot="1">
      <c r="A4" s="428"/>
      <c r="B4" s="215"/>
      <c r="C4" s="215"/>
      <c r="D4" s="266"/>
      <c r="E4" s="5284"/>
      <c r="F4" s="386"/>
      <c r="G4" s="429"/>
    </row>
    <row r="5" spans="1:7" ht="18" customHeight="1">
      <c r="A5" s="207" t="s">
        <v>549</v>
      </c>
      <c r="B5" s="208" t="s">
        <v>491</v>
      </c>
      <c r="C5" s="208"/>
      <c r="D5" s="210"/>
      <c r="E5" s="5285" t="s">
        <v>10</v>
      </c>
      <c r="F5" s="1371" t="s">
        <v>10</v>
      </c>
      <c r="G5" s="430" t="s">
        <v>549</v>
      </c>
    </row>
    <row r="6" spans="1:7" ht="18" customHeight="1">
      <c r="A6" s="213" t="s">
        <v>593</v>
      </c>
      <c r="B6" s="214" t="s">
        <v>492</v>
      </c>
      <c r="C6" s="214" t="s">
        <v>379</v>
      </c>
      <c r="D6" s="214" t="s">
        <v>9</v>
      </c>
      <c r="E6" s="5286" t="s">
        <v>13</v>
      </c>
      <c r="F6" s="1372" t="s">
        <v>14</v>
      </c>
      <c r="G6" s="217" t="s">
        <v>593</v>
      </c>
    </row>
    <row r="7" spans="1:7" ht="18" customHeight="1" thickBot="1">
      <c r="A7" s="397"/>
      <c r="B7" s="398"/>
      <c r="C7" s="398"/>
      <c r="D7" s="398" t="s">
        <v>599</v>
      </c>
      <c r="E7" s="5287" t="s">
        <v>600</v>
      </c>
      <c r="F7" s="1373" t="s">
        <v>494</v>
      </c>
      <c r="G7" s="431"/>
    </row>
    <row r="8" spans="1:7" ht="18.95" customHeight="1">
      <c r="A8" s="234"/>
      <c r="B8" s="235"/>
      <c r="C8" s="235"/>
      <c r="D8" s="432" t="s">
        <v>867</v>
      </c>
      <c r="E8" s="5288"/>
      <c r="F8" s="1374"/>
      <c r="G8" s="429"/>
    </row>
    <row r="9" spans="1:7" ht="18.95" customHeight="1">
      <c r="A9" s="234"/>
      <c r="B9" s="235"/>
      <c r="C9" s="433" t="s">
        <v>868</v>
      </c>
      <c r="D9" s="434" t="s">
        <v>190</v>
      </c>
      <c r="E9" s="5289"/>
      <c r="F9" s="1374"/>
      <c r="G9" s="429"/>
    </row>
    <row r="10" spans="1:7" ht="18.95" customHeight="1">
      <c r="A10" s="397">
        <v>38</v>
      </c>
      <c r="B10" s="228"/>
      <c r="C10" s="407"/>
      <c r="D10" s="240" t="s">
        <v>191</v>
      </c>
      <c r="E10" s="232">
        <v>407935</v>
      </c>
      <c r="F10" s="1375">
        <v>400449</v>
      </c>
      <c r="G10" s="454">
        <v>38</v>
      </c>
    </row>
    <row r="11" spans="1:7" ht="18.95" customHeight="1">
      <c r="A11" s="397">
        <v>39</v>
      </c>
      <c r="B11" s="228"/>
      <c r="C11" s="407"/>
      <c r="D11" s="240" t="s">
        <v>192</v>
      </c>
      <c r="E11" s="232">
        <v>0</v>
      </c>
      <c r="F11" s="1375">
        <v>0</v>
      </c>
      <c r="G11" s="454">
        <v>39</v>
      </c>
    </row>
    <row r="12" spans="1:7" ht="18.95" customHeight="1">
      <c r="A12" s="397">
        <v>40</v>
      </c>
      <c r="B12" s="228"/>
      <c r="C12" s="407" t="s">
        <v>193</v>
      </c>
      <c r="D12" s="233" t="s">
        <v>891</v>
      </c>
      <c r="E12" s="232">
        <v>0</v>
      </c>
      <c r="F12" s="1375">
        <v>0</v>
      </c>
      <c r="G12" s="454">
        <v>40</v>
      </c>
    </row>
    <row r="13" spans="1:7" ht="18.95" customHeight="1">
      <c r="A13" s="397">
        <v>41</v>
      </c>
      <c r="B13" s="228"/>
      <c r="C13" s="407" t="s">
        <v>892</v>
      </c>
      <c r="D13" s="233" t="s">
        <v>893</v>
      </c>
      <c r="E13" s="232">
        <v>5</v>
      </c>
      <c r="F13" s="1375">
        <v>5</v>
      </c>
      <c r="G13" s="454">
        <v>41</v>
      </c>
    </row>
    <row r="14" spans="1:7" ht="18.95" customHeight="1">
      <c r="A14" s="397">
        <v>42</v>
      </c>
      <c r="B14" s="228"/>
      <c r="C14" s="407"/>
      <c r="D14" s="233" t="s">
        <v>1239</v>
      </c>
      <c r="E14" s="232">
        <f>SUM(E10:E13)</f>
        <v>407940</v>
      </c>
      <c r="F14" s="1375">
        <f>SUM(F10:F13)</f>
        <v>400454</v>
      </c>
      <c r="G14" s="454">
        <v>42</v>
      </c>
    </row>
    <row r="15" spans="1:7" ht="18.95" customHeight="1">
      <c r="A15" s="397">
        <v>43</v>
      </c>
      <c r="B15" s="228"/>
      <c r="C15" s="407"/>
      <c r="D15" s="240" t="s">
        <v>1240</v>
      </c>
      <c r="E15" s="232">
        <f>'210-P16'!E67-'210-P17'!E14</f>
        <v>440890</v>
      </c>
      <c r="F15" s="1375">
        <f>'210-P16'!F67-'210-P17'!F14</f>
        <v>519254</v>
      </c>
      <c r="G15" s="454">
        <v>43</v>
      </c>
    </row>
    <row r="16" spans="1:7" ht="18.95" customHeight="1">
      <c r="A16" s="213"/>
      <c r="B16" s="235"/>
      <c r="C16" s="433"/>
      <c r="D16" s="432" t="s">
        <v>894</v>
      </c>
      <c r="E16" s="237"/>
      <c r="F16" s="1376"/>
      <c r="G16" s="180"/>
    </row>
    <row r="17" spans="1:7" ht="18.95" customHeight="1">
      <c r="A17" s="213"/>
      <c r="B17" s="235"/>
      <c r="C17" s="433"/>
      <c r="D17" s="1379" t="s">
        <v>190</v>
      </c>
      <c r="E17" s="237"/>
      <c r="F17" s="1376"/>
      <c r="G17" s="180"/>
    </row>
    <row r="18" spans="1:7" ht="18.95" customHeight="1">
      <c r="A18" s="397">
        <v>44</v>
      </c>
      <c r="B18" s="228"/>
      <c r="C18" s="407" t="s">
        <v>868</v>
      </c>
      <c r="D18" s="233" t="s">
        <v>895</v>
      </c>
      <c r="E18" s="232">
        <v>0</v>
      </c>
      <c r="F18" s="1375">
        <v>0</v>
      </c>
      <c r="G18" s="454">
        <v>44</v>
      </c>
    </row>
    <row r="19" spans="1:7" ht="18.95" customHeight="1">
      <c r="A19" s="213"/>
      <c r="B19" s="235"/>
      <c r="C19" s="235"/>
      <c r="D19" s="432" t="s">
        <v>896</v>
      </c>
      <c r="E19" s="237"/>
      <c r="F19" s="1376"/>
      <c r="G19" s="180"/>
    </row>
    <row r="20" spans="1:7" ht="18.95" customHeight="1">
      <c r="A20" s="397">
        <v>45</v>
      </c>
      <c r="B20" s="228"/>
      <c r="C20" s="407" t="s">
        <v>897</v>
      </c>
      <c r="D20" s="233" t="s">
        <v>898</v>
      </c>
      <c r="E20" s="232">
        <v>0</v>
      </c>
      <c r="F20" s="1375">
        <v>0</v>
      </c>
      <c r="G20" s="454">
        <v>45</v>
      </c>
    </row>
    <row r="21" spans="1:7" ht="18.95" customHeight="1">
      <c r="A21" s="397">
        <v>46</v>
      </c>
      <c r="B21" s="228"/>
      <c r="C21" s="407"/>
      <c r="D21" s="233" t="s">
        <v>899</v>
      </c>
      <c r="E21" s="232">
        <f>E15-E18-E20</f>
        <v>440890</v>
      </c>
      <c r="F21" s="1375">
        <f>F15-F18-F20</f>
        <v>519254</v>
      </c>
      <c r="G21" s="454">
        <v>46</v>
      </c>
    </row>
    <row r="22" spans="1:7" ht="18.95" customHeight="1">
      <c r="A22" s="213"/>
      <c r="B22" s="235"/>
      <c r="C22" s="433"/>
      <c r="D22" s="432" t="s">
        <v>900</v>
      </c>
      <c r="E22" s="237"/>
      <c r="F22" s="1376"/>
      <c r="G22" s="180"/>
    </row>
    <row r="23" spans="1:7" ht="18.95" customHeight="1">
      <c r="A23" s="213"/>
      <c r="B23" s="235"/>
      <c r="C23" s="433" t="s">
        <v>901</v>
      </c>
      <c r="D23" s="1380" t="s">
        <v>902</v>
      </c>
      <c r="E23" s="237"/>
      <c r="F23" s="1376"/>
      <c r="G23" s="180"/>
    </row>
    <row r="24" spans="1:7" ht="18.95" customHeight="1">
      <c r="A24" s="397">
        <v>47</v>
      </c>
      <c r="B24" s="407" t="s">
        <v>249</v>
      </c>
      <c r="C24" s="407"/>
      <c r="D24" s="233" t="s">
        <v>1241</v>
      </c>
      <c r="E24" s="232">
        <v>13477</v>
      </c>
      <c r="F24" s="1377">
        <v>2749</v>
      </c>
      <c r="G24" s="403">
        <v>47</v>
      </c>
    </row>
    <row r="25" spans="1:7" ht="18.95" customHeight="1">
      <c r="A25" s="397">
        <v>48</v>
      </c>
      <c r="B25" s="407" t="s">
        <v>249</v>
      </c>
      <c r="C25" s="407"/>
      <c r="D25" s="233" t="s">
        <v>1242</v>
      </c>
      <c r="E25" s="232">
        <v>10284</v>
      </c>
      <c r="F25" s="1377">
        <v>8001</v>
      </c>
      <c r="G25" s="403">
        <v>48</v>
      </c>
    </row>
    <row r="26" spans="1:7" ht="18.95" customHeight="1">
      <c r="A26" s="397">
        <v>49</v>
      </c>
      <c r="B26" s="407" t="s">
        <v>249</v>
      </c>
      <c r="C26" s="407"/>
      <c r="D26" s="233" t="s">
        <v>1243</v>
      </c>
      <c r="E26" s="232">
        <v>0</v>
      </c>
      <c r="F26" s="1377">
        <v>0</v>
      </c>
      <c r="G26" s="403">
        <v>49</v>
      </c>
    </row>
    <row r="27" spans="1:7" ht="18.95" customHeight="1">
      <c r="A27" s="397">
        <v>50</v>
      </c>
      <c r="B27" s="407" t="s">
        <v>249</v>
      </c>
      <c r="C27" s="407" t="s">
        <v>903</v>
      </c>
      <c r="D27" s="233" t="s">
        <v>904</v>
      </c>
      <c r="E27" s="232">
        <v>-1219830</v>
      </c>
      <c r="F27" s="1375">
        <v>187918</v>
      </c>
      <c r="G27" s="454">
        <v>50</v>
      </c>
    </row>
    <row r="28" spans="1:7" ht="18.95" customHeight="1">
      <c r="A28" s="397">
        <v>51</v>
      </c>
      <c r="B28" s="228"/>
      <c r="C28" s="228"/>
      <c r="D28" s="233" t="s">
        <v>1399</v>
      </c>
      <c r="E28" s="232">
        <f>SUM(E24:E27)</f>
        <v>-1196069</v>
      </c>
      <c r="F28" s="1375">
        <f>SUM(F24:F27)</f>
        <v>198668</v>
      </c>
      <c r="G28" s="454">
        <v>51</v>
      </c>
    </row>
    <row r="29" spans="1:7" ht="18.95" customHeight="1">
      <c r="A29" s="397">
        <v>52</v>
      </c>
      <c r="B29" s="228"/>
      <c r="C29" s="407"/>
      <c r="D29" s="233" t="s">
        <v>905</v>
      </c>
      <c r="E29" s="232">
        <f>E21-E28</f>
        <v>1636959</v>
      </c>
      <c r="F29" s="1375">
        <f>F21-F28</f>
        <v>320586</v>
      </c>
      <c r="G29" s="454">
        <v>52</v>
      </c>
    </row>
    <row r="30" spans="1:7" ht="18.95" customHeight="1">
      <c r="A30" s="213"/>
      <c r="B30" s="235"/>
      <c r="C30" s="433"/>
      <c r="D30" s="432" t="s">
        <v>906</v>
      </c>
      <c r="E30" s="237"/>
      <c r="F30" s="1376"/>
      <c r="G30" s="180"/>
    </row>
    <row r="31" spans="1:7" ht="18.95" customHeight="1">
      <c r="A31" s="213"/>
      <c r="B31" s="235"/>
      <c r="C31" s="433"/>
      <c r="D31" s="239" t="s">
        <v>908</v>
      </c>
      <c r="E31" s="237"/>
      <c r="F31" s="1376"/>
      <c r="G31" s="180"/>
    </row>
    <row r="32" spans="1:7" ht="18.95" customHeight="1">
      <c r="A32" s="397">
        <v>53</v>
      </c>
      <c r="B32" s="228"/>
      <c r="C32" s="407" t="s">
        <v>907</v>
      </c>
      <c r="D32" s="240" t="s">
        <v>3476</v>
      </c>
      <c r="E32" s="232">
        <v>0</v>
      </c>
      <c r="F32" s="1375">
        <v>0</v>
      </c>
      <c r="G32" s="454">
        <v>53</v>
      </c>
    </row>
    <row r="33" spans="1:7" ht="18.95" customHeight="1">
      <c r="A33" s="213"/>
      <c r="B33" s="235"/>
      <c r="C33" s="433"/>
      <c r="D33" s="239" t="s">
        <v>1104</v>
      </c>
      <c r="E33" s="237"/>
      <c r="F33" s="1376"/>
      <c r="G33" s="180"/>
    </row>
    <row r="34" spans="1:7" ht="18.95" customHeight="1">
      <c r="A34" s="397">
        <v>54</v>
      </c>
      <c r="B34" s="228"/>
      <c r="C34" s="407" t="s">
        <v>909</v>
      </c>
      <c r="D34" s="240" t="s">
        <v>3477</v>
      </c>
      <c r="E34" s="232">
        <v>0</v>
      </c>
      <c r="F34" s="1375">
        <v>0</v>
      </c>
      <c r="G34" s="454">
        <v>54</v>
      </c>
    </row>
    <row r="35" spans="1:7" ht="18.95" customHeight="1">
      <c r="A35" s="397">
        <v>55</v>
      </c>
      <c r="B35" s="228"/>
      <c r="C35" s="228"/>
      <c r="D35" s="436" t="s">
        <v>1244</v>
      </c>
      <c r="E35" s="232">
        <f>SUM(E29:E34)</f>
        <v>1636959</v>
      </c>
      <c r="F35" s="1375">
        <f>SUM(F29:F34)</f>
        <v>320586</v>
      </c>
      <c r="G35" s="454">
        <v>55</v>
      </c>
    </row>
    <row r="36" spans="1:7" ht="18.95" customHeight="1">
      <c r="A36" s="213"/>
      <c r="B36" s="235"/>
      <c r="C36" s="235"/>
      <c r="D36" s="432" t="s">
        <v>910</v>
      </c>
      <c r="E36" s="237"/>
      <c r="F36" s="1376"/>
      <c r="G36" s="180"/>
    </row>
    <row r="37" spans="1:7" ht="18.95" customHeight="1">
      <c r="A37" s="397">
        <v>56</v>
      </c>
      <c r="B37" s="228"/>
      <c r="C37" s="407" t="s">
        <v>911</v>
      </c>
      <c r="D37" s="435" t="s">
        <v>912</v>
      </c>
      <c r="E37" s="232">
        <v>0</v>
      </c>
      <c r="F37" s="1375">
        <v>0</v>
      </c>
      <c r="G37" s="454">
        <v>56</v>
      </c>
    </row>
    <row r="38" spans="1:7" ht="18.95" customHeight="1">
      <c r="A38" s="397">
        <v>57</v>
      </c>
      <c r="B38" s="228"/>
      <c r="C38" s="407" t="s">
        <v>913</v>
      </c>
      <c r="D38" s="233" t="s">
        <v>914</v>
      </c>
      <c r="E38" s="232">
        <v>0</v>
      </c>
      <c r="F38" s="1375">
        <v>0</v>
      </c>
      <c r="G38" s="454">
        <v>57</v>
      </c>
    </row>
    <row r="39" spans="1:7" ht="18.95" customHeight="1">
      <c r="A39" s="397">
        <v>58</v>
      </c>
      <c r="B39" s="228"/>
      <c r="C39" s="407" t="s">
        <v>915</v>
      </c>
      <c r="D39" s="233" t="s">
        <v>916</v>
      </c>
      <c r="E39" s="232">
        <v>0</v>
      </c>
      <c r="F39" s="1375">
        <v>0</v>
      </c>
      <c r="G39" s="454">
        <v>58</v>
      </c>
    </row>
    <row r="40" spans="1:7" ht="18.95" customHeight="1">
      <c r="A40" s="397">
        <v>59</v>
      </c>
      <c r="B40" s="228"/>
      <c r="C40" s="407"/>
      <c r="D40" s="233" t="s">
        <v>1245</v>
      </c>
      <c r="E40" s="232">
        <f>SUM(E37:E39)</f>
        <v>0</v>
      </c>
      <c r="F40" s="1375">
        <f>SUM(F37:F39)</f>
        <v>0</v>
      </c>
      <c r="G40" s="454">
        <v>59</v>
      </c>
    </row>
    <row r="41" spans="1:7" ht="18.95" customHeight="1">
      <c r="A41" s="213"/>
      <c r="B41" s="235"/>
      <c r="C41" s="433"/>
      <c r="D41" s="239" t="s">
        <v>918</v>
      </c>
      <c r="E41" s="237"/>
      <c r="F41" s="1376"/>
      <c r="G41" s="180"/>
    </row>
    <row r="42" spans="1:7" ht="18.95" customHeight="1">
      <c r="A42" s="397">
        <v>60</v>
      </c>
      <c r="B42" s="228"/>
      <c r="C42" s="407" t="s">
        <v>917</v>
      </c>
      <c r="D42" s="437" t="s">
        <v>3478</v>
      </c>
      <c r="E42" s="232">
        <v>0</v>
      </c>
      <c r="F42" s="1375">
        <v>0</v>
      </c>
      <c r="G42" s="454">
        <v>60</v>
      </c>
    </row>
    <row r="43" spans="1:7" ht="18.95" customHeight="1">
      <c r="A43" s="397">
        <v>61</v>
      </c>
      <c r="B43" s="407" t="s">
        <v>249</v>
      </c>
      <c r="C43" s="407"/>
      <c r="D43" s="233" t="s">
        <v>1246</v>
      </c>
      <c r="E43" s="232">
        <f>E35+E40+E42</f>
        <v>1636959</v>
      </c>
      <c r="F43" s="1375">
        <f>F35+F40+F42</f>
        <v>320586</v>
      </c>
      <c r="G43" s="454">
        <v>61</v>
      </c>
    </row>
    <row r="44" spans="1:7" ht="18.95" customHeight="1">
      <c r="A44" s="4118">
        <v>62</v>
      </c>
      <c r="B44" s="4119"/>
      <c r="C44" s="4119"/>
      <c r="D44" s="4120" t="s">
        <v>3373</v>
      </c>
      <c r="E44" s="238">
        <v>0</v>
      </c>
      <c r="F44" s="1377">
        <v>0</v>
      </c>
      <c r="G44" s="454">
        <v>62</v>
      </c>
    </row>
    <row r="45" spans="1:7" ht="18.95" customHeight="1">
      <c r="A45" s="4118">
        <v>63</v>
      </c>
      <c r="B45" s="4119"/>
      <c r="C45" s="4119"/>
      <c r="D45" s="4120" t="s">
        <v>3374</v>
      </c>
      <c r="E45" s="238">
        <f>E43-E44</f>
        <v>1636959</v>
      </c>
      <c r="F45" s="1377">
        <f>F43-F44</f>
        <v>320586</v>
      </c>
      <c r="G45" s="454">
        <v>63</v>
      </c>
    </row>
    <row r="46" spans="1:7" ht="18.95" customHeight="1">
      <c r="A46" s="4118">
        <v>64</v>
      </c>
      <c r="B46" s="4119"/>
      <c r="C46" s="4119"/>
      <c r="D46" s="4120" t="s">
        <v>3375</v>
      </c>
      <c r="E46" s="5434">
        <f>ROUND((E45*1000)/308,2)</f>
        <v>5314801.95</v>
      </c>
      <c r="F46" s="4926">
        <f>ROUND((F45*1000)/308,2)</f>
        <v>1040863.64</v>
      </c>
      <c r="G46" s="4924">
        <v>64</v>
      </c>
    </row>
    <row r="47" spans="1:7" ht="18.95" customHeight="1">
      <c r="A47" s="4118">
        <v>65</v>
      </c>
      <c r="B47" s="4119"/>
      <c r="C47" s="4119"/>
      <c r="D47" s="4120" t="s">
        <v>3376</v>
      </c>
      <c r="E47" s="5434">
        <f>E46</f>
        <v>5314801.95</v>
      </c>
      <c r="F47" s="4926">
        <f>F46</f>
        <v>1040863.64</v>
      </c>
      <c r="G47" s="4925">
        <v>65</v>
      </c>
    </row>
    <row r="48" spans="1:7" ht="18.95" customHeight="1">
      <c r="A48" s="4058"/>
      <c r="B48" s="433"/>
      <c r="C48" s="433"/>
      <c r="D48" s="239"/>
      <c r="E48" s="237"/>
      <c r="F48" s="4117"/>
      <c r="G48" s="180"/>
    </row>
    <row r="49" spans="1:7" ht="18.95" customHeight="1">
      <c r="A49" s="213"/>
      <c r="B49" s="235"/>
      <c r="C49" s="433"/>
      <c r="D49" s="432" t="s">
        <v>919</v>
      </c>
      <c r="E49" s="237"/>
      <c r="F49" s="1376"/>
      <c r="G49" s="180"/>
    </row>
    <row r="50" spans="1:7" ht="18.95" customHeight="1">
      <c r="A50" s="397">
        <v>66</v>
      </c>
      <c r="B50" s="407" t="s">
        <v>249</v>
      </c>
      <c r="C50" s="407"/>
      <c r="D50" s="233" t="s">
        <v>220</v>
      </c>
      <c r="E50" s="232">
        <f>'210-P16'!E39</f>
        <v>833523</v>
      </c>
      <c r="F50" s="1375">
        <f>'210-P16'!F39</f>
        <v>906003</v>
      </c>
      <c r="G50" s="454">
        <v>66</v>
      </c>
    </row>
    <row r="51" spans="1:7" ht="18.95" customHeight="1">
      <c r="A51" s="397">
        <v>67</v>
      </c>
      <c r="B51" s="407" t="s">
        <v>249</v>
      </c>
      <c r="C51" s="407" t="s">
        <v>901</v>
      </c>
      <c r="D51" s="435" t="s">
        <v>530</v>
      </c>
      <c r="E51" s="232">
        <f>E24+E25+E26</f>
        <v>23761</v>
      </c>
      <c r="F51" s="1375">
        <f>F24+F25+F26</f>
        <v>10750</v>
      </c>
      <c r="G51" s="454">
        <v>67</v>
      </c>
    </row>
    <row r="52" spans="1:7" ht="18.95" customHeight="1">
      <c r="A52" s="397">
        <v>68</v>
      </c>
      <c r="B52" s="407" t="s">
        <v>249</v>
      </c>
      <c r="C52" s="407" t="s">
        <v>903</v>
      </c>
      <c r="D52" s="233" t="s">
        <v>531</v>
      </c>
      <c r="E52" s="232">
        <f>E27</f>
        <v>-1219830</v>
      </c>
      <c r="F52" s="1377">
        <f>F27</f>
        <v>187918</v>
      </c>
      <c r="G52" s="403">
        <v>68</v>
      </c>
    </row>
    <row r="53" spans="1:7" s="442" customFormat="1" ht="18.95" customHeight="1">
      <c r="A53" s="438">
        <v>69</v>
      </c>
      <c r="B53" s="439"/>
      <c r="C53" s="440"/>
      <c r="D53" s="441" t="s">
        <v>532</v>
      </c>
      <c r="E53" s="232">
        <v>0</v>
      </c>
      <c r="F53" s="1378">
        <v>0</v>
      </c>
      <c r="G53" s="1370">
        <v>69</v>
      </c>
    </row>
    <row r="54" spans="1:7" s="442" customFormat="1" ht="18.95" customHeight="1">
      <c r="A54" s="438">
        <v>70</v>
      </c>
      <c r="B54" s="439"/>
      <c r="C54" s="439"/>
      <c r="D54" s="441" t="s">
        <v>533</v>
      </c>
      <c r="E54" s="232">
        <v>1741</v>
      </c>
      <c r="F54" s="1377">
        <v>311</v>
      </c>
      <c r="G54" s="403">
        <v>70</v>
      </c>
    </row>
    <row r="55" spans="1:7" ht="18.95" customHeight="1" thickBot="1">
      <c r="A55" s="397">
        <v>71</v>
      </c>
      <c r="B55" s="228"/>
      <c r="C55" s="228"/>
      <c r="D55" s="233" t="s">
        <v>534</v>
      </c>
      <c r="E55" s="3730">
        <f>E50-E51-E52-E53+E54</f>
        <v>2031333</v>
      </c>
      <c r="F55" s="4990">
        <f>F50-F51-F52-F53+F54</f>
        <v>707646</v>
      </c>
      <c r="G55" s="4991">
        <v>71</v>
      </c>
    </row>
    <row r="56" spans="1:7" ht="63.95" customHeight="1" thickBot="1">
      <c r="A56" s="443"/>
      <c r="B56" s="4770" t="s">
        <v>3483</v>
      </c>
      <c r="C56" s="259"/>
      <c r="D56" s="271"/>
      <c r="E56" s="179"/>
      <c r="F56" s="179"/>
      <c r="G56" s="406"/>
    </row>
    <row r="57" spans="1:7">
      <c r="A57" s="202" t="s">
        <v>173</v>
      </c>
      <c r="B57" s="209"/>
      <c r="C57" s="209"/>
      <c r="D57" s="225"/>
      <c r="E57" s="5290"/>
      <c r="F57" s="395"/>
      <c r="G57" s="444"/>
    </row>
  </sheetData>
  <phoneticPr fontId="10" type="noConversion"/>
  <printOptions horizontalCentered="1" verticalCentered="1" gridLinesSet="0"/>
  <pageMargins left="0.45" right="0.5" top="0.35" bottom="0.35" header="0" footer="0"/>
  <pageSetup scale="66" orientation="portrait" horizontalDpi="300" verticalDpi="300"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pageSetUpPr fitToPage="1"/>
  </sheetPr>
  <dimension ref="A1:D61"/>
  <sheetViews>
    <sheetView showGridLines="0" zoomScaleNormal="100" workbookViewId="0"/>
  </sheetViews>
  <sheetFormatPr defaultColWidth="10.140625" defaultRowHeight="11.25"/>
  <cols>
    <col min="1" max="1" width="6.140625" style="540" customWidth="1"/>
    <col min="2" max="2" width="6.5703125" style="540" customWidth="1"/>
    <col min="3" max="3" width="69.85546875" style="540" customWidth="1"/>
    <col min="4" max="4" width="17.85546875" style="540" customWidth="1"/>
    <col min="5" max="9" width="11.85546875" style="540" customWidth="1"/>
    <col min="10" max="257" width="10.140625" style="540"/>
    <col min="258" max="258" width="12.140625" style="540" customWidth="1"/>
    <col min="259" max="259" width="60.85546875" style="540" customWidth="1"/>
    <col min="260" max="260" width="17.85546875" style="540" customWidth="1"/>
    <col min="261" max="265" width="11.85546875" style="540" customWidth="1"/>
    <col min="266" max="513" width="10.140625" style="540"/>
    <col min="514" max="514" width="12.140625" style="540" customWidth="1"/>
    <col min="515" max="515" width="60.85546875" style="540" customWidth="1"/>
    <col min="516" max="516" width="17.85546875" style="540" customWidth="1"/>
    <col min="517" max="521" width="11.85546875" style="540" customWidth="1"/>
    <col min="522" max="769" width="10.140625" style="540"/>
    <col min="770" max="770" width="12.140625" style="540" customWidth="1"/>
    <col min="771" max="771" width="60.85546875" style="540" customWidth="1"/>
    <col min="772" max="772" width="17.85546875" style="540" customWidth="1"/>
    <col min="773" max="777" width="11.85546875" style="540" customWidth="1"/>
    <col min="778" max="1025" width="10.140625" style="540"/>
    <col min="1026" max="1026" width="12.140625" style="540" customWidth="1"/>
    <col min="1027" max="1027" width="60.85546875" style="540" customWidth="1"/>
    <col min="1028" max="1028" width="17.85546875" style="540" customWidth="1"/>
    <col min="1029" max="1033" width="11.85546875" style="540" customWidth="1"/>
    <col min="1034" max="1281" width="10.140625" style="540"/>
    <col min="1282" max="1282" width="12.140625" style="540" customWidth="1"/>
    <col min="1283" max="1283" width="60.85546875" style="540" customWidth="1"/>
    <col min="1284" max="1284" width="17.85546875" style="540" customWidth="1"/>
    <col min="1285" max="1289" width="11.85546875" style="540" customWidth="1"/>
    <col min="1290" max="1537" width="10.140625" style="540"/>
    <col min="1538" max="1538" width="12.140625" style="540" customWidth="1"/>
    <col min="1539" max="1539" width="60.85546875" style="540" customWidth="1"/>
    <col min="1540" max="1540" width="17.85546875" style="540" customWidth="1"/>
    <col min="1541" max="1545" width="11.85546875" style="540" customWidth="1"/>
    <col min="1546" max="1793" width="10.140625" style="540"/>
    <col min="1794" max="1794" width="12.140625" style="540" customWidth="1"/>
    <col min="1795" max="1795" width="60.85546875" style="540" customWidth="1"/>
    <col min="1796" max="1796" width="17.85546875" style="540" customWidth="1"/>
    <col min="1797" max="1801" width="11.85546875" style="540" customWidth="1"/>
    <col min="1802" max="2049" width="10.140625" style="540"/>
    <col min="2050" max="2050" width="12.140625" style="540" customWidth="1"/>
    <col min="2051" max="2051" width="60.85546875" style="540" customWidth="1"/>
    <col min="2052" max="2052" width="17.85546875" style="540" customWidth="1"/>
    <col min="2053" max="2057" width="11.85546875" style="540" customWidth="1"/>
    <col min="2058" max="2305" width="10.140625" style="540"/>
    <col min="2306" max="2306" width="12.140625" style="540" customWidth="1"/>
    <col min="2307" max="2307" width="60.85546875" style="540" customWidth="1"/>
    <col min="2308" max="2308" width="17.85546875" style="540" customWidth="1"/>
    <col min="2309" max="2313" width="11.85546875" style="540" customWidth="1"/>
    <col min="2314" max="2561" width="10.140625" style="540"/>
    <col min="2562" max="2562" width="12.140625" style="540" customWidth="1"/>
    <col min="2563" max="2563" width="60.85546875" style="540" customWidth="1"/>
    <col min="2564" max="2564" width="17.85546875" style="540" customWidth="1"/>
    <col min="2565" max="2569" width="11.85546875" style="540" customWidth="1"/>
    <col min="2570" max="2817" width="10.140625" style="540"/>
    <col min="2818" max="2818" width="12.140625" style="540" customWidth="1"/>
    <col min="2819" max="2819" width="60.85546875" style="540" customWidth="1"/>
    <col min="2820" max="2820" width="17.85546875" style="540" customWidth="1"/>
    <col min="2821" max="2825" width="11.85546875" style="540" customWidth="1"/>
    <col min="2826" max="3073" width="10.140625" style="540"/>
    <col min="3074" max="3074" width="12.140625" style="540" customWidth="1"/>
    <col min="3075" max="3075" width="60.85546875" style="540" customWidth="1"/>
    <col min="3076" max="3076" width="17.85546875" style="540" customWidth="1"/>
    <col min="3077" max="3081" width="11.85546875" style="540" customWidth="1"/>
    <col min="3082" max="3329" width="10.140625" style="540"/>
    <col min="3330" max="3330" width="12.140625" style="540" customWidth="1"/>
    <col min="3331" max="3331" width="60.85546875" style="540" customWidth="1"/>
    <col min="3332" max="3332" width="17.85546875" style="540" customWidth="1"/>
    <col min="3333" max="3337" width="11.85546875" style="540" customWidth="1"/>
    <col min="3338" max="3585" width="10.140625" style="540"/>
    <col min="3586" max="3586" width="12.140625" style="540" customWidth="1"/>
    <col min="3587" max="3587" width="60.85546875" style="540" customWidth="1"/>
    <col min="3588" max="3588" width="17.85546875" style="540" customWidth="1"/>
    <col min="3589" max="3593" width="11.85546875" style="540" customWidth="1"/>
    <col min="3594" max="3841" width="10.140625" style="540"/>
    <col min="3842" max="3842" width="12.140625" style="540" customWidth="1"/>
    <col min="3843" max="3843" width="60.85546875" style="540" customWidth="1"/>
    <col min="3844" max="3844" width="17.85546875" style="540" customWidth="1"/>
    <col min="3845" max="3849" width="11.85546875" style="540" customWidth="1"/>
    <col min="3850" max="4097" width="10.140625" style="540"/>
    <col min="4098" max="4098" width="12.140625" style="540" customWidth="1"/>
    <col min="4099" max="4099" width="60.85546875" style="540" customWidth="1"/>
    <col min="4100" max="4100" width="17.85546875" style="540" customWidth="1"/>
    <col min="4101" max="4105" width="11.85546875" style="540" customWidth="1"/>
    <col min="4106" max="4353" width="10.140625" style="540"/>
    <col min="4354" max="4354" width="12.140625" style="540" customWidth="1"/>
    <col min="4355" max="4355" width="60.85546875" style="540" customWidth="1"/>
    <col min="4356" max="4356" width="17.85546875" style="540" customWidth="1"/>
    <col min="4357" max="4361" width="11.85546875" style="540" customWidth="1"/>
    <col min="4362" max="4609" width="10.140625" style="540"/>
    <col min="4610" max="4610" width="12.140625" style="540" customWidth="1"/>
    <col min="4611" max="4611" width="60.85546875" style="540" customWidth="1"/>
    <col min="4612" max="4612" width="17.85546875" style="540" customWidth="1"/>
    <col min="4613" max="4617" width="11.85546875" style="540" customWidth="1"/>
    <col min="4618" max="4865" width="10.140625" style="540"/>
    <col min="4866" max="4866" width="12.140625" style="540" customWidth="1"/>
    <col min="4867" max="4867" width="60.85546875" style="540" customWidth="1"/>
    <col min="4868" max="4868" width="17.85546875" style="540" customWidth="1"/>
    <col min="4869" max="4873" width="11.85546875" style="540" customWidth="1"/>
    <col min="4874" max="5121" width="10.140625" style="540"/>
    <col min="5122" max="5122" width="12.140625" style="540" customWidth="1"/>
    <col min="5123" max="5123" width="60.85546875" style="540" customWidth="1"/>
    <col min="5124" max="5124" width="17.85546875" style="540" customWidth="1"/>
    <col min="5125" max="5129" width="11.85546875" style="540" customWidth="1"/>
    <col min="5130" max="5377" width="10.140625" style="540"/>
    <col min="5378" max="5378" width="12.140625" style="540" customWidth="1"/>
    <col min="5379" max="5379" width="60.85546875" style="540" customWidth="1"/>
    <col min="5380" max="5380" width="17.85546875" style="540" customWidth="1"/>
    <col min="5381" max="5385" width="11.85546875" style="540" customWidth="1"/>
    <col min="5386" max="5633" width="10.140625" style="540"/>
    <col min="5634" max="5634" width="12.140625" style="540" customWidth="1"/>
    <col min="5635" max="5635" width="60.85546875" style="540" customWidth="1"/>
    <col min="5636" max="5636" width="17.85546875" style="540" customWidth="1"/>
    <col min="5637" max="5641" width="11.85546875" style="540" customWidth="1"/>
    <col min="5642" max="5889" width="10.140625" style="540"/>
    <col min="5890" max="5890" width="12.140625" style="540" customWidth="1"/>
    <col min="5891" max="5891" width="60.85546875" style="540" customWidth="1"/>
    <col min="5892" max="5892" width="17.85546875" style="540" customWidth="1"/>
    <col min="5893" max="5897" width="11.85546875" style="540" customWidth="1"/>
    <col min="5898" max="6145" width="10.140625" style="540"/>
    <col min="6146" max="6146" width="12.140625" style="540" customWidth="1"/>
    <col min="6147" max="6147" width="60.85546875" style="540" customWidth="1"/>
    <col min="6148" max="6148" width="17.85546875" style="540" customWidth="1"/>
    <col min="6149" max="6153" width="11.85546875" style="540" customWidth="1"/>
    <col min="6154" max="6401" width="10.140625" style="540"/>
    <col min="6402" max="6402" width="12.140625" style="540" customWidth="1"/>
    <col min="6403" max="6403" width="60.85546875" style="540" customWidth="1"/>
    <col min="6404" max="6404" width="17.85546875" style="540" customWidth="1"/>
    <col min="6405" max="6409" width="11.85546875" style="540" customWidth="1"/>
    <col min="6410" max="6657" width="10.140625" style="540"/>
    <col min="6658" max="6658" width="12.140625" style="540" customWidth="1"/>
    <col min="6659" max="6659" width="60.85546875" style="540" customWidth="1"/>
    <col min="6660" max="6660" width="17.85546875" style="540" customWidth="1"/>
    <col min="6661" max="6665" width="11.85546875" style="540" customWidth="1"/>
    <col min="6666" max="6913" width="10.140625" style="540"/>
    <col min="6914" max="6914" width="12.140625" style="540" customWidth="1"/>
    <col min="6915" max="6915" width="60.85546875" style="540" customWidth="1"/>
    <col min="6916" max="6916" width="17.85546875" style="540" customWidth="1"/>
    <col min="6917" max="6921" width="11.85546875" style="540" customWidth="1"/>
    <col min="6922" max="7169" width="10.140625" style="540"/>
    <col min="7170" max="7170" width="12.140625" style="540" customWidth="1"/>
    <col min="7171" max="7171" width="60.85546875" style="540" customWidth="1"/>
    <col min="7172" max="7172" width="17.85546875" style="540" customWidth="1"/>
    <col min="7173" max="7177" width="11.85546875" style="540" customWidth="1"/>
    <col min="7178" max="7425" width="10.140625" style="540"/>
    <col min="7426" max="7426" width="12.140625" style="540" customWidth="1"/>
    <col min="7427" max="7427" width="60.85546875" style="540" customWidth="1"/>
    <col min="7428" max="7428" width="17.85546875" style="540" customWidth="1"/>
    <col min="7429" max="7433" width="11.85546875" style="540" customWidth="1"/>
    <col min="7434" max="7681" width="10.140625" style="540"/>
    <col min="7682" max="7682" width="12.140625" style="540" customWidth="1"/>
    <col min="7683" max="7683" width="60.85546875" style="540" customWidth="1"/>
    <col min="7684" max="7684" width="17.85546875" style="540" customWidth="1"/>
    <col min="7685" max="7689" width="11.85546875" style="540" customWidth="1"/>
    <col min="7690" max="7937" width="10.140625" style="540"/>
    <col min="7938" max="7938" width="12.140625" style="540" customWidth="1"/>
    <col min="7939" max="7939" width="60.85546875" style="540" customWidth="1"/>
    <col min="7940" max="7940" width="17.85546875" style="540" customWidth="1"/>
    <col min="7941" max="7945" width="11.85546875" style="540" customWidth="1"/>
    <col min="7946" max="8193" width="10.140625" style="540"/>
    <col min="8194" max="8194" width="12.140625" style="540" customWidth="1"/>
    <col min="8195" max="8195" width="60.85546875" style="540" customWidth="1"/>
    <col min="8196" max="8196" width="17.85546875" style="540" customWidth="1"/>
    <col min="8197" max="8201" width="11.85546875" style="540" customWidth="1"/>
    <col min="8202" max="8449" width="10.140625" style="540"/>
    <col min="8450" max="8450" width="12.140625" style="540" customWidth="1"/>
    <col min="8451" max="8451" width="60.85546875" style="540" customWidth="1"/>
    <col min="8452" max="8452" width="17.85546875" style="540" customWidth="1"/>
    <col min="8453" max="8457" width="11.85546875" style="540" customWidth="1"/>
    <col min="8458" max="8705" width="10.140625" style="540"/>
    <col min="8706" max="8706" width="12.140625" style="540" customWidth="1"/>
    <col min="8707" max="8707" width="60.85546875" style="540" customWidth="1"/>
    <col min="8708" max="8708" width="17.85546875" style="540" customWidth="1"/>
    <col min="8709" max="8713" width="11.85546875" style="540" customWidth="1"/>
    <col min="8714" max="8961" width="10.140625" style="540"/>
    <col min="8962" max="8962" width="12.140625" style="540" customWidth="1"/>
    <col min="8963" max="8963" width="60.85546875" style="540" customWidth="1"/>
    <col min="8964" max="8964" width="17.85546875" style="540" customWidth="1"/>
    <col min="8965" max="8969" width="11.85546875" style="540" customWidth="1"/>
    <col min="8970" max="9217" width="10.140625" style="540"/>
    <col min="9218" max="9218" width="12.140625" style="540" customWidth="1"/>
    <col min="9219" max="9219" width="60.85546875" style="540" customWidth="1"/>
    <col min="9220" max="9220" width="17.85546875" style="540" customWidth="1"/>
    <col min="9221" max="9225" width="11.85546875" style="540" customWidth="1"/>
    <col min="9226" max="9473" width="10.140625" style="540"/>
    <col min="9474" max="9474" width="12.140625" style="540" customWidth="1"/>
    <col min="9475" max="9475" width="60.85546875" style="540" customWidth="1"/>
    <col min="9476" max="9476" width="17.85546875" style="540" customWidth="1"/>
    <col min="9477" max="9481" width="11.85546875" style="540" customWidth="1"/>
    <col min="9482" max="9729" width="10.140625" style="540"/>
    <col min="9730" max="9730" width="12.140625" style="540" customWidth="1"/>
    <col min="9731" max="9731" width="60.85546875" style="540" customWidth="1"/>
    <col min="9732" max="9732" width="17.85546875" style="540" customWidth="1"/>
    <col min="9733" max="9737" width="11.85546875" style="540" customWidth="1"/>
    <col min="9738" max="9985" width="10.140625" style="540"/>
    <col min="9986" max="9986" width="12.140625" style="540" customWidth="1"/>
    <col min="9987" max="9987" width="60.85546875" style="540" customWidth="1"/>
    <col min="9988" max="9988" width="17.85546875" style="540" customWidth="1"/>
    <col min="9989" max="9993" width="11.85546875" style="540" customWidth="1"/>
    <col min="9994" max="10241" width="10.140625" style="540"/>
    <col min="10242" max="10242" width="12.140625" style="540" customWidth="1"/>
    <col min="10243" max="10243" width="60.85546875" style="540" customWidth="1"/>
    <col min="10244" max="10244" width="17.85546875" style="540" customWidth="1"/>
    <col min="10245" max="10249" width="11.85546875" style="540" customWidth="1"/>
    <col min="10250" max="10497" width="10.140625" style="540"/>
    <col min="10498" max="10498" width="12.140625" style="540" customWidth="1"/>
    <col min="10499" max="10499" width="60.85546875" style="540" customWidth="1"/>
    <col min="10500" max="10500" width="17.85546875" style="540" customWidth="1"/>
    <col min="10501" max="10505" width="11.85546875" style="540" customWidth="1"/>
    <col min="10506" max="10753" width="10.140625" style="540"/>
    <col min="10754" max="10754" width="12.140625" style="540" customWidth="1"/>
    <col min="10755" max="10755" width="60.85546875" style="540" customWidth="1"/>
    <col min="10756" max="10756" width="17.85546875" style="540" customWidth="1"/>
    <col min="10757" max="10761" width="11.85546875" style="540" customWidth="1"/>
    <col min="10762" max="11009" width="10.140625" style="540"/>
    <col min="11010" max="11010" width="12.140625" style="540" customWidth="1"/>
    <col min="11011" max="11011" width="60.85546875" style="540" customWidth="1"/>
    <col min="11012" max="11012" width="17.85546875" style="540" customWidth="1"/>
    <col min="11013" max="11017" width="11.85546875" style="540" customWidth="1"/>
    <col min="11018" max="11265" width="10.140625" style="540"/>
    <col min="11266" max="11266" width="12.140625" style="540" customWidth="1"/>
    <col min="11267" max="11267" width="60.85546875" style="540" customWidth="1"/>
    <col min="11268" max="11268" width="17.85546875" style="540" customWidth="1"/>
    <col min="11269" max="11273" width="11.85546875" style="540" customWidth="1"/>
    <col min="11274" max="11521" width="10.140625" style="540"/>
    <col min="11522" max="11522" width="12.140625" style="540" customWidth="1"/>
    <col min="11523" max="11523" width="60.85546875" style="540" customWidth="1"/>
    <col min="11524" max="11524" width="17.85546875" style="540" customWidth="1"/>
    <col min="11525" max="11529" width="11.85546875" style="540" customWidth="1"/>
    <col min="11530" max="11777" width="10.140625" style="540"/>
    <col min="11778" max="11778" width="12.140625" style="540" customWidth="1"/>
    <col min="11779" max="11779" width="60.85546875" style="540" customWidth="1"/>
    <col min="11780" max="11780" width="17.85546875" style="540" customWidth="1"/>
    <col min="11781" max="11785" width="11.85546875" style="540" customWidth="1"/>
    <col min="11786" max="12033" width="10.140625" style="540"/>
    <col min="12034" max="12034" width="12.140625" style="540" customWidth="1"/>
    <col min="12035" max="12035" width="60.85546875" style="540" customWidth="1"/>
    <col min="12036" max="12036" width="17.85546875" style="540" customWidth="1"/>
    <col min="12037" max="12041" width="11.85546875" style="540" customWidth="1"/>
    <col min="12042" max="12289" width="10.140625" style="540"/>
    <col min="12290" max="12290" width="12.140625" style="540" customWidth="1"/>
    <col min="12291" max="12291" width="60.85546875" style="540" customWidth="1"/>
    <col min="12292" max="12292" width="17.85546875" style="540" customWidth="1"/>
    <col min="12293" max="12297" width="11.85546875" style="540" customWidth="1"/>
    <col min="12298" max="12545" width="10.140625" style="540"/>
    <col min="12546" max="12546" width="12.140625" style="540" customWidth="1"/>
    <col min="12547" max="12547" width="60.85546875" style="540" customWidth="1"/>
    <col min="12548" max="12548" width="17.85546875" style="540" customWidth="1"/>
    <col min="12549" max="12553" width="11.85546875" style="540" customWidth="1"/>
    <col min="12554" max="12801" width="10.140625" style="540"/>
    <col min="12802" max="12802" width="12.140625" style="540" customWidth="1"/>
    <col min="12803" max="12803" width="60.85546875" style="540" customWidth="1"/>
    <col min="12804" max="12804" width="17.85546875" style="540" customWidth="1"/>
    <col min="12805" max="12809" width="11.85546875" style="540" customWidth="1"/>
    <col min="12810" max="13057" width="10.140625" style="540"/>
    <col min="13058" max="13058" width="12.140625" style="540" customWidth="1"/>
    <col min="13059" max="13059" width="60.85546875" style="540" customWidth="1"/>
    <col min="13060" max="13060" width="17.85546875" style="540" customWidth="1"/>
    <col min="13061" max="13065" width="11.85546875" style="540" customWidth="1"/>
    <col min="13066" max="13313" width="10.140625" style="540"/>
    <col min="13314" max="13314" width="12.140625" style="540" customWidth="1"/>
    <col min="13315" max="13315" width="60.85546875" style="540" customWidth="1"/>
    <col min="13316" max="13316" width="17.85546875" style="540" customWidth="1"/>
    <col min="13317" max="13321" width="11.85546875" style="540" customWidth="1"/>
    <col min="13322" max="13569" width="10.140625" style="540"/>
    <col min="13570" max="13570" width="12.140625" style="540" customWidth="1"/>
    <col min="13571" max="13571" width="60.85546875" style="540" customWidth="1"/>
    <col min="13572" max="13572" width="17.85546875" style="540" customWidth="1"/>
    <col min="13573" max="13577" width="11.85546875" style="540" customWidth="1"/>
    <col min="13578" max="13825" width="10.140625" style="540"/>
    <col min="13826" max="13826" width="12.140625" style="540" customWidth="1"/>
    <col min="13827" max="13827" width="60.85546875" style="540" customWidth="1"/>
    <col min="13828" max="13828" width="17.85546875" style="540" customWidth="1"/>
    <col min="13829" max="13833" width="11.85546875" style="540" customWidth="1"/>
    <col min="13834" max="14081" width="10.140625" style="540"/>
    <col min="14082" max="14082" width="12.140625" style="540" customWidth="1"/>
    <col min="14083" max="14083" width="60.85546875" style="540" customWidth="1"/>
    <col min="14084" max="14084" width="17.85546875" style="540" customWidth="1"/>
    <col min="14085" max="14089" width="11.85546875" style="540" customWidth="1"/>
    <col min="14090" max="14337" width="10.140625" style="540"/>
    <col min="14338" max="14338" width="12.140625" style="540" customWidth="1"/>
    <col min="14339" max="14339" width="60.85546875" style="540" customWidth="1"/>
    <col min="14340" max="14340" width="17.85546875" style="540" customWidth="1"/>
    <col min="14341" max="14345" width="11.85546875" style="540" customWidth="1"/>
    <col min="14346" max="14593" width="10.140625" style="540"/>
    <col min="14594" max="14594" width="12.140625" style="540" customWidth="1"/>
    <col min="14595" max="14595" width="60.85546875" style="540" customWidth="1"/>
    <col min="14596" max="14596" width="17.85546875" style="540" customWidth="1"/>
    <col min="14597" max="14601" width="11.85546875" style="540" customWidth="1"/>
    <col min="14602" max="14849" width="10.140625" style="540"/>
    <col min="14850" max="14850" width="12.140625" style="540" customWidth="1"/>
    <col min="14851" max="14851" width="60.85546875" style="540" customWidth="1"/>
    <col min="14852" max="14852" width="17.85546875" style="540" customWidth="1"/>
    <col min="14853" max="14857" width="11.85546875" style="540" customWidth="1"/>
    <col min="14858" max="15105" width="10.140625" style="540"/>
    <col min="15106" max="15106" width="12.140625" style="540" customWidth="1"/>
    <col min="15107" max="15107" width="60.85546875" style="540" customWidth="1"/>
    <col min="15108" max="15108" width="17.85546875" style="540" customWidth="1"/>
    <col min="15109" max="15113" width="11.85546875" style="540" customWidth="1"/>
    <col min="15114" max="15361" width="10.140625" style="540"/>
    <col min="15362" max="15362" width="12.140625" style="540" customWidth="1"/>
    <col min="15363" max="15363" width="60.85546875" style="540" customWidth="1"/>
    <col min="15364" max="15364" width="17.85546875" style="540" customWidth="1"/>
    <col min="15365" max="15369" width="11.85546875" style="540" customWidth="1"/>
    <col min="15370" max="15617" width="10.140625" style="540"/>
    <col min="15618" max="15618" width="12.140625" style="540" customWidth="1"/>
    <col min="15619" max="15619" width="60.85546875" style="540" customWidth="1"/>
    <col min="15620" max="15620" width="17.85546875" style="540" customWidth="1"/>
    <col min="15621" max="15625" width="11.85546875" style="540" customWidth="1"/>
    <col min="15626" max="15873" width="10.140625" style="540"/>
    <col min="15874" max="15874" width="12.140625" style="540" customWidth="1"/>
    <col min="15875" max="15875" width="60.85546875" style="540" customWidth="1"/>
    <col min="15876" max="15876" width="17.85546875" style="540" customWidth="1"/>
    <col min="15877" max="15881" width="11.85546875" style="540" customWidth="1"/>
    <col min="15882" max="16129" width="10.140625" style="540"/>
    <col min="16130" max="16130" width="12.140625" style="540" customWidth="1"/>
    <col min="16131" max="16131" width="60.85546875" style="540" customWidth="1"/>
    <col min="16132" max="16132" width="17.85546875" style="540" customWidth="1"/>
    <col min="16133" max="16137" width="11.85546875" style="540" customWidth="1"/>
    <col min="16138" max="16384" width="10.140625" style="540"/>
  </cols>
  <sheetData>
    <row r="1" spans="1:4" s="539" customFormat="1" ht="16.5" thickBot="1">
      <c r="A1" s="536">
        <v>18</v>
      </c>
      <c r="B1" s="536"/>
      <c r="C1" s="537"/>
      <c r="D1" s="538" t="s">
        <v>3500</v>
      </c>
    </row>
    <row r="2" spans="1:4" ht="30" customHeight="1">
      <c r="A2" s="5595" t="s">
        <v>535</v>
      </c>
      <c r="B2" s="5596"/>
      <c r="C2" s="5596"/>
      <c r="D2" s="5597"/>
    </row>
    <row r="3" spans="1:4" ht="15">
      <c r="A3" s="4557"/>
      <c r="B3" s="4558"/>
      <c r="C3" s="4559"/>
      <c r="D3" s="4560"/>
    </row>
    <row r="4" spans="1:4" ht="15">
      <c r="A4" s="4557"/>
      <c r="B4" s="4558"/>
      <c r="C4" s="4559"/>
      <c r="D4" s="4560"/>
    </row>
    <row r="5" spans="1:4" ht="15">
      <c r="A5" s="4557"/>
      <c r="B5" s="4558"/>
      <c r="C5" s="4559"/>
      <c r="D5" s="4560"/>
    </row>
    <row r="6" spans="1:4" ht="15">
      <c r="A6" s="4557"/>
      <c r="B6" s="4558"/>
      <c r="C6" s="4559"/>
      <c r="D6" s="4560"/>
    </row>
    <row r="7" spans="1:4" ht="15">
      <c r="A7" s="4557"/>
      <c r="B7" s="4558"/>
      <c r="C7" s="4559"/>
      <c r="D7" s="4560"/>
    </row>
    <row r="8" spans="1:4" ht="15">
      <c r="A8" s="4561"/>
      <c r="B8" s="4562"/>
      <c r="C8" s="4559"/>
      <c r="D8" s="4560"/>
    </row>
    <row r="9" spans="1:4" ht="15">
      <c r="A9" s="4563"/>
      <c r="B9" s="4564" t="s">
        <v>1379</v>
      </c>
      <c r="C9" s="4565"/>
      <c r="D9" s="4566"/>
    </row>
    <row r="10" spans="1:4" ht="15">
      <c r="A10" s="4567"/>
      <c r="B10" s="4568"/>
      <c r="C10" s="4569"/>
      <c r="D10" s="4566"/>
    </row>
    <row r="11" spans="1:4" ht="15">
      <c r="A11" s="4567"/>
      <c r="B11" s="5527" t="s">
        <v>3560</v>
      </c>
      <c r="C11" s="4571"/>
      <c r="D11" s="5529"/>
    </row>
    <row r="12" spans="1:4" ht="15">
      <c r="A12" s="4567"/>
      <c r="B12" s="5527" t="s">
        <v>3558</v>
      </c>
      <c r="C12" s="4571"/>
      <c r="D12" s="5530"/>
    </row>
    <row r="13" spans="1:4" ht="15">
      <c r="A13" s="4557"/>
      <c r="B13" s="5527" t="s">
        <v>3559</v>
      </c>
      <c r="C13" s="4571"/>
      <c r="D13" s="5530"/>
    </row>
    <row r="14" spans="1:4" ht="15">
      <c r="A14" s="4567"/>
      <c r="B14" s="5527" t="s">
        <v>3563</v>
      </c>
      <c r="C14" s="4570"/>
      <c r="D14" s="5531"/>
    </row>
    <row r="15" spans="1:4" ht="15">
      <c r="A15" s="4567"/>
      <c r="B15" s="5527" t="s">
        <v>3564</v>
      </c>
      <c r="C15" s="4570"/>
      <c r="D15" s="5531"/>
    </row>
    <row r="16" spans="1:4" ht="15">
      <c r="A16" s="4567"/>
      <c r="B16" s="5527" t="s">
        <v>3565</v>
      </c>
      <c r="C16" s="4570"/>
      <c r="D16" s="5531"/>
    </row>
    <row r="17" spans="1:4" ht="15">
      <c r="A17" s="4567"/>
      <c r="B17" s="5532"/>
      <c r="C17" s="4570"/>
      <c r="D17" s="5531"/>
    </row>
    <row r="18" spans="1:4" ht="15">
      <c r="A18" s="4567"/>
      <c r="B18" s="318"/>
      <c r="C18" s="4573"/>
      <c r="D18" s="4574"/>
    </row>
    <row r="19" spans="1:4" ht="15">
      <c r="A19" s="4567"/>
      <c r="B19" s="4573"/>
      <c r="C19" s="4573"/>
      <c r="D19" s="4574"/>
    </row>
    <row r="20" spans="1:4" ht="15">
      <c r="A20" s="4567"/>
      <c r="B20" s="4573"/>
      <c r="C20" s="4573"/>
      <c r="D20" s="4574"/>
    </row>
    <row r="21" spans="1:4" ht="15">
      <c r="A21" s="4567"/>
      <c r="B21" s="4573"/>
      <c r="C21" s="4573"/>
      <c r="D21" s="4574"/>
    </row>
    <row r="22" spans="1:4" ht="15">
      <c r="A22" s="4567"/>
      <c r="B22" s="4575" t="s">
        <v>1380</v>
      </c>
      <c r="C22" s="4573"/>
      <c r="D22" s="4574"/>
    </row>
    <row r="23" spans="1:4" ht="15">
      <c r="A23" s="4567"/>
      <c r="B23" s="4570"/>
      <c r="C23" s="4570"/>
      <c r="D23" s="4572"/>
    </row>
    <row r="24" spans="1:4" ht="15">
      <c r="A24" s="4567"/>
      <c r="B24" s="4570"/>
      <c r="C24" s="4570"/>
      <c r="D24" s="4572"/>
    </row>
    <row r="25" spans="1:4" ht="15">
      <c r="A25" s="4567"/>
      <c r="B25" s="4576"/>
      <c r="C25" s="4570"/>
      <c r="D25" s="4572"/>
    </row>
    <row r="26" spans="1:4" ht="15">
      <c r="A26" s="4567"/>
      <c r="B26" s="4576"/>
      <c r="C26" s="4570"/>
      <c r="D26" s="4572"/>
    </row>
    <row r="27" spans="1:4" ht="15">
      <c r="A27" s="4567"/>
      <c r="B27" s="4576"/>
      <c r="C27" s="4570"/>
      <c r="D27" s="5157"/>
    </row>
    <row r="28" spans="1:4" ht="15">
      <c r="A28" s="4567"/>
      <c r="B28" s="4576"/>
      <c r="C28" s="4570"/>
      <c r="D28" s="5157"/>
    </row>
    <row r="29" spans="1:4" ht="15">
      <c r="A29" s="4567"/>
      <c r="B29" s="4576"/>
      <c r="C29" s="4577"/>
      <c r="D29" s="4578"/>
    </row>
    <row r="30" spans="1:4" ht="15">
      <c r="A30" s="4567"/>
      <c r="B30" s="4576"/>
      <c r="C30" s="4577"/>
      <c r="D30" s="4578"/>
    </row>
    <row r="31" spans="1:4" ht="15">
      <c r="A31" s="4567"/>
      <c r="B31" s="4573"/>
      <c r="C31" s="4579"/>
      <c r="D31" s="4580"/>
    </row>
    <row r="32" spans="1:4" ht="15">
      <c r="A32" s="4567"/>
      <c r="B32" s="4573"/>
      <c r="C32" s="4579"/>
      <c r="D32" s="4580"/>
    </row>
    <row r="33" spans="1:4" ht="15">
      <c r="A33" s="4567"/>
      <c r="B33" s="4573"/>
      <c r="C33" s="4579"/>
      <c r="D33" s="4580"/>
    </row>
    <row r="34" spans="1:4" ht="15">
      <c r="A34" s="4567"/>
      <c r="B34" s="4573"/>
      <c r="C34" s="4579"/>
      <c r="D34" s="4580"/>
    </row>
    <row r="35" spans="1:4" ht="15">
      <c r="A35" s="4567"/>
      <c r="B35" s="4573"/>
      <c r="C35" s="4579"/>
      <c r="D35" s="4580"/>
    </row>
    <row r="36" spans="1:4" ht="15">
      <c r="A36" s="4567"/>
      <c r="B36" s="4573"/>
      <c r="C36" s="4579"/>
      <c r="D36" s="4580"/>
    </row>
    <row r="37" spans="1:4" ht="15">
      <c r="A37" s="4567"/>
      <c r="B37" s="4573"/>
      <c r="C37" s="4579"/>
      <c r="D37" s="4580"/>
    </row>
    <row r="38" spans="1:4" ht="15">
      <c r="A38" s="4567"/>
      <c r="B38" s="4573"/>
      <c r="C38" s="4579"/>
      <c r="D38" s="4580"/>
    </row>
    <row r="39" spans="1:4" ht="15">
      <c r="A39" s="4567"/>
      <c r="B39" s="4573"/>
      <c r="C39" s="4579"/>
      <c r="D39" s="4580"/>
    </row>
    <row r="40" spans="1:4" ht="15">
      <c r="A40" s="4567"/>
      <c r="B40" s="4573"/>
      <c r="C40" s="4579"/>
      <c r="D40" s="4580"/>
    </row>
    <row r="41" spans="1:4" ht="15">
      <c r="A41" s="4567"/>
      <c r="B41" s="4573"/>
      <c r="C41" s="4579"/>
      <c r="D41" s="4580"/>
    </row>
    <row r="42" spans="1:4" ht="15">
      <c r="A42" s="4581"/>
      <c r="B42" s="4582"/>
      <c r="C42" s="4579"/>
      <c r="D42" s="4580"/>
    </row>
    <row r="43" spans="1:4" ht="15">
      <c r="A43" s="4567"/>
      <c r="B43" s="4573"/>
      <c r="C43" s="4579"/>
      <c r="D43" s="4580"/>
    </row>
    <row r="44" spans="1:4" ht="15">
      <c r="A44" s="4567"/>
      <c r="B44" s="4573"/>
      <c r="C44" s="4579"/>
      <c r="D44" s="4580"/>
    </row>
    <row r="45" spans="1:4" ht="15">
      <c r="A45" s="4581"/>
      <c r="B45" s="4582"/>
      <c r="C45" s="4579"/>
      <c r="D45" s="4580"/>
    </row>
    <row r="46" spans="1:4" ht="15">
      <c r="A46" s="4567"/>
      <c r="B46" s="4573"/>
      <c r="C46" s="4579"/>
      <c r="D46" s="4580"/>
    </row>
    <row r="47" spans="1:4" ht="15">
      <c r="A47" s="4567"/>
      <c r="B47" s="4573"/>
      <c r="C47" s="4579"/>
      <c r="D47" s="4580"/>
    </row>
    <row r="48" spans="1:4" ht="15">
      <c r="A48" s="4567"/>
      <c r="B48" s="4573"/>
      <c r="C48" s="4579"/>
      <c r="D48" s="4580"/>
    </row>
    <row r="49" spans="1:4" ht="15">
      <c r="A49" s="4581"/>
      <c r="B49" s="4582"/>
      <c r="C49" s="4579"/>
      <c r="D49" s="4580"/>
    </row>
    <row r="50" spans="1:4" ht="15">
      <c r="A50" s="4567"/>
      <c r="B50" s="4573"/>
      <c r="C50" s="4579"/>
      <c r="D50" s="4580"/>
    </row>
    <row r="51" spans="1:4" ht="15">
      <c r="A51" s="4567"/>
      <c r="B51" s="4573"/>
      <c r="C51" s="4579"/>
      <c r="D51" s="4580"/>
    </row>
    <row r="52" spans="1:4" s="556" customFormat="1" ht="11.45" customHeight="1">
      <c r="A52" s="4583"/>
      <c r="B52" s="4584"/>
      <c r="C52" s="4585"/>
      <c r="D52" s="4586"/>
    </row>
    <row r="53" spans="1:4" ht="11.45" customHeight="1">
      <c r="A53" s="4587"/>
      <c r="B53" s="4588"/>
      <c r="C53" s="4588"/>
      <c r="D53" s="4589"/>
    </row>
    <row r="54" spans="1:4" ht="35.1" customHeight="1" thickBot="1">
      <c r="A54" s="4590"/>
      <c r="B54" s="4591"/>
      <c r="C54" s="4591"/>
      <c r="D54" s="4592"/>
    </row>
    <row r="55" spans="1:4" ht="15" customHeight="1">
      <c r="A55" s="563"/>
      <c r="B55" s="563"/>
      <c r="C55" s="563"/>
      <c r="D55" s="564" t="s">
        <v>173</v>
      </c>
    </row>
    <row r="56" spans="1:4">
      <c r="C56" s="565"/>
      <c r="D56" s="565"/>
    </row>
    <row r="57" spans="1:4">
      <c r="C57" s="565"/>
      <c r="D57" s="565"/>
    </row>
    <row r="58" spans="1:4">
      <c r="C58" s="565"/>
      <c r="D58" s="565"/>
    </row>
    <row r="59" spans="1:4">
      <c r="C59" s="565"/>
      <c r="D59" s="565"/>
    </row>
    <row r="60" spans="1:4">
      <c r="C60" s="565"/>
      <c r="D60" s="565"/>
    </row>
    <row r="61" spans="1:4">
      <c r="C61" s="565"/>
      <c r="D61" s="565"/>
    </row>
  </sheetData>
  <mergeCells count="1">
    <mergeCell ref="A2:D2"/>
  </mergeCells>
  <printOptions horizontalCentered="1" gridLinesSet="0"/>
  <pageMargins left="0.25" right="0.25" top="0.4" bottom="0.1" header="0.5" footer="0.5"/>
  <pageSetup scale="90" orientation="portrait" horizontalDpi="300" verticalDpi="300"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pageSetUpPr fitToPage="1"/>
  </sheetPr>
  <dimension ref="A1:H173"/>
  <sheetViews>
    <sheetView showGridLines="0" zoomScaleNormal="100" workbookViewId="0">
      <selection activeCell="D24" sqref="D24"/>
    </sheetView>
  </sheetViews>
  <sheetFormatPr defaultRowHeight="11.25"/>
  <cols>
    <col min="1" max="1" width="4.7109375" style="4649" customWidth="1"/>
    <col min="2" max="2" width="5.85546875" style="4649" customWidth="1"/>
    <col min="3" max="3" width="41.28515625" style="4649" customWidth="1"/>
    <col min="4" max="5" width="15.7109375" style="4649" customWidth="1"/>
    <col min="6" max="6" width="4.5703125" style="4649" customWidth="1"/>
    <col min="7" max="254" width="9.140625" style="4649"/>
    <col min="255" max="255" width="5.42578125" style="4649" customWidth="1"/>
    <col min="256" max="256" width="5.85546875" style="4649" customWidth="1"/>
    <col min="257" max="257" width="38.42578125" style="4649" customWidth="1"/>
    <col min="258" max="258" width="9.140625" style="4649"/>
    <col min="259" max="259" width="8.7109375" style="4649" customWidth="1"/>
    <col min="260" max="260" width="9.140625" style="4649"/>
    <col min="261" max="261" width="9.7109375" style="4649" customWidth="1"/>
    <col min="262" max="262" width="5.28515625" style="4649" customWidth="1"/>
    <col min="263" max="510" width="9.140625" style="4649"/>
    <col min="511" max="511" width="5.42578125" style="4649" customWidth="1"/>
    <col min="512" max="512" width="5.85546875" style="4649" customWidth="1"/>
    <col min="513" max="513" width="38.42578125" style="4649" customWidth="1"/>
    <col min="514" max="514" width="9.140625" style="4649"/>
    <col min="515" max="515" width="8.7109375" style="4649" customWidth="1"/>
    <col min="516" max="516" width="9.140625" style="4649"/>
    <col min="517" max="517" width="9.7109375" style="4649" customWidth="1"/>
    <col min="518" max="518" width="5.28515625" style="4649" customWidth="1"/>
    <col min="519" max="766" width="9.140625" style="4649"/>
    <col min="767" max="767" width="5.42578125" style="4649" customWidth="1"/>
    <col min="768" max="768" width="5.85546875" style="4649" customWidth="1"/>
    <col min="769" max="769" width="38.42578125" style="4649" customWidth="1"/>
    <col min="770" max="770" width="9.140625" style="4649"/>
    <col min="771" max="771" width="8.7109375" style="4649" customWidth="1"/>
    <col min="772" max="772" width="9.140625" style="4649"/>
    <col min="773" max="773" width="9.7109375" style="4649" customWidth="1"/>
    <col min="774" max="774" width="5.28515625" style="4649" customWidth="1"/>
    <col min="775" max="1022" width="9.140625" style="4649"/>
    <col min="1023" max="1023" width="5.42578125" style="4649" customWidth="1"/>
    <col min="1024" max="1024" width="5.85546875" style="4649" customWidth="1"/>
    <col min="1025" max="1025" width="38.42578125" style="4649" customWidth="1"/>
    <col min="1026" max="1026" width="9.140625" style="4649"/>
    <col min="1027" max="1027" width="8.7109375" style="4649" customWidth="1"/>
    <col min="1028" max="1028" width="9.140625" style="4649"/>
    <col min="1029" max="1029" width="9.7109375" style="4649" customWidth="1"/>
    <col min="1030" max="1030" width="5.28515625" style="4649" customWidth="1"/>
    <col min="1031" max="1278" width="9.140625" style="4649"/>
    <col min="1279" max="1279" width="5.42578125" style="4649" customWidth="1"/>
    <col min="1280" max="1280" width="5.85546875" style="4649" customWidth="1"/>
    <col min="1281" max="1281" width="38.42578125" style="4649" customWidth="1"/>
    <col min="1282" max="1282" width="9.140625" style="4649"/>
    <col min="1283" max="1283" width="8.7109375" style="4649" customWidth="1"/>
    <col min="1284" max="1284" width="9.140625" style="4649"/>
    <col min="1285" max="1285" width="9.7109375" style="4649" customWidth="1"/>
    <col min="1286" max="1286" width="5.28515625" style="4649" customWidth="1"/>
    <col min="1287" max="1534" width="9.140625" style="4649"/>
    <col min="1535" max="1535" width="5.42578125" style="4649" customWidth="1"/>
    <col min="1536" max="1536" width="5.85546875" style="4649" customWidth="1"/>
    <col min="1537" max="1537" width="38.42578125" style="4649" customWidth="1"/>
    <col min="1538" max="1538" width="9.140625" style="4649"/>
    <col min="1539" max="1539" width="8.7109375" style="4649" customWidth="1"/>
    <col min="1540" max="1540" width="9.140625" style="4649"/>
    <col min="1541" max="1541" width="9.7109375" style="4649" customWidth="1"/>
    <col min="1542" max="1542" width="5.28515625" style="4649" customWidth="1"/>
    <col min="1543" max="1790" width="9.140625" style="4649"/>
    <col min="1791" max="1791" width="5.42578125" style="4649" customWidth="1"/>
    <col min="1792" max="1792" width="5.85546875" style="4649" customWidth="1"/>
    <col min="1793" max="1793" width="38.42578125" style="4649" customWidth="1"/>
    <col min="1794" max="1794" width="9.140625" style="4649"/>
    <col min="1795" max="1795" width="8.7109375" style="4649" customWidth="1"/>
    <col min="1796" max="1796" width="9.140625" style="4649"/>
    <col min="1797" max="1797" width="9.7109375" style="4649" customWidth="1"/>
    <col min="1798" max="1798" width="5.28515625" style="4649" customWidth="1"/>
    <col min="1799" max="2046" width="9.140625" style="4649"/>
    <col min="2047" max="2047" width="5.42578125" style="4649" customWidth="1"/>
    <col min="2048" max="2048" width="5.85546875" style="4649" customWidth="1"/>
    <col min="2049" max="2049" width="38.42578125" style="4649" customWidth="1"/>
    <col min="2050" max="2050" width="9.140625" style="4649"/>
    <col min="2051" max="2051" width="8.7109375" style="4649" customWidth="1"/>
    <col min="2052" max="2052" width="9.140625" style="4649"/>
    <col min="2053" max="2053" width="9.7109375" style="4649" customWidth="1"/>
    <col min="2054" max="2054" width="5.28515625" style="4649" customWidth="1"/>
    <col min="2055" max="2302" width="9.140625" style="4649"/>
    <col min="2303" max="2303" width="5.42578125" style="4649" customWidth="1"/>
    <col min="2304" max="2304" width="5.85546875" style="4649" customWidth="1"/>
    <col min="2305" max="2305" width="38.42578125" style="4649" customWidth="1"/>
    <col min="2306" max="2306" width="9.140625" style="4649"/>
    <col min="2307" max="2307" width="8.7109375" style="4649" customWidth="1"/>
    <col min="2308" max="2308" width="9.140625" style="4649"/>
    <col min="2309" max="2309" width="9.7109375" style="4649" customWidth="1"/>
    <col min="2310" max="2310" width="5.28515625" style="4649" customWidth="1"/>
    <col min="2311" max="2558" width="9.140625" style="4649"/>
    <col min="2559" max="2559" width="5.42578125" style="4649" customWidth="1"/>
    <col min="2560" max="2560" width="5.85546875" style="4649" customWidth="1"/>
    <col min="2561" max="2561" width="38.42578125" style="4649" customWidth="1"/>
    <col min="2562" max="2562" width="9.140625" style="4649"/>
    <col min="2563" max="2563" width="8.7109375" style="4649" customWidth="1"/>
    <col min="2564" max="2564" width="9.140625" style="4649"/>
    <col min="2565" max="2565" width="9.7109375" style="4649" customWidth="1"/>
    <col min="2566" max="2566" width="5.28515625" style="4649" customWidth="1"/>
    <col min="2567" max="2814" width="9.140625" style="4649"/>
    <col min="2815" max="2815" width="5.42578125" style="4649" customWidth="1"/>
    <col min="2816" max="2816" width="5.85546875" style="4649" customWidth="1"/>
    <col min="2817" max="2817" width="38.42578125" style="4649" customWidth="1"/>
    <col min="2818" max="2818" width="9.140625" style="4649"/>
    <col min="2819" max="2819" width="8.7109375" style="4649" customWidth="1"/>
    <col min="2820" max="2820" width="9.140625" style="4649"/>
    <col min="2821" max="2821" width="9.7109375" style="4649" customWidth="1"/>
    <col min="2822" max="2822" width="5.28515625" style="4649" customWidth="1"/>
    <col min="2823" max="3070" width="9.140625" style="4649"/>
    <col min="3071" max="3071" width="5.42578125" style="4649" customWidth="1"/>
    <col min="3072" max="3072" width="5.85546875" style="4649" customWidth="1"/>
    <col min="3073" max="3073" width="38.42578125" style="4649" customWidth="1"/>
    <col min="3074" max="3074" width="9.140625" style="4649"/>
    <col min="3075" max="3075" width="8.7109375" style="4649" customWidth="1"/>
    <col min="3076" max="3076" width="9.140625" style="4649"/>
    <col min="3077" max="3077" width="9.7109375" style="4649" customWidth="1"/>
    <col min="3078" max="3078" width="5.28515625" style="4649" customWidth="1"/>
    <col min="3079" max="3326" width="9.140625" style="4649"/>
    <col min="3327" max="3327" width="5.42578125" style="4649" customWidth="1"/>
    <col min="3328" max="3328" width="5.85546875" style="4649" customWidth="1"/>
    <col min="3329" max="3329" width="38.42578125" style="4649" customWidth="1"/>
    <col min="3330" max="3330" width="9.140625" style="4649"/>
    <col min="3331" max="3331" width="8.7109375" style="4649" customWidth="1"/>
    <col min="3332" max="3332" width="9.140625" style="4649"/>
    <col min="3333" max="3333" width="9.7109375" style="4649" customWidth="1"/>
    <col min="3334" max="3334" width="5.28515625" style="4649" customWidth="1"/>
    <col min="3335" max="3582" width="9.140625" style="4649"/>
    <col min="3583" max="3583" width="5.42578125" style="4649" customWidth="1"/>
    <col min="3584" max="3584" width="5.85546875" style="4649" customWidth="1"/>
    <col min="3585" max="3585" width="38.42578125" style="4649" customWidth="1"/>
    <col min="3586" max="3586" width="9.140625" style="4649"/>
    <col min="3587" max="3587" width="8.7109375" style="4649" customWidth="1"/>
    <col min="3588" max="3588" width="9.140625" style="4649"/>
    <col min="3589" max="3589" width="9.7109375" style="4649" customWidth="1"/>
    <col min="3590" max="3590" width="5.28515625" style="4649" customWidth="1"/>
    <col min="3591" max="3838" width="9.140625" style="4649"/>
    <col min="3839" max="3839" width="5.42578125" style="4649" customWidth="1"/>
    <col min="3840" max="3840" width="5.85546875" style="4649" customWidth="1"/>
    <col min="3841" max="3841" width="38.42578125" style="4649" customWidth="1"/>
    <col min="3842" max="3842" width="9.140625" style="4649"/>
    <col min="3843" max="3843" width="8.7109375" style="4649" customWidth="1"/>
    <col min="3844" max="3844" width="9.140625" style="4649"/>
    <col min="3845" max="3845" width="9.7109375" style="4649" customWidth="1"/>
    <col min="3846" max="3846" width="5.28515625" style="4649" customWidth="1"/>
    <col min="3847" max="4094" width="9.140625" style="4649"/>
    <col min="4095" max="4095" width="5.42578125" style="4649" customWidth="1"/>
    <col min="4096" max="4096" width="5.85546875" style="4649" customWidth="1"/>
    <col min="4097" max="4097" width="38.42578125" style="4649" customWidth="1"/>
    <col min="4098" max="4098" width="9.140625" style="4649"/>
    <col min="4099" max="4099" width="8.7109375" style="4649" customWidth="1"/>
    <col min="4100" max="4100" width="9.140625" style="4649"/>
    <col min="4101" max="4101" width="9.7109375" style="4649" customWidth="1"/>
    <col min="4102" max="4102" width="5.28515625" style="4649" customWidth="1"/>
    <col min="4103" max="4350" width="9.140625" style="4649"/>
    <col min="4351" max="4351" width="5.42578125" style="4649" customWidth="1"/>
    <col min="4352" max="4352" width="5.85546875" style="4649" customWidth="1"/>
    <col min="4353" max="4353" width="38.42578125" style="4649" customWidth="1"/>
    <col min="4354" max="4354" width="9.140625" style="4649"/>
    <col min="4355" max="4355" width="8.7109375" style="4649" customWidth="1"/>
    <col min="4356" max="4356" width="9.140625" style="4649"/>
    <col min="4357" max="4357" width="9.7109375" style="4649" customWidth="1"/>
    <col min="4358" max="4358" width="5.28515625" style="4649" customWidth="1"/>
    <col min="4359" max="4606" width="9.140625" style="4649"/>
    <col min="4607" max="4607" width="5.42578125" style="4649" customWidth="1"/>
    <col min="4608" max="4608" width="5.85546875" style="4649" customWidth="1"/>
    <col min="4609" max="4609" width="38.42578125" style="4649" customWidth="1"/>
    <col min="4610" max="4610" width="9.140625" style="4649"/>
    <col min="4611" max="4611" width="8.7109375" style="4649" customWidth="1"/>
    <col min="4612" max="4612" width="9.140625" style="4649"/>
    <col min="4613" max="4613" width="9.7109375" style="4649" customWidth="1"/>
    <col min="4614" max="4614" width="5.28515625" style="4649" customWidth="1"/>
    <col min="4615" max="4862" width="9.140625" style="4649"/>
    <col min="4863" max="4863" width="5.42578125" style="4649" customWidth="1"/>
    <col min="4864" max="4864" width="5.85546875" style="4649" customWidth="1"/>
    <col min="4865" max="4865" width="38.42578125" style="4649" customWidth="1"/>
    <col min="4866" max="4866" width="9.140625" style="4649"/>
    <col min="4867" max="4867" width="8.7109375" style="4649" customWidth="1"/>
    <col min="4868" max="4868" width="9.140625" style="4649"/>
    <col min="4869" max="4869" width="9.7109375" style="4649" customWidth="1"/>
    <col min="4870" max="4870" width="5.28515625" style="4649" customWidth="1"/>
    <col min="4871" max="5118" width="9.140625" style="4649"/>
    <col min="5119" max="5119" width="5.42578125" style="4649" customWidth="1"/>
    <col min="5120" max="5120" width="5.85546875" style="4649" customWidth="1"/>
    <col min="5121" max="5121" width="38.42578125" style="4649" customWidth="1"/>
    <col min="5122" max="5122" width="9.140625" style="4649"/>
    <col min="5123" max="5123" width="8.7109375" style="4649" customWidth="1"/>
    <col min="5124" max="5124" width="9.140625" style="4649"/>
    <col min="5125" max="5125" width="9.7109375" style="4649" customWidth="1"/>
    <col min="5126" max="5126" width="5.28515625" style="4649" customWidth="1"/>
    <col min="5127" max="5374" width="9.140625" style="4649"/>
    <col min="5375" max="5375" width="5.42578125" style="4649" customWidth="1"/>
    <col min="5376" max="5376" width="5.85546875" style="4649" customWidth="1"/>
    <col min="5377" max="5377" width="38.42578125" style="4649" customWidth="1"/>
    <col min="5378" max="5378" width="9.140625" style="4649"/>
    <col min="5379" max="5379" width="8.7109375" style="4649" customWidth="1"/>
    <col min="5380" max="5380" width="9.140625" style="4649"/>
    <col min="5381" max="5381" width="9.7109375" style="4649" customWidth="1"/>
    <col min="5382" max="5382" width="5.28515625" style="4649" customWidth="1"/>
    <col min="5383" max="5630" width="9.140625" style="4649"/>
    <col min="5631" max="5631" width="5.42578125" style="4649" customWidth="1"/>
    <col min="5632" max="5632" width="5.85546875" style="4649" customWidth="1"/>
    <col min="5633" max="5633" width="38.42578125" style="4649" customWidth="1"/>
    <col min="5634" max="5634" width="9.140625" style="4649"/>
    <col min="5635" max="5635" width="8.7109375" style="4649" customWidth="1"/>
    <col min="5636" max="5636" width="9.140625" style="4649"/>
    <col min="5637" max="5637" width="9.7109375" style="4649" customWidth="1"/>
    <col min="5638" max="5638" width="5.28515625" style="4649" customWidth="1"/>
    <col min="5639" max="5886" width="9.140625" style="4649"/>
    <col min="5887" max="5887" width="5.42578125" style="4649" customWidth="1"/>
    <col min="5888" max="5888" width="5.85546875" style="4649" customWidth="1"/>
    <col min="5889" max="5889" width="38.42578125" style="4649" customWidth="1"/>
    <col min="5890" max="5890" width="9.140625" style="4649"/>
    <col min="5891" max="5891" width="8.7109375" style="4649" customWidth="1"/>
    <col min="5892" max="5892" width="9.140625" style="4649"/>
    <col min="5893" max="5893" width="9.7109375" style="4649" customWidth="1"/>
    <col min="5894" max="5894" width="5.28515625" style="4649" customWidth="1"/>
    <col min="5895" max="6142" width="9.140625" style="4649"/>
    <col min="6143" max="6143" width="5.42578125" style="4649" customWidth="1"/>
    <col min="6144" max="6144" width="5.85546875" style="4649" customWidth="1"/>
    <col min="6145" max="6145" width="38.42578125" style="4649" customWidth="1"/>
    <col min="6146" max="6146" width="9.140625" style="4649"/>
    <col min="6147" max="6147" width="8.7109375" style="4649" customWidth="1"/>
    <col min="6148" max="6148" width="9.140625" style="4649"/>
    <col min="6149" max="6149" width="9.7109375" style="4649" customWidth="1"/>
    <col min="6150" max="6150" width="5.28515625" style="4649" customWidth="1"/>
    <col min="6151" max="6398" width="9.140625" style="4649"/>
    <col min="6399" max="6399" width="5.42578125" style="4649" customWidth="1"/>
    <col min="6400" max="6400" width="5.85546875" style="4649" customWidth="1"/>
    <col min="6401" max="6401" width="38.42578125" style="4649" customWidth="1"/>
    <col min="6402" max="6402" width="9.140625" style="4649"/>
    <col min="6403" max="6403" width="8.7109375" style="4649" customWidth="1"/>
    <col min="6404" max="6404" width="9.140625" style="4649"/>
    <col min="6405" max="6405" width="9.7109375" style="4649" customWidth="1"/>
    <col min="6406" max="6406" width="5.28515625" style="4649" customWidth="1"/>
    <col min="6407" max="6654" width="9.140625" style="4649"/>
    <col min="6655" max="6655" width="5.42578125" style="4649" customWidth="1"/>
    <col min="6656" max="6656" width="5.85546875" style="4649" customWidth="1"/>
    <col min="6657" max="6657" width="38.42578125" style="4649" customWidth="1"/>
    <col min="6658" max="6658" width="9.140625" style="4649"/>
    <col min="6659" max="6659" width="8.7109375" style="4649" customWidth="1"/>
    <col min="6660" max="6660" width="9.140625" style="4649"/>
    <col min="6661" max="6661" width="9.7109375" style="4649" customWidth="1"/>
    <col min="6662" max="6662" width="5.28515625" style="4649" customWidth="1"/>
    <col min="6663" max="6910" width="9.140625" style="4649"/>
    <col min="6911" max="6911" width="5.42578125" style="4649" customWidth="1"/>
    <col min="6912" max="6912" width="5.85546875" style="4649" customWidth="1"/>
    <col min="6913" max="6913" width="38.42578125" style="4649" customWidth="1"/>
    <col min="6914" max="6914" width="9.140625" style="4649"/>
    <col min="6915" max="6915" width="8.7109375" style="4649" customWidth="1"/>
    <col min="6916" max="6916" width="9.140625" style="4649"/>
    <col min="6917" max="6917" width="9.7109375" style="4649" customWidth="1"/>
    <col min="6918" max="6918" width="5.28515625" style="4649" customWidth="1"/>
    <col min="6919" max="7166" width="9.140625" style="4649"/>
    <col min="7167" max="7167" width="5.42578125" style="4649" customWidth="1"/>
    <col min="7168" max="7168" width="5.85546875" style="4649" customWidth="1"/>
    <col min="7169" max="7169" width="38.42578125" style="4649" customWidth="1"/>
    <col min="7170" max="7170" width="9.140625" style="4649"/>
    <col min="7171" max="7171" width="8.7109375" style="4649" customWidth="1"/>
    <col min="7172" max="7172" width="9.140625" style="4649"/>
    <col min="7173" max="7173" width="9.7109375" style="4649" customWidth="1"/>
    <col min="7174" max="7174" width="5.28515625" style="4649" customWidth="1"/>
    <col min="7175" max="7422" width="9.140625" style="4649"/>
    <col min="7423" max="7423" width="5.42578125" style="4649" customWidth="1"/>
    <col min="7424" max="7424" width="5.85546875" style="4649" customWidth="1"/>
    <col min="7425" max="7425" width="38.42578125" style="4649" customWidth="1"/>
    <col min="7426" max="7426" width="9.140625" style="4649"/>
    <col min="7427" max="7427" width="8.7109375" style="4649" customWidth="1"/>
    <col min="7428" max="7428" width="9.140625" style="4649"/>
    <col min="7429" max="7429" width="9.7109375" style="4649" customWidth="1"/>
    <col min="7430" max="7430" width="5.28515625" style="4649" customWidth="1"/>
    <col min="7431" max="7678" width="9.140625" style="4649"/>
    <col min="7679" max="7679" width="5.42578125" style="4649" customWidth="1"/>
    <col min="7680" max="7680" width="5.85546875" style="4649" customWidth="1"/>
    <col min="7681" max="7681" width="38.42578125" style="4649" customWidth="1"/>
    <col min="7682" max="7682" width="9.140625" style="4649"/>
    <col min="7683" max="7683" width="8.7109375" style="4649" customWidth="1"/>
    <col min="7684" max="7684" width="9.140625" style="4649"/>
    <col min="7685" max="7685" width="9.7109375" style="4649" customWidth="1"/>
    <col min="7686" max="7686" width="5.28515625" style="4649" customWidth="1"/>
    <col min="7687" max="7934" width="9.140625" style="4649"/>
    <col min="7935" max="7935" width="5.42578125" style="4649" customWidth="1"/>
    <col min="7936" max="7936" width="5.85546875" style="4649" customWidth="1"/>
    <col min="7937" max="7937" width="38.42578125" style="4649" customWidth="1"/>
    <col min="7938" max="7938" width="9.140625" style="4649"/>
    <col min="7939" max="7939" width="8.7109375" style="4649" customWidth="1"/>
    <col min="7940" max="7940" width="9.140625" style="4649"/>
    <col min="7941" max="7941" width="9.7109375" style="4649" customWidth="1"/>
    <col min="7942" max="7942" width="5.28515625" style="4649" customWidth="1"/>
    <col min="7943" max="8190" width="9.140625" style="4649"/>
    <col min="8191" max="8191" width="5.42578125" style="4649" customWidth="1"/>
    <col min="8192" max="8192" width="5.85546875" style="4649" customWidth="1"/>
    <col min="8193" max="8193" width="38.42578125" style="4649" customWidth="1"/>
    <col min="8194" max="8194" width="9.140625" style="4649"/>
    <col min="8195" max="8195" width="8.7109375" style="4649" customWidth="1"/>
    <col min="8196" max="8196" width="9.140625" style="4649"/>
    <col min="8197" max="8197" width="9.7109375" style="4649" customWidth="1"/>
    <col min="8198" max="8198" width="5.28515625" style="4649" customWidth="1"/>
    <col min="8199" max="8446" width="9.140625" style="4649"/>
    <col min="8447" max="8447" width="5.42578125" style="4649" customWidth="1"/>
    <col min="8448" max="8448" width="5.85546875" style="4649" customWidth="1"/>
    <col min="8449" max="8449" width="38.42578125" style="4649" customWidth="1"/>
    <col min="8450" max="8450" width="9.140625" style="4649"/>
    <col min="8451" max="8451" width="8.7109375" style="4649" customWidth="1"/>
    <col min="8452" max="8452" width="9.140625" style="4649"/>
    <col min="8453" max="8453" width="9.7109375" style="4649" customWidth="1"/>
    <col min="8454" max="8454" width="5.28515625" style="4649" customWidth="1"/>
    <col min="8455" max="8702" width="9.140625" style="4649"/>
    <col min="8703" max="8703" width="5.42578125" style="4649" customWidth="1"/>
    <col min="8704" max="8704" width="5.85546875" style="4649" customWidth="1"/>
    <col min="8705" max="8705" width="38.42578125" style="4649" customWidth="1"/>
    <col min="8706" max="8706" width="9.140625" style="4649"/>
    <col min="8707" max="8707" width="8.7109375" style="4649" customWidth="1"/>
    <col min="8708" max="8708" width="9.140625" style="4649"/>
    <col min="8709" max="8709" width="9.7109375" style="4649" customWidth="1"/>
    <col min="8710" max="8710" width="5.28515625" style="4649" customWidth="1"/>
    <col min="8711" max="8958" width="9.140625" style="4649"/>
    <col min="8959" max="8959" width="5.42578125" style="4649" customWidth="1"/>
    <col min="8960" max="8960" width="5.85546875" style="4649" customWidth="1"/>
    <col min="8961" max="8961" width="38.42578125" style="4649" customWidth="1"/>
    <col min="8962" max="8962" width="9.140625" style="4649"/>
    <col min="8963" max="8963" width="8.7109375" style="4649" customWidth="1"/>
    <col min="8964" max="8964" width="9.140625" style="4649"/>
    <col min="8965" max="8965" width="9.7109375" style="4649" customWidth="1"/>
    <col min="8966" max="8966" width="5.28515625" style="4649" customWidth="1"/>
    <col min="8967" max="9214" width="9.140625" style="4649"/>
    <col min="9215" max="9215" width="5.42578125" style="4649" customWidth="1"/>
    <col min="9216" max="9216" width="5.85546875" style="4649" customWidth="1"/>
    <col min="9217" max="9217" width="38.42578125" style="4649" customWidth="1"/>
    <col min="9218" max="9218" width="9.140625" style="4649"/>
    <col min="9219" max="9219" width="8.7109375" style="4649" customWidth="1"/>
    <col min="9220" max="9220" width="9.140625" style="4649"/>
    <col min="9221" max="9221" width="9.7109375" style="4649" customWidth="1"/>
    <col min="9222" max="9222" width="5.28515625" style="4649" customWidth="1"/>
    <col min="9223" max="9470" width="9.140625" style="4649"/>
    <col min="9471" max="9471" width="5.42578125" style="4649" customWidth="1"/>
    <col min="9472" max="9472" width="5.85546875" style="4649" customWidth="1"/>
    <col min="9473" max="9473" width="38.42578125" style="4649" customWidth="1"/>
    <col min="9474" max="9474" width="9.140625" style="4649"/>
    <col min="9475" max="9475" width="8.7109375" style="4649" customWidth="1"/>
    <col min="9476" max="9476" width="9.140625" style="4649"/>
    <col min="9477" max="9477" width="9.7109375" style="4649" customWidth="1"/>
    <col min="9478" max="9478" width="5.28515625" style="4649" customWidth="1"/>
    <col min="9479" max="9726" width="9.140625" style="4649"/>
    <col min="9727" max="9727" width="5.42578125" style="4649" customWidth="1"/>
    <col min="9728" max="9728" width="5.85546875" style="4649" customWidth="1"/>
    <col min="9729" max="9729" width="38.42578125" style="4649" customWidth="1"/>
    <col min="9730" max="9730" width="9.140625" style="4649"/>
    <col min="9731" max="9731" width="8.7109375" style="4649" customWidth="1"/>
    <col min="9732" max="9732" width="9.140625" style="4649"/>
    <col min="9733" max="9733" width="9.7109375" style="4649" customWidth="1"/>
    <col min="9734" max="9734" width="5.28515625" style="4649" customWidth="1"/>
    <col min="9735" max="9982" width="9.140625" style="4649"/>
    <col min="9983" max="9983" width="5.42578125" style="4649" customWidth="1"/>
    <col min="9984" max="9984" width="5.85546875" style="4649" customWidth="1"/>
    <col min="9985" max="9985" width="38.42578125" style="4649" customWidth="1"/>
    <col min="9986" max="9986" width="9.140625" style="4649"/>
    <col min="9987" max="9987" width="8.7109375" style="4649" customWidth="1"/>
    <col min="9988" max="9988" width="9.140625" style="4649"/>
    <col min="9989" max="9989" width="9.7109375" style="4649" customWidth="1"/>
    <col min="9990" max="9990" width="5.28515625" style="4649" customWidth="1"/>
    <col min="9991" max="10238" width="9.140625" style="4649"/>
    <col min="10239" max="10239" width="5.42578125" style="4649" customWidth="1"/>
    <col min="10240" max="10240" width="5.85546875" style="4649" customWidth="1"/>
    <col min="10241" max="10241" width="38.42578125" style="4649" customWidth="1"/>
    <col min="10242" max="10242" width="9.140625" style="4649"/>
    <col min="10243" max="10243" width="8.7109375" style="4649" customWidth="1"/>
    <col min="10244" max="10244" width="9.140625" style="4649"/>
    <col min="10245" max="10245" width="9.7109375" style="4649" customWidth="1"/>
    <col min="10246" max="10246" width="5.28515625" style="4649" customWidth="1"/>
    <col min="10247" max="10494" width="9.140625" style="4649"/>
    <col min="10495" max="10495" width="5.42578125" style="4649" customWidth="1"/>
    <col min="10496" max="10496" width="5.85546875" style="4649" customWidth="1"/>
    <col min="10497" max="10497" width="38.42578125" style="4649" customWidth="1"/>
    <col min="10498" max="10498" width="9.140625" style="4649"/>
    <col min="10499" max="10499" width="8.7109375" style="4649" customWidth="1"/>
    <col min="10500" max="10500" width="9.140625" style="4649"/>
    <col min="10501" max="10501" width="9.7109375" style="4649" customWidth="1"/>
    <col min="10502" max="10502" width="5.28515625" style="4649" customWidth="1"/>
    <col min="10503" max="10750" width="9.140625" style="4649"/>
    <col min="10751" max="10751" width="5.42578125" style="4649" customWidth="1"/>
    <col min="10752" max="10752" width="5.85546875" style="4649" customWidth="1"/>
    <col min="10753" max="10753" width="38.42578125" style="4649" customWidth="1"/>
    <col min="10754" max="10754" width="9.140625" style="4649"/>
    <col min="10755" max="10755" width="8.7109375" style="4649" customWidth="1"/>
    <col min="10756" max="10756" width="9.140625" style="4649"/>
    <col min="10757" max="10757" width="9.7109375" style="4649" customWidth="1"/>
    <col min="10758" max="10758" width="5.28515625" style="4649" customWidth="1"/>
    <col min="10759" max="11006" width="9.140625" style="4649"/>
    <col min="11007" max="11007" width="5.42578125" style="4649" customWidth="1"/>
    <col min="11008" max="11008" width="5.85546875" style="4649" customWidth="1"/>
    <col min="11009" max="11009" width="38.42578125" style="4649" customWidth="1"/>
    <col min="11010" max="11010" width="9.140625" style="4649"/>
    <col min="11011" max="11011" width="8.7109375" style="4649" customWidth="1"/>
    <col min="11012" max="11012" width="9.140625" style="4649"/>
    <col min="11013" max="11013" width="9.7109375" style="4649" customWidth="1"/>
    <col min="11014" max="11014" width="5.28515625" style="4649" customWidth="1"/>
    <col min="11015" max="11262" width="9.140625" style="4649"/>
    <col min="11263" max="11263" width="5.42578125" style="4649" customWidth="1"/>
    <col min="11264" max="11264" width="5.85546875" style="4649" customWidth="1"/>
    <col min="11265" max="11265" width="38.42578125" style="4649" customWidth="1"/>
    <col min="11266" max="11266" width="9.140625" style="4649"/>
    <col min="11267" max="11267" width="8.7109375" style="4649" customWidth="1"/>
    <col min="11268" max="11268" width="9.140625" style="4649"/>
    <col min="11269" max="11269" width="9.7109375" style="4649" customWidth="1"/>
    <col min="11270" max="11270" width="5.28515625" style="4649" customWidth="1"/>
    <col min="11271" max="11518" width="9.140625" style="4649"/>
    <col min="11519" max="11519" width="5.42578125" style="4649" customWidth="1"/>
    <col min="11520" max="11520" width="5.85546875" style="4649" customWidth="1"/>
    <col min="11521" max="11521" width="38.42578125" style="4649" customWidth="1"/>
    <col min="11522" max="11522" width="9.140625" style="4649"/>
    <col min="11523" max="11523" width="8.7109375" style="4649" customWidth="1"/>
    <col min="11524" max="11524" width="9.140625" style="4649"/>
    <col min="11525" max="11525" width="9.7109375" style="4649" customWidth="1"/>
    <col min="11526" max="11526" width="5.28515625" style="4649" customWidth="1"/>
    <col min="11527" max="11774" width="9.140625" style="4649"/>
    <col min="11775" max="11775" width="5.42578125" style="4649" customWidth="1"/>
    <col min="11776" max="11776" width="5.85546875" style="4649" customWidth="1"/>
    <col min="11777" max="11777" width="38.42578125" style="4649" customWidth="1"/>
    <col min="11778" max="11778" width="9.140625" style="4649"/>
    <col min="11779" max="11779" width="8.7109375" style="4649" customWidth="1"/>
    <col min="11780" max="11780" width="9.140625" style="4649"/>
    <col min="11781" max="11781" width="9.7109375" style="4649" customWidth="1"/>
    <col min="11782" max="11782" width="5.28515625" style="4649" customWidth="1"/>
    <col min="11783" max="12030" width="9.140625" style="4649"/>
    <col min="12031" max="12031" width="5.42578125" style="4649" customWidth="1"/>
    <col min="12032" max="12032" width="5.85546875" style="4649" customWidth="1"/>
    <col min="12033" max="12033" width="38.42578125" style="4649" customWidth="1"/>
    <col min="12034" max="12034" width="9.140625" style="4649"/>
    <col min="12035" max="12035" width="8.7109375" style="4649" customWidth="1"/>
    <col min="12036" max="12036" width="9.140625" style="4649"/>
    <col min="12037" max="12037" width="9.7109375" style="4649" customWidth="1"/>
    <col min="12038" max="12038" width="5.28515625" style="4649" customWidth="1"/>
    <col min="12039" max="12286" width="9.140625" style="4649"/>
    <col min="12287" max="12287" width="5.42578125" style="4649" customWidth="1"/>
    <col min="12288" max="12288" width="5.85546875" style="4649" customWidth="1"/>
    <col min="12289" max="12289" width="38.42578125" style="4649" customWidth="1"/>
    <col min="12290" max="12290" width="9.140625" style="4649"/>
    <col min="12291" max="12291" width="8.7109375" style="4649" customWidth="1"/>
    <col min="12292" max="12292" width="9.140625" style="4649"/>
    <col min="12293" max="12293" width="9.7109375" style="4649" customWidth="1"/>
    <col min="12294" max="12294" width="5.28515625" style="4649" customWidth="1"/>
    <col min="12295" max="12542" width="9.140625" style="4649"/>
    <col min="12543" max="12543" width="5.42578125" style="4649" customWidth="1"/>
    <col min="12544" max="12544" width="5.85546875" style="4649" customWidth="1"/>
    <col min="12545" max="12545" width="38.42578125" style="4649" customWidth="1"/>
    <col min="12546" max="12546" width="9.140625" style="4649"/>
    <col min="12547" max="12547" width="8.7109375" style="4649" customWidth="1"/>
    <col min="12548" max="12548" width="9.140625" style="4649"/>
    <col min="12549" max="12549" width="9.7109375" style="4649" customWidth="1"/>
    <col min="12550" max="12550" width="5.28515625" style="4649" customWidth="1"/>
    <col min="12551" max="12798" width="9.140625" style="4649"/>
    <col min="12799" max="12799" width="5.42578125" style="4649" customWidth="1"/>
    <col min="12800" max="12800" width="5.85546875" style="4649" customWidth="1"/>
    <col min="12801" max="12801" width="38.42578125" style="4649" customWidth="1"/>
    <col min="12802" max="12802" width="9.140625" style="4649"/>
    <col min="12803" max="12803" width="8.7109375" style="4649" customWidth="1"/>
    <col min="12804" max="12804" width="9.140625" style="4649"/>
    <col min="12805" max="12805" width="9.7109375" style="4649" customWidth="1"/>
    <col min="12806" max="12806" width="5.28515625" style="4649" customWidth="1"/>
    <col min="12807" max="13054" width="9.140625" style="4649"/>
    <col min="13055" max="13055" width="5.42578125" style="4649" customWidth="1"/>
    <col min="13056" max="13056" width="5.85546875" style="4649" customWidth="1"/>
    <col min="13057" max="13057" width="38.42578125" style="4649" customWidth="1"/>
    <col min="13058" max="13058" width="9.140625" style="4649"/>
    <col min="13059" max="13059" width="8.7109375" style="4649" customWidth="1"/>
    <col min="13060" max="13060" width="9.140625" style="4649"/>
    <col min="13061" max="13061" width="9.7109375" style="4649" customWidth="1"/>
    <col min="13062" max="13062" width="5.28515625" style="4649" customWidth="1"/>
    <col min="13063" max="13310" width="9.140625" style="4649"/>
    <col min="13311" max="13311" width="5.42578125" style="4649" customWidth="1"/>
    <col min="13312" max="13312" width="5.85546875" style="4649" customWidth="1"/>
    <col min="13313" max="13313" width="38.42578125" style="4649" customWidth="1"/>
    <col min="13314" max="13314" width="9.140625" style="4649"/>
    <col min="13315" max="13315" width="8.7109375" style="4649" customWidth="1"/>
    <col min="13316" max="13316" width="9.140625" style="4649"/>
    <col min="13317" max="13317" width="9.7109375" style="4649" customWidth="1"/>
    <col min="13318" max="13318" width="5.28515625" style="4649" customWidth="1"/>
    <col min="13319" max="13566" width="9.140625" style="4649"/>
    <col min="13567" max="13567" width="5.42578125" style="4649" customWidth="1"/>
    <col min="13568" max="13568" width="5.85546875" style="4649" customWidth="1"/>
    <col min="13569" max="13569" width="38.42578125" style="4649" customWidth="1"/>
    <col min="13570" max="13570" width="9.140625" style="4649"/>
    <col min="13571" max="13571" width="8.7109375" style="4649" customWidth="1"/>
    <col min="13572" max="13572" width="9.140625" style="4649"/>
    <col min="13573" max="13573" width="9.7109375" style="4649" customWidth="1"/>
    <col min="13574" max="13574" width="5.28515625" style="4649" customWidth="1"/>
    <col min="13575" max="13822" width="9.140625" style="4649"/>
    <col min="13823" max="13823" width="5.42578125" style="4649" customWidth="1"/>
    <col min="13824" max="13824" width="5.85546875" style="4649" customWidth="1"/>
    <col min="13825" max="13825" width="38.42578125" style="4649" customWidth="1"/>
    <col min="13826" max="13826" width="9.140625" style="4649"/>
    <col min="13827" max="13827" width="8.7109375" style="4649" customWidth="1"/>
    <col min="13828" max="13828" width="9.140625" style="4649"/>
    <col min="13829" max="13829" width="9.7109375" style="4649" customWidth="1"/>
    <col min="13830" max="13830" width="5.28515625" style="4649" customWidth="1"/>
    <col min="13831" max="14078" width="9.140625" style="4649"/>
    <col min="14079" max="14079" width="5.42578125" style="4649" customWidth="1"/>
    <col min="14080" max="14080" width="5.85546875" style="4649" customWidth="1"/>
    <col min="14081" max="14081" width="38.42578125" style="4649" customWidth="1"/>
    <col min="14082" max="14082" width="9.140625" style="4649"/>
    <col min="14083" max="14083" width="8.7109375" style="4649" customWidth="1"/>
    <col min="14084" max="14084" width="9.140625" style="4649"/>
    <col min="14085" max="14085" width="9.7109375" style="4649" customWidth="1"/>
    <col min="14086" max="14086" width="5.28515625" style="4649" customWidth="1"/>
    <col min="14087" max="14334" width="9.140625" style="4649"/>
    <col min="14335" max="14335" width="5.42578125" style="4649" customWidth="1"/>
    <col min="14336" max="14336" width="5.85546875" style="4649" customWidth="1"/>
    <col min="14337" max="14337" width="38.42578125" style="4649" customWidth="1"/>
    <col min="14338" max="14338" width="9.140625" style="4649"/>
    <col min="14339" max="14339" width="8.7109375" style="4649" customWidth="1"/>
    <col min="14340" max="14340" width="9.140625" style="4649"/>
    <col min="14341" max="14341" width="9.7109375" style="4649" customWidth="1"/>
    <col min="14342" max="14342" width="5.28515625" style="4649" customWidth="1"/>
    <col min="14343" max="14590" width="9.140625" style="4649"/>
    <col min="14591" max="14591" width="5.42578125" style="4649" customWidth="1"/>
    <col min="14592" max="14592" width="5.85546875" style="4649" customWidth="1"/>
    <col min="14593" max="14593" width="38.42578125" style="4649" customWidth="1"/>
    <col min="14594" max="14594" width="9.140625" style="4649"/>
    <col min="14595" max="14595" width="8.7109375" style="4649" customWidth="1"/>
    <col min="14596" max="14596" width="9.140625" style="4649"/>
    <col min="14597" max="14597" width="9.7109375" style="4649" customWidth="1"/>
    <col min="14598" max="14598" width="5.28515625" style="4649" customWidth="1"/>
    <col min="14599" max="14846" width="9.140625" style="4649"/>
    <col min="14847" max="14847" width="5.42578125" style="4649" customWidth="1"/>
    <col min="14848" max="14848" width="5.85546875" style="4649" customWidth="1"/>
    <col min="14849" max="14849" width="38.42578125" style="4649" customWidth="1"/>
    <col min="14850" max="14850" width="9.140625" style="4649"/>
    <col min="14851" max="14851" width="8.7109375" style="4649" customWidth="1"/>
    <col min="14852" max="14852" width="9.140625" style="4649"/>
    <col min="14853" max="14853" width="9.7109375" style="4649" customWidth="1"/>
    <col min="14854" max="14854" width="5.28515625" style="4649" customWidth="1"/>
    <col min="14855" max="15102" width="9.140625" style="4649"/>
    <col min="15103" max="15103" width="5.42578125" style="4649" customWidth="1"/>
    <col min="15104" max="15104" width="5.85546875" style="4649" customWidth="1"/>
    <col min="15105" max="15105" width="38.42578125" style="4649" customWidth="1"/>
    <col min="15106" max="15106" width="9.140625" style="4649"/>
    <col min="15107" max="15107" width="8.7109375" style="4649" customWidth="1"/>
    <col min="15108" max="15108" width="9.140625" style="4649"/>
    <col min="15109" max="15109" width="9.7109375" style="4649" customWidth="1"/>
    <col min="15110" max="15110" width="5.28515625" style="4649" customWidth="1"/>
    <col min="15111" max="15358" width="9.140625" style="4649"/>
    <col min="15359" max="15359" width="5.42578125" style="4649" customWidth="1"/>
    <col min="15360" max="15360" width="5.85546875" style="4649" customWidth="1"/>
    <col min="15361" max="15361" width="38.42578125" style="4649" customWidth="1"/>
    <col min="15362" max="15362" width="9.140625" style="4649"/>
    <col min="15363" max="15363" width="8.7109375" style="4649" customWidth="1"/>
    <col min="15364" max="15364" width="9.140625" style="4649"/>
    <col min="15365" max="15365" width="9.7109375" style="4649" customWidth="1"/>
    <col min="15366" max="15366" width="5.28515625" style="4649" customWidth="1"/>
    <col min="15367" max="15614" width="9.140625" style="4649"/>
    <col min="15615" max="15615" width="5.42578125" style="4649" customWidth="1"/>
    <col min="15616" max="15616" width="5.85546875" style="4649" customWidth="1"/>
    <col min="15617" max="15617" width="38.42578125" style="4649" customWidth="1"/>
    <col min="15618" max="15618" width="9.140625" style="4649"/>
    <col min="15619" max="15619" width="8.7109375" style="4649" customWidth="1"/>
    <col min="15620" max="15620" width="9.140625" style="4649"/>
    <col min="15621" max="15621" width="9.7109375" style="4649" customWidth="1"/>
    <col min="15622" max="15622" width="5.28515625" style="4649" customWidth="1"/>
    <col min="15623" max="15870" width="9.140625" style="4649"/>
    <col min="15871" max="15871" width="5.42578125" style="4649" customWidth="1"/>
    <col min="15872" max="15872" width="5.85546875" style="4649" customWidth="1"/>
    <col min="15873" max="15873" width="38.42578125" style="4649" customWidth="1"/>
    <col min="15874" max="15874" width="9.140625" style="4649"/>
    <col min="15875" max="15875" width="8.7109375" style="4649" customWidth="1"/>
    <col min="15876" max="15876" width="9.140625" style="4649"/>
    <col min="15877" max="15877" width="9.7109375" style="4649" customWidth="1"/>
    <col min="15878" max="15878" width="5.28515625" style="4649" customWidth="1"/>
    <col min="15879" max="16126" width="9.140625" style="4649"/>
    <col min="16127" max="16127" width="5.42578125" style="4649" customWidth="1"/>
    <col min="16128" max="16128" width="5.85546875" style="4649" customWidth="1"/>
    <col min="16129" max="16129" width="38.42578125" style="4649" customWidth="1"/>
    <col min="16130" max="16130" width="9.140625" style="4649"/>
    <col min="16131" max="16131" width="8.7109375" style="4649" customWidth="1"/>
    <col min="16132" max="16132" width="9.140625" style="4649"/>
    <col min="16133" max="16133" width="9.7109375" style="4649" customWidth="1"/>
    <col min="16134" max="16134" width="5.28515625" style="4649" customWidth="1"/>
    <col min="16135" max="16384" width="9.140625" style="4649"/>
  </cols>
  <sheetData>
    <row r="1" spans="1:6" s="4689" customFormat="1" ht="13.5" customHeight="1">
      <c r="A1" s="4748" t="s">
        <v>3500</v>
      </c>
      <c r="C1" s="4692"/>
      <c r="D1" s="4691"/>
      <c r="E1" s="4690"/>
      <c r="F1" s="4747">
        <v>19</v>
      </c>
    </row>
    <row r="2" spans="1:6" s="4685" customFormat="1" ht="6" customHeight="1">
      <c r="A2" s="4688"/>
      <c r="B2" s="4687"/>
      <c r="C2" s="4687"/>
      <c r="D2" s="4687"/>
      <c r="E2" s="4687"/>
      <c r="F2" s="4686"/>
    </row>
    <row r="3" spans="1:6" s="4685" customFormat="1" ht="11.25" customHeight="1">
      <c r="A3" s="4721" t="s">
        <v>3343</v>
      </c>
      <c r="B3" s="4722"/>
      <c r="C3" s="4722"/>
      <c r="D3" s="4722"/>
      <c r="E3" s="4722"/>
      <c r="F3" s="4723"/>
    </row>
    <row r="4" spans="1:6" s="4657" customFormat="1" ht="11.1" customHeight="1">
      <c r="A4" s="4684" t="s">
        <v>645</v>
      </c>
      <c r="B4" s="4683"/>
      <c r="C4" s="4683"/>
      <c r="D4" s="4683"/>
      <c r="E4" s="4683"/>
      <c r="F4" s="4682"/>
    </row>
    <row r="5" spans="1:6" s="4657" customFormat="1" ht="11.1" customHeight="1">
      <c r="A5" s="4676" t="s">
        <v>3344</v>
      </c>
      <c r="B5" s="4661"/>
      <c r="C5" s="4674"/>
      <c r="D5" s="4674"/>
      <c r="F5" s="4679"/>
    </row>
    <row r="6" spans="1:6" s="4657" customFormat="1" ht="0.95" customHeight="1">
      <c r="A6" s="4676"/>
      <c r="B6" s="4661"/>
      <c r="C6" s="4674"/>
      <c r="D6" s="4674"/>
      <c r="F6" s="4679"/>
    </row>
    <row r="7" spans="1:6" s="4657" customFormat="1" ht="11.1" customHeight="1">
      <c r="A7" s="4676"/>
      <c r="B7" s="4661"/>
      <c r="C7" s="4674"/>
      <c r="D7" s="5598" t="s">
        <v>3345</v>
      </c>
      <c r="E7" s="5598"/>
      <c r="F7" s="4679"/>
    </row>
    <row r="8" spans="1:6" s="4657" customFormat="1" ht="2.1" customHeight="1">
      <c r="A8" s="4676"/>
      <c r="B8" s="4661"/>
      <c r="C8" s="4674"/>
      <c r="D8" s="4674"/>
      <c r="E8" s="4681"/>
      <c r="F8" s="4679"/>
    </row>
    <row r="9" spans="1:6" s="4657" customFormat="1" ht="11.1" customHeight="1">
      <c r="A9" s="4678"/>
      <c r="B9" s="4661"/>
      <c r="C9" s="4674"/>
      <c r="D9" s="4927" t="s">
        <v>3489</v>
      </c>
      <c r="E9" s="4927" t="s">
        <v>3487</v>
      </c>
      <c r="F9" s="4679"/>
    </row>
    <row r="10" spans="1:6" s="4657" customFormat="1" ht="11.1" customHeight="1">
      <c r="A10" s="4678"/>
      <c r="B10" s="4661"/>
      <c r="C10" s="4674"/>
      <c r="D10" s="4927" t="s">
        <v>3490</v>
      </c>
      <c r="E10" s="4927" t="s">
        <v>3488</v>
      </c>
      <c r="F10" s="4679"/>
    </row>
    <row r="11" spans="1:6" s="4657" customFormat="1" ht="6" customHeight="1">
      <c r="A11" s="4678"/>
      <c r="B11" s="4661"/>
      <c r="C11" s="4674"/>
      <c r="D11" s="4674"/>
      <c r="E11" s="4680"/>
      <c r="F11" s="4679"/>
    </row>
    <row r="12" spans="1:6" s="4657" customFormat="1" ht="11.1" customHeight="1">
      <c r="A12" s="4676" t="s">
        <v>3346</v>
      </c>
      <c r="B12" s="4661"/>
      <c r="C12" s="4674"/>
      <c r="D12" s="4674"/>
      <c r="E12" s="4674"/>
      <c r="F12" s="4677"/>
    </row>
    <row r="13" spans="1:6" s="4657" customFormat="1" ht="11.1" customHeight="1">
      <c r="A13" s="4676" t="s">
        <v>3347</v>
      </c>
      <c r="B13" s="4661"/>
      <c r="C13" s="4674"/>
      <c r="D13" s="4674"/>
      <c r="E13" s="4674"/>
      <c r="F13" s="4677"/>
    </row>
    <row r="14" spans="1:6" s="4657" customFormat="1" ht="6" customHeight="1">
      <c r="A14" s="4678"/>
      <c r="B14" s="4661"/>
      <c r="C14" s="4674"/>
      <c r="D14" s="4674"/>
      <c r="E14" s="4674"/>
      <c r="F14" s="4677"/>
    </row>
    <row r="15" spans="1:6" s="4657" customFormat="1" ht="11.1" customHeight="1">
      <c r="A15" s="4676" t="s">
        <v>3348</v>
      </c>
      <c r="B15" s="4661"/>
      <c r="C15" s="4674"/>
      <c r="D15" s="4674"/>
      <c r="E15" s="4674"/>
      <c r="F15" s="4677"/>
    </row>
    <row r="16" spans="1:6" s="4657" customFormat="1" ht="11.1" customHeight="1">
      <c r="A16" s="4676" t="s">
        <v>3349</v>
      </c>
      <c r="B16" s="4661"/>
      <c r="C16" s="4674"/>
      <c r="D16" s="4674"/>
      <c r="E16" s="4674"/>
      <c r="F16" s="4658"/>
    </row>
    <row r="17" spans="1:8" s="4657" customFormat="1" ht="11.1" customHeight="1">
      <c r="A17" s="4676" t="s">
        <v>3350</v>
      </c>
      <c r="B17" s="4661"/>
      <c r="C17" s="4674"/>
      <c r="D17" s="4674"/>
      <c r="E17" s="4674"/>
      <c r="F17" s="4658"/>
    </row>
    <row r="18" spans="1:8" s="4657" customFormat="1" ht="6" customHeight="1">
      <c r="A18" s="4659"/>
      <c r="B18" s="4661"/>
      <c r="C18" s="4674"/>
      <c r="D18" s="4674"/>
      <c r="E18" s="4674"/>
      <c r="F18" s="4658"/>
    </row>
    <row r="19" spans="1:8" s="4657" customFormat="1" ht="11.1" customHeight="1">
      <c r="A19" s="4675" t="s">
        <v>3351</v>
      </c>
      <c r="B19" s="4661"/>
      <c r="C19" s="4674"/>
      <c r="D19" s="4674"/>
      <c r="E19" s="4674"/>
      <c r="F19" s="4658"/>
    </row>
    <row r="20" spans="1:8" s="4657" customFormat="1" ht="6" customHeight="1">
      <c r="A20" s="4673"/>
      <c r="B20" s="4672"/>
      <c r="C20" s="4671"/>
      <c r="D20" s="4671"/>
      <c r="E20" s="4671"/>
      <c r="F20" s="4658"/>
    </row>
    <row r="21" spans="1:8" s="4657" customFormat="1" ht="11.1" customHeight="1">
      <c r="A21" s="4670" t="s">
        <v>549</v>
      </c>
      <c r="B21" s="4669" t="s">
        <v>491</v>
      </c>
      <c r="C21" s="4669" t="s">
        <v>9</v>
      </c>
      <c r="D21" s="4669" t="s">
        <v>10</v>
      </c>
      <c r="E21" s="4669" t="s">
        <v>10</v>
      </c>
      <c r="F21" s="4668" t="s">
        <v>549</v>
      </c>
    </row>
    <row r="22" spans="1:8" s="4657" customFormat="1" ht="11.1" customHeight="1">
      <c r="A22" s="4667" t="s">
        <v>593</v>
      </c>
      <c r="B22" s="4662" t="s">
        <v>492</v>
      </c>
      <c r="C22" s="4666"/>
      <c r="D22" s="4662" t="s">
        <v>13</v>
      </c>
      <c r="E22" s="4662" t="s">
        <v>14</v>
      </c>
      <c r="F22" s="4660" t="s">
        <v>593</v>
      </c>
    </row>
    <row r="23" spans="1:8" s="4657" customFormat="1" ht="11.1" customHeight="1">
      <c r="A23" s="4665"/>
      <c r="B23" s="4664"/>
      <c r="C23" s="4664" t="s">
        <v>599</v>
      </c>
      <c r="D23" s="4664" t="s">
        <v>600</v>
      </c>
      <c r="E23" s="4664" t="s">
        <v>494</v>
      </c>
      <c r="F23" s="4663"/>
    </row>
    <row r="24" spans="1:8" s="4699" customFormat="1" ht="12.95" customHeight="1">
      <c r="A24" s="4931">
        <v>1</v>
      </c>
      <c r="B24" s="4932"/>
      <c r="C24" s="4933" t="s">
        <v>3352</v>
      </c>
      <c r="D24" s="5209">
        <v>1636959</v>
      </c>
      <c r="E24" s="4934">
        <v>320586</v>
      </c>
      <c r="F24" s="4935">
        <v>1</v>
      </c>
    </row>
    <row r="25" spans="1:8" s="4699" customFormat="1" ht="11.45" customHeight="1">
      <c r="A25" s="4936"/>
      <c r="B25" s="4937"/>
      <c r="C25" s="4938" t="s">
        <v>3353</v>
      </c>
      <c r="D25" s="4939"/>
      <c r="E25" s="4939"/>
      <c r="F25" s="4940"/>
    </row>
    <row r="26" spans="1:8" s="4699" customFormat="1" ht="11.45" customHeight="1">
      <c r="A26" s="4929">
        <v>2</v>
      </c>
      <c r="B26" s="4941"/>
      <c r="C26" s="4942" t="s">
        <v>3354</v>
      </c>
      <c r="D26" s="4943">
        <v>6639</v>
      </c>
      <c r="E26" s="4943">
        <v>2929</v>
      </c>
      <c r="F26" s="4930">
        <v>2</v>
      </c>
    </row>
    <row r="27" spans="1:8" s="4699" customFormat="1" ht="11.45" customHeight="1">
      <c r="A27" s="4936"/>
      <c r="B27" s="4937"/>
      <c r="C27" s="4944" t="s">
        <v>3355</v>
      </c>
      <c r="D27" s="4939"/>
      <c r="E27" s="4939"/>
      <c r="F27" s="4940"/>
    </row>
    <row r="28" spans="1:8" s="4699" customFormat="1" ht="11.45" customHeight="1">
      <c r="A28" s="4936">
        <v>3</v>
      </c>
      <c r="B28" s="4941"/>
      <c r="C28" s="4945" t="s">
        <v>3421</v>
      </c>
      <c r="D28" s="4943">
        <v>0</v>
      </c>
      <c r="E28" s="4943">
        <v>0</v>
      </c>
      <c r="F28" s="4930">
        <v>3</v>
      </c>
    </row>
    <row r="29" spans="1:8" s="4699" customFormat="1" ht="23.1" customHeight="1">
      <c r="A29" s="4928">
        <v>4</v>
      </c>
      <c r="B29" s="4946"/>
      <c r="C29" s="4947" t="s">
        <v>3425</v>
      </c>
      <c r="D29" s="4948">
        <v>0</v>
      </c>
      <c r="E29" s="4948">
        <v>0</v>
      </c>
      <c r="F29" s="4930">
        <v>4</v>
      </c>
    </row>
    <row r="30" spans="1:8" s="4699" customFormat="1" ht="17.100000000000001" customHeight="1">
      <c r="A30" s="4936"/>
      <c r="B30" s="4937"/>
      <c r="C30" s="4944" t="s">
        <v>3356</v>
      </c>
      <c r="D30" s="4939"/>
      <c r="E30" s="4939"/>
      <c r="F30" s="4940"/>
      <c r="H30" s="4701"/>
    </row>
    <row r="31" spans="1:8" s="4699" customFormat="1" ht="11.45" customHeight="1">
      <c r="A31" s="4929">
        <v>5</v>
      </c>
      <c r="B31" s="4941"/>
      <c r="C31" s="4945" t="s">
        <v>3422</v>
      </c>
      <c r="D31" s="4943">
        <v>0</v>
      </c>
      <c r="E31" s="4943">
        <v>0</v>
      </c>
      <c r="F31" s="4930">
        <v>5</v>
      </c>
    </row>
    <row r="32" spans="1:8" s="4699" customFormat="1" ht="12.95" customHeight="1">
      <c r="A32" s="4929">
        <v>6</v>
      </c>
      <c r="B32" s="4949"/>
      <c r="C32" s="4950" t="s">
        <v>3423</v>
      </c>
      <c r="D32" s="4948">
        <v>-8609</v>
      </c>
      <c r="E32" s="4948">
        <v>5591</v>
      </c>
      <c r="F32" s="4930">
        <v>6</v>
      </c>
      <c r="H32" s="4701"/>
    </row>
    <row r="33" spans="1:7" s="4699" customFormat="1" ht="11.45" customHeight="1">
      <c r="A33" s="4936"/>
      <c r="B33" s="4937"/>
      <c r="C33" s="4944" t="s">
        <v>3426</v>
      </c>
      <c r="D33" s="4939"/>
      <c r="E33" s="4939"/>
      <c r="F33" s="4940"/>
    </row>
    <row r="34" spans="1:7" s="4699" customFormat="1" ht="11.45" customHeight="1">
      <c r="A34" s="4929">
        <v>7</v>
      </c>
      <c r="B34" s="4941"/>
      <c r="C34" s="4945" t="s">
        <v>3427</v>
      </c>
      <c r="D34" s="4943">
        <v>-91</v>
      </c>
      <c r="E34" s="4943">
        <v>-88</v>
      </c>
      <c r="F34" s="4930">
        <v>7</v>
      </c>
      <c r="G34" s="5280"/>
    </row>
    <row r="35" spans="1:7" s="4699" customFormat="1" ht="12.95" customHeight="1">
      <c r="A35" s="4929">
        <v>8</v>
      </c>
      <c r="B35" s="4949"/>
      <c r="C35" s="4951" t="s">
        <v>3441</v>
      </c>
      <c r="D35" s="4948">
        <v>0</v>
      </c>
      <c r="E35" s="4948">
        <v>0</v>
      </c>
      <c r="F35" s="4930">
        <v>8</v>
      </c>
    </row>
    <row r="36" spans="1:7" s="4699" customFormat="1" ht="12.95" customHeight="1">
      <c r="A36" s="4952">
        <v>9</v>
      </c>
      <c r="B36" s="4953"/>
      <c r="C36" s="4954" t="s">
        <v>3442</v>
      </c>
      <c r="D36" s="4955">
        <f>SUM(D24:D28)-D29+D31+D32-D34+D35</f>
        <v>1635080</v>
      </c>
      <c r="E36" s="4955">
        <f>SUM(E24:E28)-E29+E31+E32-E34+E35</f>
        <v>329194</v>
      </c>
      <c r="F36" s="4956">
        <v>9</v>
      </c>
    </row>
    <row r="37" spans="1:7" s="4699" customFormat="1" ht="23.1" customHeight="1">
      <c r="A37" s="4929">
        <v>10</v>
      </c>
      <c r="B37" s="4941"/>
      <c r="C37" s="4942" t="s">
        <v>3424</v>
      </c>
      <c r="D37" s="4943">
        <v>0</v>
      </c>
      <c r="E37" s="4943">
        <v>0</v>
      </c>
      <c r="F37" s="4930">
        <v>10</v>
      </c>
    </row>
    <row r="38" spans="1:7" s="4699" customFormat="1" ht="12" customHeight="1">
      <c r="A38" s="4929">
        <v>11</v>
      </c>
      <c r="B38" s="4949"/>
      <c r="C38" s="4947" t="s">
        <v>3443</v>
      </c>
      <c r="D38" s="4948">
        <f>D36-D37</f>
        <v>1635080</v>
      </c>
      <c r="E38" s="4948">
        <f>E36-E37</f>
        <v>329194</v>
      </c>
      <c r="F38" s="4930">
        <v>11</v>
      </c>
    </row>
    <row r="39" spans="1:7" s="4699" customFormat="1" ht="6" customHeight="1">
      <c r="A39" s="5011"/>
      <c r="B39" s="4702"/>
      <c r="C39" s="4700"/>
      <c r="D39" s="4703"/>
      <c r="E39" s="4703"/>
      <c r="F39" s="5013"/>
    </row>
    <row r="40" spans="1:7" s="4699" customFormat="1" ht="11.1" customHeight="1">
      <c r="A40" s="5012"/>
      <c r="B40"/>
      <c r="C40"/>
      <c r="D40"/>
      <c r="E40"/>
      <c r="F40" s="5014"/>
    </row>
    <row r="41" spans="1:7" s="4699" customFormat="1" ht="6" customHeight="1">
      <c r="A41" s="5012"/>
      <c r="B41"/>
      <c r="C41"/>
      <c r="D41"/>
      <c r="E41"/>
      <c r="F41" s="5014"/>
    </row>
    <row r="42" spans="1:7" s="4699" customFormat="1" ht="11.1" customHeight="1">
      <c r="A42" s="5012"/>
      <c r="B42"/>
      <c r="C42"/>
      <c r="D42"/>
      <c r="E42"/>
      <c r="F42" s="5014"/>
    </row>
    <row r="43" spans="1:7" s="4699" customFormat="1" ht="11.1" customHeight="1">
      <c r="A43" s="5012"/>
      <c r="B43"/>
      <c r="C43"/>
      <c r="D43"/>
      <c r="E43"/>
      <c r="F43" s="5014"/>
    </row>
    <row r="44" spans="1:7" s="4699" customFormat="1" ht="11.1" customHeight="1">
      <c r="A44" s="5012"/>
      <c r="B44"/>
      <c r="C44"/>
      <c r="D44"/>
      <c r="E44"/>
      <c r="F44" s="5014"/>
    </row>
    <row r="45" spans="1:7" s="4699" customFormat="1" ht="6" customHeight="1">
      <c r="A45" s="5012"/>
      <c r="B45"/>
      <c r="C45"/>
      <c r="D45"/>
      <c r="E45"/>
      <c r="F45" s="5014"/>
    </row>
    <row r="46" spans="1:7" s="4699" customFormat="1" ht="11.1" customHeight="1">
      <c r="A46" s="5012"/>
      <c r="B46"/>
      <c r="C46"/>
      <c r="D46"/>
      <c r="E46"/>
      <c r="F46" s="5014"/>
    </row>
    <row r="47" spans="1:7" s="4699" customFormat="1" ht="11.1" customHeight="1">
      <c r="A47" s="5012"/>
      <c r="B47"/>
      <c r="C47" s="4705" t="s">
        <v>3526</v>
      </c>
      <c r="D47"/>
      <c r="E47"/>
      <c r="F47" s="5014"/>
    </row>
    <row r="48" spans="1:7" s="4699" customFormat="1" ht="12.95" customHeight="1">
      <c r="A48" s="5012"/>
      <c r="B48"/>
      <c r="C48"/>
      <c r="D48"/>
      <c r="E48"/>
      <c r="F48" s="5014"/>
    </row>
    <row r="49" spans="1:6" s="4699" customFormat="1" ht="11.45" customHeight="1">
      <c r="A49" s="5012"/>
      <c r="B49"/>
      <c r="C49"/>
      <c r="D49"/>
      <c r="E49"/>
      <c r="F49" s="5014"/>
    </row>
    <row r="50" spans="1:6" s="4699" customFormat="1" ht="11.45" customHeight="1">
      <c r="A50" s="5012"/>
      <c r="B50"/>
      <c r="C50"/>
      <c r="D50"/>
      <c r="E50"/>
      <c r="F50" s="5014"/>
    </row>
    <row r="51" spans="1:6" s="4699" customFormat="1" ht="11.45" customHeight="1">
      <c r="A51" s="5012"/>
      <c r="B51"/>
      <c r="C51"/>
      <c r="D51"/>
      <c r="E51"/>
      <c r="F51" s="5014"/>
    </row>
    <row r="52" spans="1:6" s="4699" customFormat="1" ht="11.45" customHeight="1">
      <c r="A52" s="5012"/>
      <c r="B52"/>
      <c r="C52"/>
      <c r="D52"/>
      <c r="E52"/>
      <c r="F52" s="5014"/>
    </row>
    <row r="53" spans="1:6" s="4699" customFormat="1" ht="23.1" customHeight="1">
      <c r="A53" s="5012"/>
      <c r="B53"/>
      <c r="C53"/>
      <c r="D53"/>
      <c r="E53"/>
      <c r="F53" s="5014"/>
    </row>
    <row r="54" spans="1:6" s="4699" customFormat="1" ht="17.100000000000001" customHeight="1">
      <c r="A54" s="5012"/>
      <c r="B54"/>
      <c r="C54"/>
      <c r="D54"/>
      <c r="E54"/>
      <c r="F54" s="5014"/>
    </row>
    <row r="55" spans="1:6" s="4699" customFormat="1" ht="11.45" customHeight="1">
      <c r="A55" s="5012"/>
      <c r="B55"/>
      <c r="C55"/>
      <c r="D55"/>
      <c r="E55"/>
      <c r="F55" s="5014"/>
    </row>
    <row r="56" spans="1:6" s="4699" customFormat="1" ht="12.95" customHeight="1">
      <c r="A56" s="5012"/>
      <c r="B56"/>
      <c r="C56"/>
      <c r="D56"/>
      <c r="E56"/>
      <c r="F56" s="5014"/>
    </row>
    <row r="57" spans="1:6" s="4699" customFormat="1" ht="11.45" customHeight="1">
      <c r="A57" s="5012"/>
      <c r="B57"/>
      <c r="C57"/>
      <c r="D57"/>
      <c r="E57"/>
      <c r="F57" s="5014"/>
    </row>
    <row r="58" spans="1:6" s="4699" customFormat="1" ht="11.45" customHeight="1">
      <c r="A58" s="5012"/>
      <c r="B58"/>
      <c r="C58"/>
      <c r="D58"/>
      <c r="E58"/>
      <c r="F58" s="5014"/>
    </row>
    <row r="59" spans="1:6" s="4699" customFormat="1" ht="12.95" customHeight="1">
      <c r="A59" s="5012"/>
      <c r="B59"/>
      <c r="C59"/>
      <c r="D59"/>
      <c r="E59"/>
      <c r="F59" s="5014"/>
    </row>
    <row r="60" spans="1:6" s="4699" customFormat="1" ht="12.95" customHeight="1">
      <c r="A60" s="5012"/>
      <c r="B60"/>
      <c r="C60"/>
      <c r="D60"/>
      <c r="E60"/>
      <c r="F60" s="5014"/>
    </row>
    <row r="61" spans="1:6" s="4699" customFormat="1" ht="23.1" customHeight="1">
      <c r="A61" s="5012"/>
      <c r="B61"/>
      <c r="C61"/>
      <c r="D61"/>
      <c r="E61"/>
      <c r="F61" s="5014"/>
    </row>
    <row r="62" spans="1:6" s="4699" customFormat="1" ht="12.95" customHeight="1">
      <c r="A62" s="5012"/>
      <c r="B62"/>
      <c r="C62"/>
      <c r="D62"/>
      <c r="E62"/>
      <c r="F62" s="5014"/>
    </row>
    <row r="63" spans="1:6" s="4699" customFormat="1" ht="8.1" customHeight="1">
      <c r="A63" s="5012"/>
      <c r="B63"/>
      <c r="C63"/>
      <c r="D63"/>
      <c r="E63"/>
      <c r="F63" s="5014"/>
    </row>
    <row r="64" spans="1:6" s="4699" customFormat="1" ht="11.1" customHeight="1">
      <c r="A64" s="4704"/>
      <c r="B64" s="4705"/>
      <c r="D64" s="4706"/>
      <c r="E64" s="4706"/>
      <c r="F64" s="4707"/>
    </row>
    <row r="65" spans="1:6" s="4699" customFormat="1" ht="8.1" customHeight="1">
      <c r="A65" s="4704"/>
      <c r="B65" s="4705"/>
      <c r="C65" s="4705"/>
      <c r="D65" s="4706"/>
      <c r="E65" s="4706"/>
      <c r="F65" s="4707"/>
    </row>
    <row r="66" spans="1:6" ht="0.75" customHeight="1">
      <c r="A66" s="4656"/>
      <c r="B66" s="4655"/>
      <c r="C66" s="4655"/>
      <c r="D66" s="4655"/>
      <c r="E66" s="4655"/>
      <c r="F66" s="4654"/>
    </row>
    <row r="67" spans="1:6" s="4650" customFormat="1" ht="12">
      <c r="A67" s="4748" t="s">
        <v>173</v>
      </c>
    </row>
    <row r="68" spans="1:6" s="4650" customFormat="1" ht="10.15" customHeight="1"/>
    <row r="69" spans="1:6" ht="10.15" customHeight="1"/>
    <row r="70" spans="1:6" ht="10.15" customHeight="1"/>
    <row r="71" spans="1:6" ht="10.15" customHeight="1"/>
    <row r="72" spans="1:6" ht="10.15" customHeight="1"/>
    <row r="73" spans="1:6" ht="10.15" customHeight="1"/>
    <row r="74" spans="1:6" ht="10.15" customHeight="1"/>
    <row r="75" spans="1:6" ht="10.15" customHeight="1"/>
    <row r="76" spans="1:6" ht="10.15" customHeight="1"/>
    <row r="77" spans="1:6" ht="10.15" customHeight="1"/>
    <row r="78" spans="1:6" ht="10.15" customHeight="1"/>
    <row r="79" spans="1:6" ht="10.15" customHeight="1"/>
    <row r="80" spans="1:6" ht="10.15" customHeight="1"/>
    <row r="81" ht="10.15" customHeight="1"/>
    <row r="82" ht="10.15" customHeight="1"/>
    <row r="83" ht="10.15" customHeight="1"/>
    <row r="84" ht="10.15" customHeight="1"/>
    <row r="85" ht="10.15" customHeight="1"/>
    <row r="86" ht="10.15" customHeight="1"/>
    <row r="87" ht="10.15" customHeight="1"/>
    <row r="88" ht="10.15" customHeight="1"/>
    <row r="89" ht="10.15" customHeight="1"/>
    <row r="90" ht="10.15" customHeight="1"/>
    <row r="91" ht="10.15" customHeight="1"/>
    <row r="92" ht="10.15" customHeight="1"/>
    <row r="93" ht="10.15" customHeight="1"/>
    <row r="94" ht="10.15" customHeight="1"/>
    <row r="95" ht="10.15" customHeight="1"/>
    <row r="96" ht="10.15" customHeight="1"/>
    <row r="97" spans="3:3" ht="10.15" customHeight="1"/>
    <row r="98" spans="3:3" ht="10.15" customHeight="1"/>
    <row r="99" spans="3:3" ht="10.15" customHeight="1"/>
    <row r="101" spans="3:3">
      <c r="C101" s="4653"/>
    </row>
    <row r="124" spans="1:6">
      <c r="A124" s="4652"/>
      <c r="B124" s="4652"/>
      <c r="C124" s="4651"/>
      <c r="D124" s="4651"/>
      <c r="E124" s="4651"/>
      <c r="F124" s="4651"/>
    </row>
    <row r="125" spans="1:6">
      <c r="A125" s="4652"/>
      <c r="B125" s="4652"/>
      <c r="C125" s="4651"/>
      <c r="D125" s="4651"/>
      <c r="E125" s="4651"/>
      <c r="F125" s="4651"/>
    </row>
    <row r="126" spans="1:6">
      <c r="A126" s="4652"/>
      <c r="B126" s="4652"/>
      <c r="C126" s="4651"/>
      <c r="D126" s="4651"/>
      <c r="E126" s="4651"/>
      <c r="F126" s="4651"/>
    </row>
    <row r="127" spans="1:6">
      <c r="A127" s="4652"/>
      <c r="B127" s="4652"/>
      <c r="C127" s="4651"/>
      <c r="D127" s="4651"/>
      <c r="E127" s="4651"/>
      <c r="F127" s="4651"/>
    </row>
    <row r="128" spans="1:6">
      <c r="A128" s="4652"/>
      <c r="B128" s="4652"/>
      <c r="C128" s="4651"/>
      <c r="D128" s="4651"/>
      <c r="E128" s="4651"/>
      <c r="F128" s="4651"/>
    </row>
    <row r="129" spans="1:6">
      <c r="A129" s="4652"/>
      <c r="B129" s="4652"/>
      <c r="C129" s="4651"/>
      <c r="D129" s="4651"/>
      <c r="E129" s="4651"/>
      <c r="F129" s="4651"/>
    </row>
    <row r="130" spans="1:6">
      <c r="A130" s="4652"/>
      <c r="B130" s="4652"/>
      <c r="C130" s="4651"/>
      <c r="D130" s="4651"/>
      <c r="E130" s="4651"/>
      <c r="F130" s="4651"/>
    </row>
    <row r="131" spans="1:6">
      <c r="A131" s="4652"/>
      <c r="B131" s="4652"/>
      <c r="C131" s="4651"/>
      <c r="D131" s="4651"/>
      <c r="E131" s="4651"/>
      <c r="F131" s="4651"/>
    </row>
    <row r="132" spans="1:6">
      <c r="A132" s="4652"/>
      <c r="B132" s="4652"/>
      <c r="C132" s="4651"/>
      <c r="D132" s="4651"/>
      <c r="E132" s="4651"/>
      <c r="F132" s="4651"/>
    </row>
    <row r="133" spans="1:6">
      <c r="A133" s="4652"/>
      <c r="B133" s="4652"/>
      <c r="C133" s="4651"/>
      <c r="D133" s="4651"/>
      <c r="E133" s="4651"/>
      <c r="F133" s="4651"/>
    </row>
    <row r="134" spans="1:6">
      <c r="A134" s="4652"/>
      <c r="B134" s="4652"/>
      <c r="C134" s="4651"/>
      <c r="D134" s="4651"/>
      <c r="E134" s="4651"/>
      <c r="F134" s="4651"/>
    </row>
    <row r="135" spans="1:6">
      <c r="A135" s="4652"/>
      <c r="B135" s="4652"/>
      <c r="C135" s="4651"/>
      <c r="D135" s="4651"/>
      <c r="E135" s="4651"/>
      <c r="F135" s="4651"/>
    </row>
    <row r="136" spans="1:6">
      <c r="A136" s="4652"/>
      <c r="B136" s="4652"/>
      <c r="C136" s="4651"/>
      <c r="D136" s="4651"/>
      <c r="E136" s="4651"/>
      <c r="F136" s="4651"/>
    </row>
    <row r="137" spans="1:6">
      <c r="A137" s="4652"/>
      <c r="B137" s="4652"/>
      <c r="C137" s="4651"/>
      <c r="D137" s="4651"/>
      <c r="E137" s="4651"/>
      <c r="F137" s="4651"/>
    </row>
    <row r="138" spans="1:6">
      <c r="A138" s="4652"/>
      <c r="B138" s="4652"/>
      <c r="C138" s="4651"/>
      <c r="D138" s="4651"/>
      <c r="E138" s="4651"/>
      <c r="F138" s="4651"/>
    </row>
    <row r="140" spans="1:6">
      <c r="A140" s="4652"/>
      <c r="B140" s="4652"/>
      <c r="C140" s="4651"/>
      <c r="D140" s="4651"/>
      <c r="E140" s="4651"/>
      <c r="F140" s="4651"/>
    </row>
    <row r="141" spans="1:6">
      <c r="A141" s="4652"/>
      <c r="B141" s="4652"/>
      <c r="C141" s="4651"/>
      <c r="D141" s="4651"/>
      <c r="E141" s="4651"/>
      <c r="F141" s="4651"/>
    </row>
    <row r="142" spans="1:6">
      <c r="A142" s="4652"/>
      <c r="B142" s="4652"/>
      <c r="C142" s="4651"/>
      <c r="D142" s="4651"/>
      <c r="E142" s="4651"/>
      <c r="F142" s="4651"/>
    </row>
    <row r="143" spans="1:6">
      <c r="A143" s="4652"/>
      <c r="B143" s="4652"/>
      <c r="C143" s="4651"/>
      <c r="D143" s="4651"/>
      <c r="E143" s="4651"/>
      <c r="F143" s="4651"/>
    </row>
    <row r="144" spans="1:6">
      <c r="A144" s="4652"/>
      <c r="B144" s="4652"/>
      <c r="C144" s="4651"/>
      <c r="D144" s="4651"/>
      <c r="E144" s="4651"/>
      <c r="F144" s="4651"/>
    </row>
    <row r="149" spans="1:6" s="4650" customFormat="1" ht="139.9" customHeight="1">
      <c r="A149" s="4649"/>
      <c r="B149" s="4649"/>
      <c r="C149" s="4649"/>
      <c r="D149" s="4649"/>
      <c r="E149" s="4649"/>
      <c r="F149" s="4649"/>
    </row>
    <row r="153" spans="1:6" ht="11.25" customHeight="1"/>
    <row r="154" spans="1:6" ht="11.25" hidden="1" customHeight="1"/>
    <row r="155" spans="1:6" ht="11.25" customHeight="1"/>
    <row r="156" spans="1:6" ht="11.25" customHeight="1"/>
    <row r="157" spans="1:6" ht="11.25" customHeight="1"/>
    <row r="158" spans="1:6" ht="11.25" customHeight="1"/>
    <row r="159" spans="1:6" ht="11.25" customHeight="1"/>
    <row r="160" spans="1:6" ht="11.25" customHeight="1"/>
    <row r="161" ht="11.25" customHeight="1"/>
    <row r="162" ht="11.25" customHeight="1"/>
    <row r="163" ht="11.25" customHeight="1"/>
    <row r="164" ht="11.25" customHeight="1"/>
    <row r="165" ht="11.25" customHeight="1"/>
    <row r="166" ht="11.25" customHeight="1"/>
    <row r="167" ht="11.25" customHeight="1"/>
    <row r="168" ht="11.25" customHeight="1"/>
    <row r="169" ht="11.25" customHeight="1"/>
    <row r="170" ht="11.25" customHeight="1"/>
    <row r="171" ht="11.25" customHeight="1"/>
    <row r="172" ht="11.25" customHeight="1"/>
    <row r="173" ht="11.25" customHeight="1"/>
  </sheetData>
  <mergeCells count="1">
    <mergeCell ref="D7:E7"/>
  </mergeCells>
  <printOptions horizontalCentered="1" verticalCentered="1"/>
  <pageMargins left="0.5" right="0.5" top="0.35" bottom="0.35" header="0" footer="0"/>
  <pageSetup orientation="portrait" r:id="rId1"/>
  <headerFooter alignWithMargins="0"/>
  <rowBreaks count="1" manualBreakCount="1">
    <brk id="150" max="16383"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pageSetUpPr fitToPage="1"/>
  </sheetPr>
  <dimension ref="A1:L65"/>
  <sheetViews>
    <sheetView showGridLines="0" topLeftCell="A23" zoomScaleNormal="100" workbookViewId="0">
      <selection activeCell="D44" sqref="D44"/>
    </sheetView>
  </sheetViews>
  <sheetFormatPr defaultColWidth="10.140625" defaultRowHeight="15.75" customHeight="1"/>
  <cols>
    <col min="1" max="1" width="5.85546875" style="202" customWidth="1"/>
    <col min="2" max="2" width="7.42578125" style="202" customWidth="1"/>
    <col min="3" max="3" width="7.85546875" style="202" customWidth="1"/>
    <col min="4" max="4" width="61.140625" style="257" customWidth="1"/>
    <col min="5" max="5" width="5.85546875" style="261" customWidth="1"/>
    <col min="6" max="6" width="19.85546875" style="422" customWidth="1"/>
    <col min="7" max="7" width="22.5703125" style="422" customWidth="1"/>
    <col min="8" max="8" width="5.85546875" style="1417" customWidth="1"/>
    <col min="9" max="9" width="14.42578125" style="422" bestFit="1" customWidth="1"/>
    <col min="10" max="10" width="17.85546875" style="202" customWidth="1"/>
    <col min="11" max="11" width="14" style="202" customWidth="1"/>
    <col min="12" max="257" width="10.140625" style="202"/>
    <col min="258" max="258" width="7" style="202" customWidth="1"/>
    <col min="259" max="259" width="7.42578125" style="202" customWidth="1"/>
    <col min="260" max="260" width="7.85546875" style="202" customWidth="1"/>
    <col min="261" max="261" width="61.140625" style="202" customWidth="1"/>
    <col min="262" max="262" width="5.85546875" style="202" customWidth="1"/>
    <col min="263" max="263" width="20.85546875" style="202" customWidth="1"/>
    <col min="264" max="264" width="23.5703125" style="202" customWidth="1"/>
    <col min="265" max="265" width="11.85546875" style="202" bestFit="1" customWidth="1"/>
    <col min="266" max="266" width="17.85546875" style="202" customWidth="1"/>
    <col min="267" max="267" width="10.42578125" style="202" bestFit="1" customWidth="1"/>
    <col min="268" max="513" width="10.140625" style="202"/>
    <col min="514" max="514" width="7" style="202" customWidth="1"/>
    <col min="515" max="515" width="7.42578125" style="202" customWidth="1"/>
    <col min="516" max="516" width="7.85546875" style="202" customWidth="1"/>
    <col min="517" max="517" width="61.140625" style="202" customWidth="1"/>
    <col min="518" max="518" width="5.85546875" style="202" customWidth="1"/>
    <col min="519" max="519" width="20.85546875" style="202" customWidth="1"/>
    <col min="520" max="520" width="23.5703125" style="202" customWidth="1"/>
    <col min="521" max="521" width="11.85546875" style="202" bestFit="1" customWidth="1"/>
    <col min="522" max="522" width="17.85546875" style="202" customWidth="1"/>
    <col min="523" max="523" width="10.42578125" style="202" bestFit="1" customWidth="1"/>
    <col min="524" max="769" width="10.140625" style="202"/>
    <col min="770" max="770" width="7" style="202" customWidth="1"/>
    <col min="771" max="771" width="7.42578125" style="202" customWidth="1"/>
    <col min="772" max="772" width="7.85546875" style="202" customWidth="1"/>
    <col min="773" max="773" width="61.140625" style="202" customWidth="1"/>
    <col min="774" max="774" width="5.85546875" style="202" customWidth="1"/>
    <col min="775" max="775" width="20.85546875" style="202" customWidth="1"/>
    <col min="776" max="776" width="23.5703125" style="202" customWidth="1"/>
    <col min="777" max="777" width="11.85546875" style="202" bestFit="1" customWidth="1"/>
    <col min="778" max="778" width="17.85546875" style="202" customWidth="1"/>
    <col min="779" max="779" width="10.42578125" style="202" bestFit="1" customWidth="1"/>
    <col min="780" max="1025" width="10.140625" style="202"/>
    <col min="1026" max="1026" width="7" style="202" customWidth="1"/>
    <col min="1027" max="1027" width="7.42578125" style="202" customWidth="1"/>
    <col min="1028" max="1028" width="7.85546875" style="202" customWidth="1"/>
    <col min="1029" max="1029" width="61.140625" style="202" customWidth="1"/>
    <col min="1030" max="1030" width="5.85546875" style="202" customWidth="1"/>
    <col min="1031" max="1031" width="20.85546875" style="202" customWidth="1"/>
    <col min="1032" max="1032" width="23.5703125" style="202" customWidth="1"/>
    <col min="1033" max="1033" width="11.85546875" style="202" bestFit="1" customWidth="1"/>
    <col min="1034" max="1034" width="17.85546875" style="202" customWidth="1"/>
    <col min="1035" max="1035" width="10.42578125" style="202" bestFit="1" customWidth="1"/>
    <col min="1036" max="1281" width="10.140625" style="202"/>
    <col min="1282" max="1282" width="7" style="202" customWidth="1"/>
    <col min="1283" max="1283" width="7.42578125" style="202" customWidth="1"/>
    <col min="1284" max="1284" width="7.85546875" style="202" customWidth="1"/>
    <col min="1285" max="1285" width="61.140625" style="202" customWidth="1"/>
    <col min="1286" max="1286" width="5.85546875" style="202" customWidth="1"/>
    <col min="1287" max="1287" width="20.85546875" style="202" customWidth="1"/>
    <col min="1288" max="1288" width="23.5703125" style="202" customWidth="1"/>
    <col min="1289" max="1289" width="11.85546875" style="202" bestFit="1" customWidth="1"/>
    <col min="1290" max="1290" width="17.85546875" style="202" customWidth="1"/>
    <col min="1291" max="1291" width="10.42578125" style="202" bestFit="1" customWidth="1"/>
    <col min="1292" max="1537" width="10.140625" style="202"/>
    <col min="1538" max="1538" width="7" style="202" customWidth="1"/>
    <col min="1539" max="1539" width="7.42578125" style="202" customWidth="1"/>
    <col min="1540" max="1540" width="7.85546875" style="202" customWidth="1"/>
    <col min="1541" max="1541" width="61.140625" style="202" customWidth="1"/>
    <col min="1542" max="1542" width="5.85546875" style="202" customWidth="1"/>
    <col min="1543" max="1543" width="20.85546875" style="202" customWidth="1"/>
    <col min="1544" max="1544" width="23.5703125" style="202" customWidth="1"/>
    <col min="1545" max="1545" width="11.85546875" style="202" bestFit="1" customWidth="1"/>
    <col min="1546" max="1546" width="17.85546875" style="202" customWidth="1"/>
    <col min="1547" max="1547" width="10.42578125" style="202" bestFit="1" customWidth="1"/>
    <col min="1548" max="1793" width="10.140625" style="202"/>
    <col min="1794" max="1794" width="7" style="202" customWidth="1"/>
    <col min="1795" max="1795" width="7.42578125" style="202" customWidth="1"/>
    <col min="1796" max="1796" width="7.85546875" style="202" customWidth="1"/>
    <col min="1797" max="1797" width="61.140625" style="202" customWidth="1"/>
    <col min="1798" max="1798" width="5.85546875" style="202" customWidth="1"/>
    <col min="1799" max="1799" width="20.85546875" style="202" customWidth="1"/>
    <col min="1800" max="1800" width="23.5703125" style="202" customWidth="1"/>
    <col min="1801" max="1801" width="11.85546875" style="202" bestFit="1" customWidth="1"/>
    <col min="1802" max="1802" width="17.85546875" style="202" customWidth="1"/>
    <col min="1803" max="1803" width="10.42578125" style="202" bestFit="1" customWidth="1"/>
    <col min="1804" max="2049" width="10.140625" style="202"/>
    <col min="2050" max="2050" width="7" style="202" customWidth="1"/>
    <col min="2051" max="2051" width="7.42578125" style="202" customWidth="1"/>
    <col min="2052" max="2052" width="7.85546875" style="202" customWidth="1"/>
    <col min="2053" max="2053" width="61.140625" style="202" customWidth="1"/>
    <col min="2054" max="2054" width="5.85546875" style="202" customWidth="1"/>
    <col min="2055" max="2055" width="20.85546875" style="202" customWidth="1"/>
    <col min="2056" max="2056" width="23.5703125" style="202" customWidth="1"/>
    <col min="2057" max="2057" width="11.85546875" style="202" bestFit="1" customWidth="1"/>
    <col min="2058" max="2058" width="17.85546875" style="202" customWidth="1"/>
    <col min="2059" max="2059" width="10.42578125" style="202" bestFit="1" customWidth="1"/>
    <col min="2060" max="2305" width="10.140625" style="202"/>
    <col min="2306" max="2306" width="7" style="202" customWidth="1"/>
    <col min="2307" max="2307" width="7.42578125" style="202" customWidth="1"/>
    <col min="2308" max="2308" width="7.85546875" style="202" customWidth="1"/>
    <col min="2309" max="2309" width="61.140625" style="202" customWidth="1"/>
    <col min="2310" max="2310" width="5.85546875" style="202" customWidth="1"/>
    <col min="2311" max="2311" width="20.85546875" style="202" customWidth="1"/>
    <col min="2312" max="2312" width="23.5703125" style="202" customWidth="1"/>
    <col min="2313" max="2313" width="11.85546875" style="202" bestFit="1" customWidth="1"/>
    <col min="2314" max="2314" width="17.85546875" style="202" customWidth="1"/>
    <col min="2315" max="2315" width="10.42578125" style="202" bestFit="1" customWidth="1"/>
    <col min="2316" max="2561" width="10.140625" style="202"/>
    <col min="2562" max="2562" width="7" style="202" customWidth="1"/>
    <col min="2563" max="2563" width="7.42578125" style="202" customWidth="1"/>
    <col min="2564" max="2564" width="7.85546875" style="202" customWidth="1"/>
    <col min="2565" max="2565" width="61.140625" style="202" customWidth="1"/>
    <col min="2566" max="2566" width="5.85546875" style="202" customWidth="1"/>
    <col min="2567" max="2567" width="20.85546875" style="202" customWidth="1"/>
    <col min="2568" max="2568" width="23.5703125" style="202" customWidth="1"/>
    <col min="2569" max="2569" width="11.85546875" style="202" bestFit="1" customWidth="1"/>
    <col min="2570" max="2570" width="17.85546875" style="202" customWidth="1"/>
    <col min="2571" max="2571" width="10.42578125" style="202" bestFit="1" customWidth="1"/>
    <col min="2572" max="2817" width="10.140625" style="202"/>
    <col min="2818" max="2818" width="7" style="202" customWidth="1"/>
    <col min="2819" max="2819" width="7.42578125" style="202" customWidth="1"/>
    <col min="2820" max="2820" width="7.85546875" style="202" customWidth="1"/>
    <col min="2821" max="2821" width="61.140625" style="202" customWidth="1"/>
    <col min="2822" max="2822" width="5.85546875" style="202" customWidth="1"/>
    <col min="2823" max="2823" width="20.85546875" style="202" customWidth="1"/>
    <col min="2824" max="2824" width="23.5703125" style="202" customWidth="1"/>
    <col min="2825" max="2825" width="11.85546875" style="202" bestFit="1" customWidth="1"/>
    <col min="2826" max="2826" width="17.85546875" style="202" customWidth="1"/>
    <col min="2827" max="2827" width="10.42578125" style="202" bestFit="1" customWidth="1"/>
    <col min="2828" max="3073" width="10.140625" style="202"/>
    <col min="3074" max="3074" width="7" style="202" customWidth="1"/>
    <col min="3075" max="3075" width="7.42578125" style="202" customWidth="1"/>
    <col min="3076" max="3076" width="7.85546875" style="202" customWidth="1"/>
    <col min="3077" max="3077" width="61.140625" style="202" customWidth="1"/>
    <col min="3078" max="3078" width="5.85546875" style="202" customWidth="1"/>
    <col min="3079" max="3079" width="20.85546875" style="202" customWidth="1"/>
    <col min="3080" max="3080" width="23.5703125" style="202" customWidth="1"/>
    <col min="3081" max="3081" width="11.85546875" style="202" bestFit="1" customWidth="1"/>
    <col min="3082" max="3082" width="17.85546875" style="202" customWidth="1"/>
    <col min="3083" max="3083" width="10.42578125" style="202" bestFit="1" customWidth="1"/>
    <col min="3084" max="3329" width="10.140625" style="202"/>
    <col min="3330" max="3330" width="7" style="202" customWidth="1"/>
    <col min="3331" max="3331" width="7.42578125" style="202" customWidth="1"/>
    <col min="3332" max="3332" width="7.85546875" style="202" customWidth="1"/>
    <col min="3333" max="3333" width="61.140625" style="202" customWidth="1"/>
    <col min="3334" max="3334" width="5.85546875" style="202" customWidth="1"/>
    <col min="3335" max="3335" width="20.85546875" style="202" customWidth="1"/>
    <col min="3336" max="3336" width="23.5703125" style="202" customWidth="1"/>
    <col min="3337" max="3337" width="11.85546875" style="202" bestFit="1" customWidth="1"/>
    <col min="3338" max="3338" width="17.85546875" style="202" customWidth="1"/>
    <col min="3339" max="3339" width="10.42578125" style="202" bestFit="1" customWidth="1"/>
    <col min="3340" max="3585" width="10.140625" style="202"/>
    <col min="3586" max="3586" width="7" style="202" customWidth="1"/>
    <col min="3587" max="3587" width="7.42578125" style="202" customWidth="1"/>
    <col min="3588" max="3588" width="7.85546875" style="202" customWidth="1"/>
    <col min="3589" max="3589" width="61.140625" style="202" customWidth="1"/>
    <col min="3590" max="3590" width="5.85546875" style="202" customWidth="1"/>
    <col min="3591" max="3591" width="20.85546875" style="202" customWidth="1"/>
    <col min="3592" max="3592" width="23.5703125" style="202" customWidth="1"/>
    <col min="3593" max="3593" width="11.85546875" style="202" bestFit="1" customWidth="1"/>
    <col min="3594" max="3594" width="17.85546875" style="202" customWidth="1"/>
    <col min="3595" max="3595" width="10.42578125" style="202" bestFit="1" customWidth="1"/>
    <col min="3596" max="3841" width="10.140625" style="202"/>
    <col min="3842" max="3842" width="7" style="202" customWidth="1"/>
    <col min="3843" max="3843" width="7.42578125" style="202" customWidth="1"/>
    <col min="3844" max="3844" width="7.85546875" style="202" customWidth="1"/>
    <col min="3845" max="3845" width="61.140625" style="202" customWidth="1"/>
    <col min="3846" max="3846" width="5.85546875" style="202" customWidth="1"/>
    <col min="3847" max="3847" width="20.85546875" style="202" customWidth="1"/>
    <col min="3848" max="3848" width="23.5703125" style="202" customWidth="1"/>
    <col min="3849" max="3849" width="11.85546875" style="202" bestFit="1" customWidth="1"/>
    <col min="3850" max="3850" width="17.85546875" style="202" customWidth="1"/>
    <col min="3851" max="3851" width="10.42578125" style="202" bestFit="1" customWidth="1"/>
    <col min="3852" max="4097" width="10.140625" style="202"/>
    <col min="4098" max="4098" width="7" style="202" customWidth="1"/>
    <col min="4099" max="4099" width="7.42578125" style="202" customWidth="1"/>
    <col min="4100" max="4100" width="7.85546875" style="202" customWidth="1"/>
    <col min="4101" max="4101" width="61.140625" style="202" customWidth="1"/>
    <col min="4102" max="4102" width="5.85546875" style="202" customWidth="1"/>
    <col min="4103" max="4103" width="20.85546875" style="202" customWidth="1"/>
    <col min="4104" max="4104" width="23.5703125" style="202" customWidth="1"/>
    <col min="4105" max="4105" width="11.85546875" style="202" bestFit="1" customWidth="1"/>
    <col min="4106" max="4106" width="17.85546875" style="202" customWidth="1"/>
    <col min="4107" max="4107" width="10.42578125" style="202" bestFit="1" customWidth="1"/>
    <col min="4108" max="4353" width="10.140625" style="202"/>
    <col min="4354" max="4354" width="7" style="202" customWidth="1"/>
    <col min="4355" max="4355" width="7.42578125" style="202" customWidth="1"/>
    <col min="4356" max="4356" width="7.85546875" style="202" customWidth="1"/>
    <col min="4357" max="4357" width="61.140625" style="202" customWidth="1"/>
    <col min="4358" max="4358" width="5.85546875" style="202" customWidth="1"/>
    <col min="4359" max="4359" width="20.85546875" style="202" customWidth="1"/>
    <col min="4360" max="4360" width="23.5703125" style="202" customWidth="1"/>
    <col min="4361" max="4361" width="11.85546875" style="202" bestFit="1" customWidth="1"/>
    <col min="4362" max="4362" width="17.85546875" style="202" customWidth="1"/>
    <col min="4363" max="4363" width="10.42578125" style="202" bestFit="1" customWidth="1"/>
    <col min="4364" max="4609" width="10.140625" style="202"/>
    <col min="4610" max="4610" width="7" style="202" customWidth="1"/>
    <col min="4611" max="4611" width="7.42578125" style="202" customWidth="1"/>
    <col min="4612" max="4612" width="7.85546875" style="202" customWidth="1"/>
    <col min="4613" max="4613" width="61.140625" style="202" customWidth="1"/>
    <col min="4614" max="4614" width="5.85546875" style="202" customWidth="1"/>
    <col min="4615" max="4615" width="20.85546875" style="202" customWidth="1"/>
    <col min="4616" max="4616" width="23.5703125" style="202" customWidth="1"/>
    <col min="4617" max="4617" width="11.85546875" style="202" bestFit="1" customWidth="1"/>
    <col min="4618" max="4618" width="17.85546875" style="202" customWidth="1"/>
    <col min="4619" max="4619" width="10.42578125" style="202" bestFit="1" customWidth="1"/>
    <col min="4620" max="4865" width="10.140625" style="202"/>
    <col min="4866" max="4866" width="7" style="202" customWidth="1"/>
    <col min="4867" max="4867" width="7.42578125" style="202" customWidth="1"/>
    <col min="4868" max="4868" width="7.85546875" style="202" customWidth="1"/>
    <col min="4869" max="4869" width="61.140625" style="202" customWidth="1"/>
    <col min="4870" max="4870" width="5.85546875" style="202" customWidth="1"/>
    <col min="4871" max="4871" width="20.85546875" style="202" customWidth="1"/>
    <col min="4872" max="4872" width="23.5703125" style="202" customWidth="1"/>
    <col min="4873" max="4873" width="11.85546875" style="202" bestFit="1" customWidth="1"/>
    <col min="4874" max="4874" width="17.85546875" style="202" customWidth="1"/>
    <col min="4875" max="4875" width="10.42578125" style="202" bestFit="1" customWidth="1"/>
    <col min="4876" max="5121" width="10.140625" style="202"/>
    <col min="5122" max="5122" width="7" style="202" customWidth="1"/>
    <col min="5123" max="5123" width="7.42578125" style="202" customWidth="1"/>
    <col min="5124" max="5124" width="7.85546875" style="202" customWidth="1"/>
    <col min="5125" max="5125" width="61.140625" style="202" customWidth="1"/>
    <col min="5126" max="5126" width="5.85546875" style="202" customWidth="1"/>
    <col min="5127" max="5127" width="20.85546875" style="202" customWidth="1"/>
    <col min="5128" max="5128" width="23.5703125" style="202" customWidth="1"/>
    <col min="5129" max="5129" width="11.85546875" style="202" bestFit="1" customWidth="1"/>
    <col min="5130" max="5130" width="17.85546875" style="202" customWidth="1"/>
    <col min="5131" max="5131" width="10.42578125" style="202" bestFit="1" customWidth="1"/>
    <col min="5132" max="5377" width="10.140625" style="202"/>
    <col min="5378" max="5378" width="7" style="202" customWidth="1"/>
    <col min="5379" max="5379" width="7.42578125" style="202" customWidth="1"/>
    <col min="5380" max="5380" width="7.85546875" style="202" customWidth="1"/>
    <col min="5381" max="5381" width="61.140625" style="202" customWidth="1"/>
    <col min="5382" max="5382" width="5.85546875" style="202" customWidth="1"/>
    <col min="5383" max="5383" width="20.85546875" style="202" customWidth="1"/>
    <col min="5384" max="5384" width="23.5703125" style="202" customWidth="1"/>
    <col min="5385" max="5385" width="11.85546875" style="202" bestFit="1" customWidth="1"/>
    <col min="5386" max="5386" width="17.85546875" style="202" customWidth="1"/>
    <col min="5387" max="5387" width="10.42578125" style="202" bestFit="1" customWidth="1"/>
    <col min="5388" max="5633" width="10.140625" style="202"/>
    <col min="5634" max="5634" width="7" style="202" customWidth="1"/>
    <col min="5635" max="5635" width="7.42578125" style="202" customWidth="1"/>
    <col min="5636" max="5636" width="7.85546875" style="202" customWidth="1"/>
    <col min="5637" max="5637" width="61.140625" style="202" customWidth="1"/>
    <col min="5638" max="5638" width="5.85546875" style="202" customWidth="1"/>
    <col min="5639" max="5639" width="20.85546875" style="202" customWidth="1"/>
    <col min="5640" max="5640" width="23.5703125" style="202" customWidth="1"/>
    <col min="5641" max="5641" width="11.85546875" style="202" bestFit="1" customWidth="1"/>
    <col min="5642" max="5642" width="17.85546875" style="202" customWidth="1"/>
    <col min="5643" max="5643" width="10.42578125" style="202" bestFit="1" customWidth="1"/>
    <col min="5644" max="5889" width="10.140625" style="202"/>
    <col min="5890" max="5890" width="7" style="202" customWidth="1"/>
    <col min="5891" max="5891" width="7.42578125" style="202" customWidth="1"/>
    <col min="5892" max="5892" width="7.85546875" style="202" customWidth="1"/>
    <col min="5893" max="5893" width="61.140625" style="202" customWidth="1"/>
    <col min="5894" max="5894" width="5.85546875" style="202" customWidth="1"/>
    <col min="5895" max="5895" width="20.85546875" style="202" customWidth="1"/>
    <col min="5896" max="5896" width="23.5703125" style="202" customWidth="1"/>
    <col min="5897" max="5897" width="11.85546875" style="202" bestFit="1" customWidth="1"/>
    <col min="5898" max="5898" width="17.85546875" style="202" customWidth="1"/>
    <col min="5899" max="5899" width="10.42578125" style="202" bestFit="1" customWidth="1"/>
    <col min="5900" max="6145" width="10.140625" style="202"/>
    <col min="6146" max="6146" width="7" style="202" customWidth="1"/>
    <col min="6147" max="6147" width="7.42578125" style="202" customWidth="1"/>
    <col min="6148" max="6148" width="7.85546875" style="202" customWidth="1"/>
    <col min="6149" max="6149" width="61.140625" style="202" customWidth="1"/>
    <col min="6150" max="6150" width="5.85546875" style="202" customWidth="1"/>
    <col min="6151" max="6151" width="20.85546875" style="202" customWidth="1"/>
    <col min="6152" max="6152" width="23.5703125" style="202" customWidth="1"/>
    <col min="6153" max="6153" width="11.85546875" style="202" bestFit="1" customWidth="1"/>
    <col min="6154" max="6154" width="17.85546875" style="202" customWidth="1"/>
    <col min="6155" max="6155" width="10.42578125" style="202" bestFit="1" customWidth="1"/>
    <col min="6156" max="6401" width="10.140625" style="202"/>
    <col min="6402" max="6402" width="7" style="202" customWidth="1"/>
    <col min="6403" max="6403" width="7.42578125" style="202" customWidth="1"/>
    <col min="6404" max="6404" width="7.85546875" style="202" customWidth="1"/>
    <col min="6405" max="6405" width="61.140625" style="202" customWidth="1"/>
    <col min="6406" max="6406" width="5.85546875" style="202" customWidth="1"/>
    <col min="6407" max="6407" width="20.85546875" style="202" customWidth="1"/>
    <col min="6408" max="6408" width="23.5703125" style="202" customWidth="1"/>
    <col min="6409" max="6409" width="11.85546875" style="202" bestFit="1" customWidth="1"/>
    <col min="6410" max="6410" width="17.85546875" style="202" customWidth="1"/>
    <col min="6411" max="6411" width="10.42578125" style="202" bestFit="1" customWidth="1"/>
    <col min="6412" max="6657" width="10.140625" style="202"/>
    <col min="6658" max="6658" width="7" style="202" customWidth="1"/>
    <col min="6659" max="6659" width="7.42578125" style="202" customWidth="1"/>
    <col min="6660" max="6660" width="7.85546875" style="202" customWidth="1"/>
    <col min="6661" max="6661" width="61.140625" style="202" customWidth="1"/>
    <col min="6662" max="6662" width="5.85546875" style="202" customWidth="1"/>
    <col min="6663" max="6663" width="20.85546875" style="202" customWidth="1"/>
    <col min="6664" max="6664" width="23.5703125" style="202" customWidth="1"/>
    <col min="6665" max="6665" width="11.85546875" style="202" bestFit="1" customWidth="1"/>
    <col min="6666" max="6666" width="17.85546875" style="202" customWidth="1"/>
    <col min="6667" max="6667" width="10.42578125" style="202" bestFit="1" customWidth="1"/>
    <col min="6668" max="6913" width="10.140625" style="202"/>
    <col min="6914" max="6914" width="7" style="202" customWidth="1"/>
    <col min="6915" max="6915" width="7.42578125" style="202" customWidth="1"/>
    <col min="6916" max="6916" width="7.85546875" style="202" customWidth="1"/>
    <col min="6917" max="6917" width="61.140625" style="202" customWidth="1"/>
    <col min="6918" max="6918" width="5.85546875" style="202" customWidth="1"/>
    <col min="6919" max="6919" width="20.85546875" style="202" customWidth="1"/>
    <col min="6920" max="6920" width="23.5703125" style="202" customWidth="1"/>
    <col min="6921" max="6921" width="11.85546875" style="202" bestFit="1" customWidth="1"/>
    <col min="6922" max="6922" width="17.85546875" style="202" customWidth="1"/>
    <col min="6923" max="6923" width="10.42578125" style="202" bestFit="1" customWidth="1"/>
    <col min="6924" max="7169" width="10.140625" style="202"/>
    <col min="7170" max="7170" width="7" style="202" customWidth="1"/>
    <col min="7171" max="7171" width="7.42578125" style="202" customWidth="1"/>
    <col min="7172" max="7172" width="7.85546875" style="202" customWidth="1"/>
    <col min="7173" max="7173" width="61.140625" style="202" customWidth="1"/>
    <col min="7174" max="7174" width="5.85546875" style="202" customWidth="1"/>
    <col min="7175" max="7175" width="20.85546875" style="202" customWidth="1"/>
    <col min="7176" max="7176" width="23.5703125" style="202" customWidth="1"/>
    <col min="7177" max="7177" width="11.85546875" style="202" bestFit="1" customWidth="1"/>
    <col min="7178" max="7178" width="17.85546875" style="202" customWidth="1"/>
    <col min="7179" max="7179" width="10.42578125" style="202" bestFit="1" customWidth="1"/>
    <col min="7180" max="7425" width="10.140625" style="202"/>
    <col min="7426" max="7426" width="7" style="202" customWidth="1"/>
    <col min="7427" max="7427" width="7.42578125" style="202" customWidth="1"/>
    <col min="7428" max="7428" width="7.85546875" style="202" customWidth="1"/>
    <col min="7429" max="7429" width="61.140625" style="202" customWidth="1"/>
    <col min="7430" max="7430" width="5.85546875" style="202" customWidth="1"/>
    <col min="7431" max="7431" width="20.85546875" style="202" customWidth="1"/>
    <col min="7432" max="7432" width="23.5703125" style="202" customWidth="1"/>
    <col min="7433" max="7433" width="11.85546875" style="202" bestFit="1" customWidth="1"/>
    <col min="7434" max="7434" width="17.85546875" style="202" customWidth="1"/>
    <col min="7435" max="7435" width="10.42578125" style="202" bestFit="1" customWidth="1"/>
    <col min="7436" max="7681" width="10.140625" style="202"/>
    <col min="7682" max="7682" width="7" style="202" customWidth="1"/>
    <col min="7683" max="7683" width="7.42578125" style="202" customWidth="1"/>
    <col min="7684" max="7684" width="7.85546875" style="202" customWidth="1"/>
    <col min="7685" max="7685" width="61.140625" style="202" customWidth="1"/>
    <col min="7686" max="7686" width="5.85546875" style="202" customWidth="1"/>
    <col min="7687" max="7687" width="20.85546875" style="202" customWidth="1"/>
    <col min="7688" max="7688" width="23.5703125" style="202" customWidth="1"/>
    <col min="7689" max="7689" width="11.85546875" style="202" bestFit="1" customWidth="1"/>
    <col min="7690" max="7690" width="17.85546875" style="202" customWidth="1"/>
    <col min="7691" max="7691" width="10.42578125" style="202" bestFit="1" customWidth="1"/>
    <col min="7692" max="7937" width="10.140625" style="202"/>
    <col min="7938" max="7938" width="7" style="202" customWidth="1"/>
    <col min="7939" max="7939" width="7.42578125" style="202" customWidth="1"/>
    <col min="7940" max="7940" width="7.85546875" style="202" customWidth="1"/>
    <col min="7941" max="7941" width="61.140625" style="202" customWidth="1"/>
    <col min="7942" max="7942" width="5.85546875" style="202" customWidth="1"/>
    <col min="7943" max="7943" width="20.85546875" style="202" customWidth="1"/>
    <col min="7944" max="7944" width="23.5703125" style="202" customWidth="1"/>
    <col min="7945" max="7945" width="11.85546875" style="202" bestFit="1" customWidth="1"/>
    <col min="7946" max="7946" width="17.85546875" style="202" customWidth="1"/>
    <col min="7947" max="7947" width="10.42578125" style="202" bestFit="1" customWidth="1"/>
    <col min="7948" max="8193" width="10.140625" style="202"/>
    <col min="8194" max="8194" width="7" style="202" customWidth="1"/>
    <col min="8195" max="8195" width="7.42578125" style="202" customWidth="1"/>
    <col min="8196" max="8196" width="7.85546875" style="202" customWidth="1"/>
    <col min="8197" max="8197" width="61.140625" style="202" customWidth="1"/>
    <col min="8198" max="8198" width="5.85546875" style="202" customWidth="1"/>
    <col min="8199" max="8199" width="20.85546875" style="202" customWidth="1"/>
    <col min="8200" max="8200" width="23.5703125" style="202" customWidth="1"/>
    <col min="8201" max="8201" width="11.85546875" style="202" bestFit="1" customWidth="1"/>
    <col min="8202" max="8202" width="17.85546875" style="202" customWidth="1"/>
    <col min="8203" max="8203" width="10.42578125" style="202" bestFit="1" customWidth="1"/>
    <col min="8204" max="8449" width="10.140625" style="202"/>
    <col min="8450" max="8450" width="7" style="202" customWidth="1"/>
    <col min="8451" max="8451" width="7.42578125" style="202" customWidth="1"/>
    <col min="8452" max="8452" width="7.85546875" style="202" customWidth="1"/>
    <col min="8453" max="8453" width="61.140625" style="202" customWidth="1"/>
    <col min="8454" max="8454" width="5.85546875" style="202" customWidth="1"/>
    <col min="8455" max="8455" width="20.85546875" style="202" customWidth="1"/>
    <col min="8456" max="8456" width="23.5703125" style="202" customWidth="1"/>
    <col min="8457" max="8457" width="11.85546875" style="202" bestFit="1" customWidth="1"/>
    <col min="8458" max="8458" width="17.85546875" style="202" customWidth="1"/>
    <col min="8459" max="8459" width="10.42578125" style="202" bestFit="1" customWidth="1"/>
    <col min="8460" max="8705" width="10.140625" style="202"/>
    <col min="8706" max="8706" width="7" style="202" customWidth="1"/>
    <col min="8707" max="8707" width="7.42578125" style="202" customWidth="1"/>
    <col min="8708" max="8708" width="7.85546875" style="202" customWidth="1"/>
    <col min="8709" max="8709" width="61.140625" style="202" customWidth="1"/>
    <col min="8710" max="8710" width="5.85546875" style="202" customWidth="1"/>
    <col min="8711" max="8711" width="20.85546875" style="202" customWidth="1"/>
    <col min="8712" max="8712" width="23.5703125" style="202" customWidth="1"/>
    <col min="8713" max="8713" width="11.85546875" style="202" bestFit="1" customWidth="1"/>
    <col min="8714" max="8714" width="17.85546875" style="202" customWidth="1"/>
    <col min="8715" max="8715" width="10.42578125" style="202" bestFit="1" customWidth="1"/>
    <col min="8716" max="8961" width="10.140625" style="202"/>
    <col min="8962" max="8962" width="7" style="202" customWidth="1"/>
    <col min="8963" max="8963" width="7.42578125" style="202" customWidth="1"/>
    <col min="8964" max="8964" width="7.85546875" style="202" customWidth="1"/>
    <col min="8965" max="8965" width="61.140625" style="202" customWidth="1"/>
    <col min="8966" max="8966" width="5.85546875" style="202" customWidth="1"/>
    <col min="8967" max="8967" width="20.85546875" style="202" customWidth="1"/>
    <col min="8968" max="8968" width="23.5703125" style="202" customWidth="1"/>
    <col min="8969" max="8969" width="11.85546875" style="202" bestFit="1" customWidth="1"/>
    <col min="8970" max="8970" width="17.85546875" style="202" customWidth="1"/>
    <col min="8971" max="8971" width="10.42578125" style="202" bestFit="1" customWidth="1"/>
    <col min="8972" max="9217" width="10.140625" style="202"/>
    <col min="9218" max="9218" width="7" style="202" customWidth="1"/>
    <col min="9219" max="9219" width="7.42578125" style="202" customWidth="1"/>
    <col min="9220" max="9220" width="7.85546875" style="202" customWidth="1"/>
    <col min="9221" max="9221" width="61.140625" style="202" customWidth="1"/>
    <col min="9222" max="9222" width="5.85546875" style="202" customWidth="1"/>
    <col min="9223" max="9223" width="20.85546875" style="202" customWidth="1"/>
    <col min="9224" max="9224" width="23.5703125" style="202" customWidth="1"/>
    <col min="9225" max="9225" width="11.85546875" style="202" bestFit="1" customWidth="1"/>
    <col min="9226" max="9226" width="17.85546875" style="202" customWidth="1"/>
    <col min="9227" max="9227" width="10.42578125" style="202" bestFit="1" customWidth="1"/>
    <col min="9228" max="9473" width="10.140625" style="202"/>
    <col min="9474" max="9474" width="7" style="202" customWidth="1"/>
    <col min="9475" max="9475" width="7.42578125" style="202" customWidth="1"/>
    <col min="9476" max="9476" width="7.85546875" style="202" customWidth="1"/>
    <col min="9477" max="9477" width="61.140625" style="202" customWidth="1"/>
    <col min="9478" max="9478" width="5.85546875" style="202" customWidth="1"/>
    <col min="9479" max="9479" width="20.85546875" style="202" customWidth="1"/>
    <col min="9480" max="9480" width="23.5703125" style="202" customWidth="1"/>
    <col min="9481" max="9481" width="11.85546875" style="202" bestFit="1" customWidth="1"/>
    <col min="9482" max="9482" width="17.85546875" style="202" customWidth="1"/>
    <col min="9483" max="9483" width="10.42578125" style="202" bestFit="1" customWidth="1"/>
    <col min="9484" max="9729" width="10.140625" style="202"/>
    <col min="9730" max="9730" width="7" style="202" customWidth="1"/>
    <col min="9731" max="9731" width="7.42578125" style="202" customWidth="1"/>
    <col min="9732" max="9732" width="7.85546875" style="202" customWidth="1"/>
    <col min="9733" max="9733" width="61.140625" style="202" customWidth="1"/>
    <col min="9734" max="9734" width="5.85546875" style="202" customWidth="1"/>
    <col min="9735" max="9735" width="20.85546875" style="202" customWidth="1"/>
    <col min="9736" max="9736" width="23.5703125" style="202" customWidth="1"/>
    <col min="9737" max="9737" width="11.85546875" style="202" bestFit="1" customWidth="1"/>
    <col min="9738" max="9738" width="17.85546875" style="202" customWidth="1"/>
    <col min="9739" max="9739" width="10.42578125" style="202" bestFit="1" customWidth="1"/>
    <col min="9740" max="9985" width="10.140625" style="202"/>
    <col min="9986" max="9986" width="7" style="202" customWidth="1"/>
    <col min="9987" max="9987" width="7.42578125" style="202" customWidth="1"/>
    <col min="9988" max="9988" width="7.85546875" style="202" customWidth="1"/>
    <col min="9989" max="9989" width="61.140625" style="202" customWidth="1"/>
    <col min="9990" max="9990" width="5.85546875" style="202" customWidth="1"/>
    <col min="9991" max="9991" width="20.85546875" style="202" customWidth="1"/>
    <col min="9992" max="9992" width="23.5703125" style="202" customWidth="1"/>
    <col min="9993" max="9993" width="11.85546875" style="202" bestFit="1" customWidth="1"/>
    <col min="9994" max="9994" width="17.85546875" style="202" customWidth="1"/>
    <col min="9995" max="9995" width="10.42578125" style="202" bestFit="1" customWidth="1"/>
    <col min="9996" max="10241" width="10.140625" style="202"/>
    <col min="10242" max="10242" width="7" style="202" customWidth="1"/>
    <col min="10243" max="10243" width="7.42578125" style="202" customWidth="1"/>
    <col min="10244" max="10244" width="7.85546875" style="202" customWidth="1"/>
    <col min="10245" max="10245" width="61.140625" style="202" customWidth="1"/>
    <col min="10246" max="10246" width="5.85546875" style="202" customWidth="1"/>
    <col min="10247" max="10247" width="20.85546875" style="202" customWidth="1"/>
    <col min="10248" max="10248" width="23.5703125" style="202" customWidth="1"/>
    <col min="10249" max="10249" width="11.85546875" style="202" bestFit="1" customWidth="1"/>
    <col min="10250" max="10250" width="17.85546875" style="202" customWidth="1"/>
    <col min="10251" max="10251" width="10.42578125" style="202" bestFit="1" customWidth="1"/>
    <col min="10252" max="10497" width="10.140625" style="202"/>
    <col min="10498" max="10498" width="7" style="202" customWidth="1"/>
    <col min="10499" max="10499" width="7.42578125" style="202" customWidth="1"/>
    <col min="10500" max="10500" width="7.85546875" style="202" customWidth="1"/>
    <col min="10501" max="10501" width="61.140625" style="202" customWidth="1"/>
    <col min="10502" max="10502" width="5.85546875" style="202" customWidth="1"/>
    <col min="10503" max="10503" width="20.85546875" style="202" customWidth="1"/>
    <col min="10504" max="10504" width="23.5703125" style="202" customWidth="1"/>
    <col min="10505" max="10505" width="11.85546875" style="202" bestFit="1" customWidth="1"/>
    <col min="10506" max="10506" width="17.85546875" style="202" customWidth="1"/>
    <col min="10507" max="10507" width="10.42578125" style="202" bestFit="1" customWidth="1"/>
    <col min="10508" max="10753" width="10.140625" style="202"/>
    <col min="10754" max="10754" width="7" style="202" customWidth="1"/>
    <col min="10755" max="10755" width="7.42578125" style="202" customWidth="1"/>
    <col min="10756" max="10756" width="7.85546875" style="202" customWidth="1"/>
    <col min="10757" max="10757" width="61.140625" style="202" customWidth="1"/>
    <col min="10758" max="10758" width="5.85546875" style="202" customWidth="1"/>
    <col min="10759" max="10759" width="20.85546875" style="202" customWidth="1"/>
    <col min="10760" max="10760" width="23.5703125" style="202" customWidth="1"/>
    <col min="10761" max="10761" width="11.85546875" style="202" bestFit="1" customWidth="1"/>
    <col min="10762" max="10762" width="17.85546875" style="202" customWidth="1"/>
    <col min="10763" max="10763" width="10.42578125" style="202" bestFit="1" customWidth="1"/>
    <col min="10764" max="11009" width="10.140625" style="202"/>
    <col min="11010" max="11010" width="7" style="202" customWidth="1"/>
    <col min="11011" max="11011" width="7.42578125" style="202" customWidth="1"/>
    <col min="11012" max="11012" width="7.85546875" style="202" customWidth="1"/>
    <col min="11013" max="11013" width="61.140625" style="202" customWidth="1"/>
    <col min="11014" max="11014" width="5.85546875" style="202" customWidth="1"/>
    <col min="11015" max="11015" width="20.85546875" style="202" customWidth="1"/>
    <col min="11016" max="11016" width="23.5703125" style="202" customWidth="1"/>
    <col min="11017" max="11017" width="11.85546875" style="202" bestFit="1" customWidth="1"/>
    <col min="11018" max="11018" width="17.85546875" style="202" customWidth="1"/>
    <col min="11019" max="11019" width="10.42578125" style="202" bestFit="1" customWidth="1"/>
    <col min="11020" max="11265" width="10.140625" style="202"/>
    <col min="11266" max="11266" width="7" style="202" customWidth="1"/>
    <col min="11267" max="11267" width="7.42578125" style="202" customWidth="1"/>
    <col min="11268" max="11268" width="7.85546875" style="202" customWidth="1"/>
    <col min="11269" max="11269" width="61.140625" style="202" customWidth="1"/>
    <col min="11270" max="11270" width="5.85546875" style="202" customWidth="1"/>
    <col min="11271" max="11271" width="20.85546875" style="202" customWidth="1"/>
    <col min="11272" max="11272" width="23.5703125" style="202" customWidth="1"/>
    <col min="11273" max="11273" width="11.85546875" style="202" bestFit="1" customWidth="1"/>
    <col min="11274" max="11274" width="17.85546875" style="202" customWidth="1"/>
    <col min="11275" max="11275" width="10.42578125" style="202" bestFit="1" customWidth="1"/>
    <col min="11276" max="11521" width="10.140625" style="202"/>
    <col min="11522" max="11522" width="7" style="202" customWidth="1"/>
    <col min="11523" max="11523" width="7.42578125" style="202" customWidth="1"/>
    <col min="11524" max="11524" width="7.85546875" style="202" customWidth="1"/>
    <col min="11525" max="11525" width="61.140625" style="202" customWidth="1"/>
    <col min="11526" max="11526" width="5.85546875" style="202" customWidth="1"/>
    <col min="11527" max="11527" width="20.85546875" style="202" customWidth="1"/>
    <col min="11528" max="11528" width="23.5703125" style="202" customWidth="1"/>
    <col min="11529" max="11529" width="11.85546875" style="202" bestFit="1" customWidth="1"/>
    <col min="11530" max="11530" width="17.85546875" style="202" customWidth="1"/>
    <col min="11531" max="11531" width="10.42578125" style="202" bestFit="1" customWidth="1"/>
    <col min="11532" max="11777" width="10.140625" style="202"/>
    <col min="11778" max="11778" width="7" style="202" customWidth="1"/>
    <col min="11779" max="11779" width="7.42578125" style="202" customWidth="1"/>
    <col min="11780" max="11780" width="7.85546875" style="202" customWidth="1"/>
    <col min="11781" max="11781" width="61.140625" style="202" customWidth="1"/>
    <col min="11782" max="11782" width="5.85546875" style="202" customWidth="1"/>
    <col min="11783" max="11783" width="20.85546875" style="202" customWidth="1"/>
    <col min="11784" max="11784" width="23.5703125" style="202" customWidth="1"/>
    <col min="11785" max="11785" width="11.85546875" style="202" bestFit="1" customWidth="1"/>
    <col min="11786" max="11786" width="17.85546875" style="202" customWidth="1"/>
    <col min="11787" max="11787" width="10.42578125" style="202" bestFit="1" customWidth="1"/>
    <col min="11788" max="12033" width="10.140625" style="202"/>
    <col min="12034" max="12034" width="7" style="202" customWidth="1"/>
    <col min="12035" max="12035" width="7.42578125" style="202" customWidth="1"/>
    <col min="12036" max="12036" width="7.85546875" style="202" customWidth="1"/>
    <col min="12037" max="12037" width="61.140625" style="202" customWidth="1"/>
    <col min="12038" max="12038" width="5.85546875" style="202" customWidth="1"/>
    <col min="12039" max="12039" width="20.85546875" style="202" customWidth="1"/>
    <col min="12040" max="12040" width="23.5703125" style="202" customWidth="1"/>
    <col min="12041" max="12041" width="11.85546875" style="202" bestFit="1" customWidth="1"/>
    <col min="12042" max="12042" width="17.85546875" style="202" customWidth="1"/>
    <col min="12043" max="12043" width="10.42578125" style="202" bestFit="1" customWidth="1"/>
    <col min="12044" max="12289" width="10.140625" style="202"/>
    <col min="12290" max="12290" width="7" style="202" customWidth="1"/>
    <col min="12291" max="12291" width="7.42578125" style="202" customWidth="1"/>
    <col min="12292" max="12292" width="7.85546875" style="202" customWidth="1"/>
    <col min="12293" max="12293" width="61.140625" style="202" customWidth="1"/>
    <col min="12294" max="12294" width="5.85546875" style="202" customWidth="1"/>
    <col min="12295" max="12295" width="20.85546875" style="202" customWidth="1"/>
    <col min="12296" max="12296" width="23.5703125" style="202" customWidth="1"/>
    <col min="12297" max="12297" width="11.85546875" style="202" bestFit="1" customWidth="1"/>
    <col min="12298" max="12298" width="17.85546875" style="202" customWidth="1"/>
    <col min="12299" max="12299" width="10.42578125" style="202" bestFit="1" customWidth="1"/>
    <col min="12300" max="12545" width="10.140625" style="202"/>
    <col min="12546" max="12546" width="7" style="202" customWidth="1"/>
    <col min="12547" max="12547" width="7.42578125" style="202" customWidth="1"/>
    <col min="12548" max="12548" width="7.85546875" style="202" customWidth="1"/>
    <col min="12549" max="12549" width="61.140625" style="202" customWidth="1"/>
    <col min="12550" max="12550" width="5.85546875" style="202" customWidth="1"/>
    <col min="12551" max="12551" width="20.85546875" style="202" customWidth="1"/>
    <col min="12552" max="12552" width="23.5703125" style="202" customWidth="1"/>
    <col min="12553" max="12553" width="11.85546875" style="202" bestFit="1" customWidth="1"/>
    <col min="12554" max="12554" width="17.85546875" style="202" customWidth="1"/>
    <col min="12555" max="12555" width="10.42578125" style="202" bestFit="1" customWidth="1"/>
    <col min="12556" max="12801" width="10.140625" style="202"/>
    <col min="12802" max="12802" width="7" style="202" customWidth="1"/>
    <col min="12803" max="12803" width="7.42578125" style="202" customWidth="1"/>
    <col min="12804" max="12804" width="7.85546875" style="202" customWidth="1"/>
    <col min="12805" max="12805" width="61.140625" style="202" customWidth="1"/>
    <col min="12806" max="12806" width="5.85546875" style="202" customWidth="1"/>
    <col min="12807" max="12807" width="20.85546875" style="202" customWidth="1"/>
    <col min="12808" max="12808" width="23.5703125" style="202" customWidth="1"/>
    <col min="12809" max="12809" width="11.85546875" style="202" bestFit="1" customWidth="1"/>
    <col min="12810" max="12810" width="17.85546875" style="202" customWidth="1"/>
    <col min="12811" max="12811" width="10.42578125" style="202" bestFit="1" customWidth="1"/>
    <col min="12812" max="13057" width="10.140625" style="202"/>
    <col min="13058" max="13058" width="7" style="202" customWidth="1"/>
    <col min="13059" max="13059" width="7.42578125" style="202" customWidth="1"/>
    <col min="13060" max="13060" width="7.85546875" style="202" customWidth="1"/>
    <col min="13061" max="13061" width="61.140625" style="202" customWidth="1"/>
    <col min="13062" max="13062" width="5.85546875" style="202" customWidth="1"/>
    <col min="13063" max="13063" width="20.85546875" style="202" customWidth="1"/>
    <col min="13064" max="13064" width="23.5703125" style="202" customWidth="1"/>
    <col min="13065" max="13065" width="11.85546875" style="202" bestFit="1" customWidth="1"/>
    <col min="13066" max="13066" width="17.85546875" style="202" customWidth="1"/>
    <col min="13067" max="13067" width="10.42578125" style="202" bestFit="1" customWidth="1"/>
    <col min="13068" max="13313" width="10.140625" style="202"/>
    <col min="13314" max="13314" width="7" style="202" customWidth="1"/>
    <col min="13315" max="13315" width="7.42578125" style="202" customWidth="1"/>
    <col min="13316" max="13316" width="7.85546875" style="202" customWidth="1"/>
    <col min="13317" max="13317" width="61.140625" style="202" customWidth="1"/>
    <col min="13318" max="13318" width="5.85546875" style="202" customWidth="1"/>
    <col min="13319" max="13319" width="20.85546875" style="202" customWidth="1"/>
    <col min="13320" max="13320" width="23.5703125" style="202" customWidth="1"/>
    <col min="13321" max="13321" width="11.85546875" style="202" bestFit="1" customWidth="1"/>
    <col min="13322" max="13322" width="17.85546875" style="202" customWidth="1"/>
    <col min="13323" max="13323" width="10.42578125" style="202" bestFit="1" customWidth="1"/>
    <col min="13324" max="13569" width="10.140625" style="202"/>
    <col min="13570" max="13570" width="7" style="202" customWidth="1"/>
    <col min="13571" max="13571" width="7.42578125" style="202" customWidth="1"/>
    <col min="13572" max="13572" width="7.85546875" style="202" customWidth="1"/>
    <col min="13573" max="13573" width="61.140625" style="202" customWidth="1"/>
    <col min="13574" max="13574" width="5.85546875" style="202" customWidth="1"/>
    <col min="13575" max="13575" width="20.85546875" style="202" customWidth="1"/>
    <col min="13576" max="13576" width="23.5703125" style="202" customWidth="1"/>
    <col min="13577" max="13577" width="11.85546875" style="202" bestFit="1" customWidth="1"/>
    <col min="13578" max="13578" width="17.85546875" style="202" customWidth="1"/>
    <col min="13579" max="13579" width="10.42578125" style="202" bestFit="1" customWidth="1"/>
    <col min="13580" max="13825" width="10.140625" style="202"/>
    <col min="13826" max="13826" width="7" style="202" customWidth="1"/>
    <col min="13827" max="13827" width="7.42578125" style="202" customWidth="1"/>
    <col min="13828" max="13828" width="7.85546875" style="202" customWidth="1"/>
    <col min="13829" max="13829" width="61.140625" style="202" customWidth="1"/>
    <col min="13830" max="13830" width="5.85546875" style="202" customWidth="1"/>
    <col min="13831" max="13831" width="20.85546875" style="202" customWidth="1"/>
    <col min="13832" max="13832" width="23.5703125" style="202" customWidth="1"/>
    <col min="13833" max="13833" width="11.85546875" style="202" bestFit="1" customWidth="1"/>
    <col min="13834" max="13834" width="17.85546875" style="202" customWidth="1"/>
    <col min="13835" max="13835" width="10.42578125" style="202" bestFit="1" customWidth="1"/>
    <col min="13836" max="14081" width="10.140625" style="202"/>
    <col min="14082" max="14082" width="7" style="202" customWidth="1"/>
    <col min="14083" max="14083" width="7.42578125" style="202" customWidth="1"/>
    <col min="14084" max="14084" width="7.85546875" style="202" customWidth="1"/>
    <col min="14085" max="14085" width="61.140625" style="202" customWidth="1"/>
    <col min="14086" max="14086" width="5.85546875" style="202" customWidth="1"/>
    <col min="14087" max="14087" width="20.85546875" style="202" customWidth="1"/>
    <col min="14088" max="14088" width="23.5703125" style="202" customWidth="1"/>
    <col min="14089" max="14089" width="11.85546875" style="202" bestFit="1" customWidth="1"/>
    <col min="14090" max="14090" width="17.85546875" style="202" customWidth="1"/>
    <col min="14091" max="14091" width="10.42578125" style="202" bestFit="1" customWidth="1"/>
    <col min="14092" max="14337" width="10.140625" style="202"/>
    <col min="14338" max="14338" width="7" style="202" customWidth="1"/>
    <col min="14339" max="14339" width="7.42578125" style="202" customWidth="1"/>
    <col min="14340" max="14340" width="7.85546875" style="202" customWidth="1"/>
    <col min="14341" max="14341" width="61.140625" style="202" customWidth="1"/>
    <col min="14342" max="14342" width="5.85546875" style="202" customWidth="1"/>
    <col min="14343" max="14343" width="20.85546875" style="202" customWidth="1"/>
    <col min="14344" max="14344" width="23.5703125" style="202" customWidth="1"/>
    <col min="14345" max="14345" width="11.85546875" style="202" bestFit="1" customWidth="1"/>
    <col min="14346" max="14346" width="17.85546875" style="202" customWidth="1"/>
    <col min="14347" max="14347" width="10.42578125" style="202" bestFit="1" customWidth="1"/>
    <col min="14348" max="14593" width="10.140625" style="202"/>
    <col min="14594" max="14594" width="7" style="202" customWidth="1"/>
    <col min="14595" max="14595" width="7.42578125" style="202" customWidth="1"/>
    <col min="14596" max="14596" width="7.85546875" style="202" customWidth="1"/>
    <col min="14597" max="14597" width="61.140625" style="202" customWidth="1"/>
    <col min="14598" max="14598" width="5.85546875" style="202" customWidth="1"/>
    <col min="14599" max="14599" width="20.85546875" style="202" customWidth="1"/>
    <col min="14600" max="14600" width="23.5703125" style="202" customWidth="1"/>
    <col min="14601" max="14601" width="11.85546875" style="202" bestFit="1" customWidth="1"/>
    <col min="14602" max="14602" width="17.85546875" style="202" customWidth="1"/>
    <col min="14603" max="14603" width="10.42578125" style="202" bestFit="1" customWidth="1"/>
    <col min="14604" max="14849" width="10.140625" style="202"/>
    <col min="14850" max="14850" width="7" style="202" customWidth="1"/>
    <col min="14851" max="14851" width="7.42578125" style="202" customWidth="1"/>
    <col min="14852" max="14852" width="7.85546875" style="202" customWidth="1"/>
    <col min="14853" max="14853" width="61.140625" style="202" customWidth="1"/>
    <col min="14854" max="14854" width="5.85546875" style="202" customWidth="1"/>
    <col min="14855" max="14855" width="20.85546875" style="202" customWidth="1"/>
    <col min="14856" max="14856" width="23.5703125" style="202" customWidth="1"/>
    <col min="14857" max="14857" width="11.85546875" style="202" bestFit="1" customWidth="1"/>
    <col min="14858" max="14858" width="17.85546875" style="202" customWidth="1"/>
    <col min="14859" max="14859" width="10.42578125" style="202" bestFit="1" customWidth="1"/>
    <col min="14860" max="15105" width="10.140625" style="202"/>
    <col min="15106" max="15106" width="7" style="202" customWidth="1"/>
    <col min="15107" max="15107" width="7.42578125" style="202" customWidth="1"/>
    <col min="15108" max="15108" width="7.85546875" style="202" customWidth="1"/>
    <col min="15109" max="15109" width="61.140625" style="202" customWidth="1"/>
    <col min="15110" max="15110" width="5.85546875" style="202" customWidth="1"/>
    <col min="15111" max="15111" width="20.85546875" style="202" customWidth="1"/>
    <col min="15112" max="15112" width="23.5703125" style="202" customWidth="1"/>
    <col min="15113" max="15113" width="11.85546875" style="202" bestFit="1" customWidth="1"/>
    <col min="15114" max="15114" width="17.85546875" style="202" customWidth="1"/>
    <col min="15115" max="15115" width="10.42578125" style="202" bestFit="1" customWidth="1"/>
    <col min="15116" max="15361" width="10.140625" style="202"/>
    <col min="15362" max="15362" width="7" style="202" customWidth="1"/>
    <col min="15363" max="15363" width="7.42578125" style="202" customWidth="1"/>
    <col min="15364" max="15364" width="7.85546875" style="202" customWidth="1"/>
    <col min="15365" max="15365" width="61.140625" style="202" customWidth="1"/>
    <col min="15366" max="15366" width="5.85546875" style="202" customWidth="1"/>
    <col min="15367" max="15367" width="20.85546875" style="202" customWidth="1"/>
    <col min="15368" max="15368" width="23.5703125" style="202" customWidth="1"/>
    <col min="15369" max="15369" width="11.85546875" style="202" bestFit="1" customWidth="1"/>
    <col min="15370" max="15370" width="17.85546875" style="202" customWidth="1"/>
    <col min="15371" max="15371" width="10.42578125" style="202" bestFit="1" customWidth="1"/>
    <col min="15372" max="15617" width="10.140625" style="202"/>
    <col min="15618" max="15618" width="7" style="202" customWidth="1"/>
    <col min="15619" max="15619" width="7.42578125" style="202" customWidth="1"/>
    <col min="15620" max="15620" width="7.85546875" style="202" customWidth="1"/>
    <col min="15621" max="15621" width="61.140625" style="202" customWidth="1"/>
    <col min="15622" max="15622" width="5.85546875" style="202" customWidth="1"/>
    <col min="15623" max="15623" width="20.85546875" style="202" customWidth="1"/>
    <col min="15624" max="15624" width="23.5703125" style="202" customWidth="1"/>
    <col min="15625" max="15625" width="11.85546875" style="202" bestFit="1" customWidth="1"/>
    <col min="15626" max="15626" width="17.85546875" style="202" customWidth="1"/>
    <col min="15627" max="15627" width="10.42578125" style="202" bestFit="1" customWidth="1"/>
    <col min="15628" max="15873" width="10.140625" style="202"/>
    <col min="15874" max="15874" width="7" style="202" customWidth="1"/>
    <col min="15875" max="15875" width="7.42578125" style="202" customWidth="1"/>
    <col min="15876" max="15876" width="7.85546875" style="202" customWidth="1"/>
    <col min="15877" max="15877" width="61.140625" style="202" customWidth="1"/>
    <col min="15878" max="15878" width="5.85546875" style="202" customWidth="1"/>
    <col min="15879" max="15879" width="20.85546875" style="202" customWidth="1"/>
    <col min="15880" max="15880" width="23.5703125" style="202" customWidth="1"/>
    <col min="15881" max="15881" width="11.85546875" style="202" bestFit="1" customWidth="1"/>
    <col min="15882" max="15882" width="17.85546875" style="202" customWidth="1"/>
    <col min="15883" max="15883" width="10.42578125" style="202" bestFit="1" customWidth="1"/>
    <col min="15884" max="16129" width="10.140625" style="202"/>
    <col min="16130" max="16130" width="7" style="202" customWidth="1"/>
    <col min="16131" max="16131" width="7.42578125" style="202" customWidth="1"/>
    <col min="16132" max="16132" width="7.85546875" style="202" customWidth="1"/>
    <col min="16133" max="16133" width="61.140625" style="202" customWidth="1"/>
    <col min="16134" max="16134" width="5.85546875" style="202" customWidth="1"/>
    <col min="16135" max="16135" width="20.85546875" style="202" customWidth="1"/>
    <col min="16136" max="16136" width="23.5703125" style="202" customWidth="1"/>
    <col min="16137" max="16137" width="11.85546875" style="202" bestFit="1" customWidth="1"/>
    <col min="16138" max="16138" width="17.85546875" style="202" customWidth="1"/>
    <col min="16139" max="16139" width="10.42578125" style="202" bestFit="1" customWidth="1"/>
    <col min="16140" max="16384" width="10.140625" style="202"/>
  </cols>
  <sheetData>
    <row r="1" spans="1:9" s="197" customFormat="1" ht="15.75" customHeight="1" thickBot="1">
      <c r="A1" s="4750">
        <v>20</v>
      </c>
      <c r="B1" s="195"/>
      <c r="D1" s="196"/>
      <c r="E1" s="196"/>
      <c r="F1" s="424"/>
      <c r="G1" s="4194"/>
      <c r="H1" s="4749" t="s">
        <v>3500</v>
      </c>
      <c r="I1" s="263"/>
    </row>
    <row r="2" spans="1:9" ht="18.75" customHeight="1">
      <c r="A2" s="5599" t="s">
        <v>1248</v>
      </c>
      <c r="B2" s="5600"/>
      <c r="C2" s="5600"/>
      <c r="D2" s="5600"/>
      <c r="E2" s="5600"/>
      <c r="F2" s="5600"/>
      <c r="G2" s="5600"/>
      <c r="H2" s="5601"/>
      <c r="I2" s="445"/>
    </row>
    <row r="3" spans="1:9">
      <c r="A3" s="5602" t="s">
        <v>536</v>
      </c>
      <c r="B3" s="5603"/>
      <c r="C3" s="5603"/>
      <c r="D3" s="5603"/>
      <c r="E3" s="5603"/>
      <c r="F3" s="5603"/>
      <c r="G3" s="5603"/>
      <c r="H3" s="5604"/>
      <c r="I3" s="445"/>
    </row>
    <row r="4" spans="1:9">
      <c r="A4" s="390"/>
      <c r="B4" s="446"/>
      <c r="C4" s="446"/>
      <c r="D4" s="266"/>
      <c r="E4" s="266"/>
      <c r="F4" s="386"/>
      <c r="G4" s="384"/>
      <c r="H4" s="1405"/>
      <c r="I4" s="271"/>
    </row>
    <row r="5" spans="1:9">
      <c r="A5" s="390"/>
      <c r="B5" s="393" t="s">
        <v>770</v>
      </c>
      <c r="C5" s="383" t="s">
        <v>1249</v>
      </c>
      <c r="D5" s="385"/>
      <c r="E5" s="385"/>
      <c r="F5" s="386"/>
      <c r="G5" s="384"/>
      <c r="H5" s="1406"/>
      <c r="I5" s="384"/>
    </row>
    <row r="6" spans="1:9">
      <c r="A6" s="390"/>
      <c r="B6" s="384"/>
      <c r="C6" s="383" t="s">
        <v>1250</v>
      </c>
      <c r="D6" s="385"/>
      <c r="E6" s="385"/>
      <c r="F6" s="386"/>
      <c r="G6" s="384"/>
      <c r="H6" s="1406"/>
      <c r="I6" s="384"/>
    </row>
    <row r="7" spans="1:9">
      <c r="A7" s="390"/>
      <c r="B7" s="384"/>
      <c r="C7" s="383"/>
      <c r="D7" s="385"/>
      <c r="E7" s="385"/>
      <c r="F7" s="386"/>
      <c r="G7" s="384"/>
      <c r="H7" s="1406"/>
      <c r="I7" s="384"/>
    </row>
    <row r="8" spans="1:9">
      <c r="A8" s="390"/>
      <c r="B8" s="393" t="s">
        <v>773</v>
      </c>
      <c r="C8" s="383" t="s">
        <v>1251</v>
      </c>
      <c r="D8" s="385"/>
      <c r="E8" s="385"/>
      <c r="F8" s="386"/>
      <c r="G8" s="384"/>
      <c r="H8" s="1406"/>
      <c r="I8" s="384"/>
    </row>
    <row r="9" spans="1:9">
      <c r="A9" s="390"/>
      <c r="B9" s="393"/>
      <c r="C9" s="383"/>
      <c r="D9" s="385"/>
      <c r="E9" s="385"/>
      <c r="F9" s="386"/>
      <c r="G9" s="384"/>
      <c r="H9" s="1406"/>
      <c r="I9" s="384"/>
    </row>
    <row r="10" spans="1:9">
      <c r="A10" s="390"/>
      <c r="B10" s="393" t="s">
        <v>774</v>
      </c>
      <c r="C10" s="383" t="s">
        <v>25</v>
      </c>
      <c r="D10" s="385"/>
      <c r="E10" s="385"/>
      <c r="F10" s="386"/>
      <c r="G10" s="384"/>
      <c r="H10" s="1406"/>
      <c r="I10" s="384"/>
    </row>
    <row r="11" spans="1:9">
      <c r="A11" s="390"/>
      <c r="B11" s="393"/>
      <c r="C11" s="383"/>
      <c r="D11" s="385"/>
      <c r="E11" s="385"/>
      <c r="F11" s="386"/>
      <c r="G11" s="384"/>
      <c r="H11" s="1406"/>
      <c r="I11" s="384"/>
    </row>
    <row r="12" spans="1:9">
      <c r="A12" s="390"/>
      <c r="B12" s="393" t="s">
        <v>1103</v>
      </c>
      <c r="C12" s="383" t="s">
        <v>1252</v>
      </c>
      <c r="D12" s="385"/>
      <c r="E12" s="385"/>
      <c r="F12" s="386"/>
      <c r="G12" s="384"/>
      <c r="H12" s="1406"/>
      <c r="I12" s="384"/>
    </row>
    <row r="13" spans="1:9">
      <c r="A13" s="390"/>
      <c r="B13" s="384"/>
      <c r="C13" s="383" t="s">
        <v>1253</v>
      </c>
      <c r="D13" s="385"/>
      <c r="E13" s="385"/>
      <c r="F13" s="386"/>
      <c r="G13" s="384"/>
      <c r="H13" s="1406"/>
      <c r="I13" s="384"/>
    </row>
    <row r="14" spans="1:9">
      <c r="A14" s="390"/>
      <c r="B14" s="384"/>
      <c r="C14" s="383"/>
      <c r="D14" s="385"/>
      <c r="E14" s="385"/>
      <c r="F14" s="386"/>
      <c r="G14" s="384"/>
      <c r="H14" s="1406"/>
      <c r="I14" s="384"/>
    </row>
    <row r="15" spans="1:9">
      <c r="A15" s="390"/>
      <c r="B15" s="393" t="s">
        <v>575</v>
      </c>
      <c r="C15" s="383" t="s">
        <v>1254</v>
      </c>
      <c r="D15" s="385"/>
      <c r="E15" s="385"/>
      <c r="F15" s="386"/>
      <c r="G15" s="384"/>
      <c r="H15" s="1406"/>
      <c r="I15" s="384"/>
    </row>
    <row r="16" spans="1:9">
      <c r="A16" s="390"/>
      <c r="B16" s="384"/>
      <c r="C16" s="383" t="s">
        <v>1255</v>
      </c>
      <c r="D16" s="385"/>
      <c r="E16" s="385"/>
      <c r="F16" s="386"/>
      <c r="G16" s="384"/>
      <c r="H16" s="1406"/>
      <c r="I16" s="384"/>
    </row>
    <row r="17" spans="1:11">
      <c r="A17" s="390"/>
      <c r="B17" s="393" t="s">
        <v>411</v>
      </c>
      <c r="C17" s="383" t="s">
        <v>412</v>
      </c>
      <c r="D17" s="385"/>
      <c r="E17" s="385"/>
      <c r="F17" s="386"/>
      <c r="G17" s="384"/>
      <c r="H17" s="1406"/>
      <c r="I17" s="384"/>
    </row>
    <row r="18" spans="1:11" ht="15.75" customHeight="1" thickBot="1">
      <c r="A18" s="390"/>
      <c r="B18" s="384"/>
      <c r="C18" s="446"/>
      <c r="D18" s="266"/>
      <c r="E18" s="266"/>
      <c r="F18" s="386"/>
      <c r="G18" s="384"/>
      <c r="H18" s="1405"/>
      <c r="I18" s="271"/>
    </row>
    <row r="19" spans="1:11" ht="15.75" customHeight="1">
      <c r="A19" s="3731" t="s">
        <v>549</v>
      </c>
      <c r="B19" s="3732" t="s">
        <v>491</v>
      </c>
      <c r="C19" s="3733"/>
      <c r="D19" s="3734" t="s">
        <v>9</v>
      </c>
      <c r="E19" s="3735"/>
      <c r="F19" s="4195" t="s">
        <v>413</v>
      </c>
      <c r="G19" s="4196" t="s">
        <v>414</v>
      </c>
      <c r="H19" s="1407" t="s">
        <v>549</v>
      </c>
      <c r="I19" s="404"/>
      <c r="J19" s="396"/>
    </row>
    <row r="20" spans="1:11" ht="15.75" customHeight="1">
      <c r="A20" s="3736" t="s">
        <v>593</v>
      </c>
      <c r="B20" s="1372" t="s">
        <v>492</v>
      </c>
      <c r="C20" s="3737" t="s">
        <v>379</v>
      </c>
      <c r="D20" s="3738"/>
      <c r="E20" s="3739"/>
      <c r="F20" s="4197" t="s">
        <v>415</v>
      </c>
      <c r="G20" s="4198" t="s">
        <v>416</v>
      </c>
      <c r="H20" s="1408" t="s">
        <v>593</v>
      </c>
      <c r="I20" s="404"/>
      <c r="J20" s="396"/>
    </row>
    <row r="21" spans="1:11" ht="15.75" customHeight="1">
      <c r="A21" s="3736"/>
      <c r="B21" s="1372"/>
      <c r="C21" s="3737"/>
      <c r="D21" s="3738"/>
      <c r="E21" s="3739"/>
      <c r="F21" s="4197" t="s">
        <v>417</v>
      </c>
      <c r="G21" s="4197" t="s">
        <v>418</v>
      </c>
      <c r="H21" s="1409"/>
      <c r="I21" s="215"/>
      <c r="J21" s="396"/>
    </row>
    <row r="22" spans="1:11" ht="15.75" customHeight="1" thickBot="1">
      <c r="A22" s="3740"/>
      <c r="B22" s="1373"/>
      <c r="C22" s="3741"/>
      <c r="D22" s="3742" t="s">
        <v>599</v>
      </c>
      <c r="E22" s="1243"/>
      <c r="F22" s="4199" t="s">
        <v>600</v>
      </c>
      <c r="G22" s="4199" t="s">
        <v>494</v>
      </c>
      <c r="H22" s="4957"/>
      <c r="I22" s="215"/>
      <c r="J22" s="396"/>
    </row>
    <row r="23" spans="1:11" ht="15.75" customHeight="1">
      <c r="A23" s="3743">
        <v>1</v>
      </c>
      <c r="B23" s="3744"/>
      <c r="C23" s="3745"/>
      <c r="D23" s="3746" t="s">
        <v>419</v>
      </c>
      <c r="E23" s="4121"/>
      <c r="F23" s="5186">
        <v>1738582</v>
      </c>
      <c r="G23" s="5186">
        <v>48575</v>
      </c>
      <c r="H23" s="4123">
        <v>1</v>
      </c>
      <c r="I23" s="447"/>
    </row>
    <row r="24" spans="1:11" ht="15.75" customHeight="1">
      <c r="A24" s="3743">
        <v>2</v>
      </c>
      <c r="B24" s="3744"/>
      <c r="C24" s="3747" t="s">
        <v>420</v>
      </c>
      <c r="D24" s="3748" t="s">
        <v>1256</v>
      </c>
      <c r="E24" s="4122"/>
      <c r="F24" s="232">
        <v>0</v>
      </c>
      <c r="G24" s="232">
        <v>0</v>
      </c>
      <c r="H24" s="4123">
        <v>2</v>
      </c>
      <c r="I24" s="447"/>
    </row>
    <row r="25" spans="1:11" ht="16.5" customHeight="1">
      <c r="A25" s="3749"/>
      <c r="B25" s="1374"/>
      <c r="C25" s="3750"/>
      <c r="D25" s="3751"/>
      <c r="E25" s="3760"/>
      <c r="F25" s="237"/>
      <c r="G25" s="237"/>
      <c r="H25" s="1411"/>
      <c r="I25" s="448"/>
    </row>
    <row r="26" spans="1:11" ht="16.5" customHeight="1">
      <c r="A26" s="3749"/>
      <c r="B26" s="1374"/>
      <c r="C26" s="3750"/>
      <c r="D26" s="471" t="s">
        <v>421</v>
      </c>
      <c r="E26" s="3760"/>
      <c r="F26" s="237"/>
      <c r="G26" s="237"/>
      <c r="H26" s="1411"/>
      <c r="I26" s="448"/>
    </row>
    <row r="27" spans="1:11" ht="16.5" customHeight="1">
      <c r="A27" s="3749"/>
      <c r="B27" s="1374"/>
      <c r="C27" s="3750"/>
      <c r="D27" s="3751"/>
      <c r="E27" s="3760"/>
      <c r="F27" s="237"/>
      <c r="G27" s="237"/>
      <c r="H27" s="1411"/>
      <c r="I27" s="448"/>
    </row>
    <row r="28" spans="1:11" ht="15.75" customHeight="1">
      <c r="A28" s="3743">
        <v>3</v>
      </c>
      <c r="B28" s="3752"/>
      <c r="C28" s="3747" t="s">
        <v>422</v>
      </c>
      <c r="D28" s="3748" t="s">
        <v>423</v>
      </c>
      <c r="E28" s="4122"/>
      <c r="F28" s="232">
        <v>1631931</v>
      </c>
      <c r="G28" s="5185">
        <v>5028</v>
      </c>
      <c r="H28" s="4124">
        <v>3</v>
      </c>
      <c r="I28" s="449"/>
      <c r="J28" s="230"/>
    </row>
    <row r="29" spans="1:11" ht="15.75" customHeight="1">
      <c r="A29" s="3743">
        <v>4</v>
      </c>
      <c r="B29" s="3744"/>
      <c r="C29" s="3747" t="s">
        <v>424</v>
      </c>
      <c r="D29" s="3748" t="s">
        <v>425</v>
      </c>
      <c r="E29" s="4122"/>
      <c r="F29" s="232">
        <v>0</v>
      </c>
      <c r="G29" s="232">
        <v>0</v>
      </c>
      <c r="H29" s="4125">
        <v>4</v>
      </c>
      <c r="I29" s="447"/>
      <c r="K29" s="230"/>
    </row>
    <row r="30" spans="1:11" ht="15.75" customHeight="1">
      <c r="A30" s="3743">
        <v>5</v>
      </c>
      <c r="B30" s="3744"/>
      <c r="C30" s="3747" t="s">
        <v>857</v>
      </c>
      <c r="D30" s="3748" t="s">
        <v>858</v>
      </c>
      <c r="E30" s="4122"/>
      <c r="F30" s="5184">
        <v>0</v>
      </c>
      <c r="G30" s="5184">
        <v>0</v>
      </c>
      <c r="H30" s="4125">
        <v>5</v>
      </c>
      <c r="I30" s="447"/>
      <c r="J30" s="230"/>
    </row>
    <row r="31" spans="1:11" ht="15.75" customHeight="1">
      <c r="A31" s="3743">
        <v>6</v>
      </c>
      <c r="B31" s="3744"/>
      <c r="C31" s="3747"/>
      <c r="D31" s="279" t="s">
        <v>859</v>
      </c>
      <c r="E31" s="4122"/>
      <c r="F31" s="232">
        <f>SUM(F28:F30)</f>
        <v>1631931</v>
      </c>
      <c r="G31" s="232">
        <f>SUM(G28:G30)</f>
        <v>5028</v>
      </c>
      <c r="H31" s="4123">
        <v>6</v>
      </c>
      <c r="I31" s="449"/>
      <c r="J31" s="422"/>
      <c r="K31" s="450"/>
    </row>
    <row r="32" spans="1:11" ht="16.5" customHeight="1">
      <c r="A32" s="3749"/>
      <c r="B32" s="1374"/>
      <c r="C32" s="3750"/>
      <c r="D32" s="3738"/>
      <c r="E32" s="3760"/>
      <c r="F32" s="237"/>
      <c r="G32" s="237"/>
      <c r="H32" s="1411"/>
      <c r="I32" s="448"/>
      <c r="J32" s="230"/>
      <c r="K32" s="451"/>
    </row>
    <row r="33" spans="1:12" ht="16.5" customHeight="1">
      <c r="A33" s="3749"/>
      <c r="B33" s="1374"/>
      <c r="C33" s="3750"/>
      <c r="D33" s="471" t="s">
        <v>860</v>
      </c>
      <c r="E33" s="3760"/>
      <c r="F33" s="237"/>
      <c r="G33" s="237"/>
      <c r="H33" s="1411"/>
      <c r="I33" s="448"/>
    </row>
    <row r="34" spans="1:12" ht="16.5" customHeight="1">
      <c r="A34" s="3749"/>
      <c r="B34" s="1374"/>
      <c r="C34" s="3750"/>
      <c r="D34" s="3738"/>
      <c r="E34" s="3760"/>
      <c r="F34" s="237"/>
      <c r="G34" s="237"/>
      <c r="H34" s="1411"/>
      <c r="I34" s="448"/>
    </row>
    <row r="35" spans="1:12" ht="15.75" customHeight="1">
      <c r="A35" s="3743">
        <v>7</v>
      </c>
      <c r="B35" s="3752"/>
      <c r="C35" s="3747" t="s">
        <v>26</v>
      </c>
      <c r="D35" s="3748" t="s">
        <v>27</v>
      </c>
      <c r="E35" s="4122"/>
      <c r="F35" s="232">
        <v>0</v>
      </c>
      <c r="G35" s="5185">
        <v>0</v>
      </c>
      <c r="H35" s="1412">
        <v>7</v>
      </c>
      <c r="I35" s="449"/>
    </row>
    <row r="36" spans="1:12" ht="15.75" customHeight="1">
      <c r="A36" s="3743">
        <v>8</v>
      </c>
      <c r="B36" s="3744"/>
      <c r="C36" s="3747" t="s">
        <v>28</v>
      </c>
      <c r="D36" s="3748" t="s">
        <v>29</v>
      </c>
      <c r="E36" s="4122"/>
      <c r="F36" s="232">
        <v>0</v>
      </c>
      <c r="G36" s="232">
        <v>0</v>
      </c>
      <c r="H36" s="4125">
        <v>8</v>
      </c>
      <c r="I36" s="449"/>
      <c r="J36" s="230"/>
    </row>
    <row r="37" spans="1:12" ht="15.75" customHeight="1">
      <c r="A37" s="3743">
        <v>9</v>
      </c>
      <c r="B37" s="3744"/>
      <c r="C37" s="3747" t="s">
        <v>30</v>
      </c>
      <c r="D37" s="3748" t="s">
        <v>31</v>
      </c>
      <c r="E37" s="4122"/>
      <c r="F37" s="232">
        <v>0</v>
      </c>
      <c r="G37" s="232">
        <v>0</v>
      </c>
      <c r="H37" s="4125">
        <v>9</v>
      </c>
      <c r="I37" s="449"/>
    </row>
    <row r="38" spans="1:12" ht="15.75" customHeight="1">
      <c r="A38" s="3743">
        <v>10</v>
      </c>
      <c r="B38" s="3744"/>
      <c r="C38" s="3747" t="s">
        <v>32</v>
      </c>
      <c r="D38" s="3748" t="s">
        <v>33</v>
      </c>
      <c r="E38" s="4122"/>
      <c r="F38" s="232">
        <v>0</v>
      </c>
      <c r="G38" s="232">
        <v>0</v>
      </c>
      <c r="H38" s="4125">
        <v>10</v>
      </c>
      <c r="I38" s="447"/>
    </row>
    <row r="39" spans="1:12" ht="15.75" customHeight="1">
      <c r="A39" s="3743">
        <v>11</v>
      </c>
      <c r="B39" s="3744"/>
      <c r="C39" s="3747" t="s">
        <v>34</v>
      </c>
      <c r="D39" s="3748" t="s">
        <v>35</v>
      </c>
      <c r="E39" s="4122"/>
      <c r="F39" s="5184">
        <v>-886</v>
      </c>
      <c r="G39" s="5184">
        <v>886</v>
      </c>
      <c r="H39" s="4125">
        <v>11</v>
      </c>
      <c r="I39" s="447"/>
    </row>
    <row r="40" spans="1:12" ht="15.75" customHeight="1">
      <c r="A40" s="3743">
        <v>12</v>
      </c>
      <c r="B40" s="3744"/>
      <c r="C40" s="3747"/>
      <c r="D40" s="3748" t="s">
        <v>36</v>
      </c>
      <c r="E40" s="4122"/>
      <c r="F40" s="232">
        <v>0</v>
      </c>
      <c r="G40" s="232">
        <v>0</v>
      </c>
      <c r="H40" s="4125">
        <v>12</v>
      </c>
      <c r="I40" s="447"/>
    </row>
    <row r="41" spans="1:12" ht="15.75" customHeight="1">
      <c r="A41" s="3743">
        <v>13</v>
      </c>
      <c r="B41" s="3744"/>
      <c r="C41" s="3753"/>
      <c r="D41" s="279" t="s">
        <v>37</v>
      </c>
      <c r="E41" s="4122"/>
      <c r="F41" s="232">
        <f>SUM(F35:F40)</f>
        <v>-886</v>
      </c>
      <c r="G41" s="232">
        <f>SUM(G34:G40)</f>
        <v>886</v>
      </c>
      <c r="H41" s="4125">
        <v>13</v>
      </c>
      <c r="I41" s="449"/>
    </row>
    <row r="42" spans="1:12" ht="15.75" customHeight="1">
      <c r="A42" s="3743">
        <v>14</v>
      </c>
      <c r="B42" s="3744"/>
      <c r="C42" s="3747"/>
      <c r="D42" s="3748" t="s">
        <v>1257</v>
      </c>
      <c r="E42" s="4122"/>
      <c r="F42" s="232">
        <f>F31-F41</f>
        <v>1632817</v>
      </c>
      <c r="G42" s="232">
        <f>G31-G41</f>
        <v>4142</v>
      </c>
      <c r="H42" s="4125">
        <v>14</v>
      </c>
      <c r="I42" s="447"/>
    </row>
    <row r="43" spans="1:12" ht="15.75" customHeight="1">
      <c r="A43" s="3743">
        <v>15</v>
      </c>
      <c r="B43" s="3752" t="s">
        <v>249</v>
      </c>
      <c r="C43" s="3753"/>
      <c r="D43" s="3748" t="s">
        <v>1258</v>
      </c>
      <c r="E43" s="4122"/>
      <c r="F43" s="232">
        <f>F23+F24+F42</f>
        <v>3371399</v>
      </c>
      <c r="G43" s="232">
        <f>G23+G24+G42</f>
        <v>52717</v>
      </c>
      <c r="H43" s="4125">
        <v>15</v>
      </c>
      <c r="I43" s="447"/>
    </row>
    <row r="44" spans="1:12" ht="15.75" customHeight="1" thickBot="1">
      <c r="A44" s="3743">
        <v>16</v>
      </c>
      <c r="B44" s="3752" t="s">
        <v>249</v>
      </c>
      <c r="C44" s="3747"/>
      <c r="D44" s="3748" t="s">
        <v>38</v>
      </c>
      <c r="E44" s="4122"/>
      <c r="F44" s="232">
        <f>G43</f>
        <v>52717</v>
      </c>
      <c r="G44" s="4127" t="s">
        <v>478</v>
      </c>
      <c r="H44" s="4126">
        <v>16</v>
      </c>
      <c r="I44" s="452"/>
    </row>
    <row r="45" spans="1:12" ht="15.75" customHeight="1">
      <c r="A45" s="3749"/>
      <c r="B45" s="1374"/>
      <c r="C45" s="3750"/>
      <c r="D45" s="3754" t="s">
        <v>40</v>
      </c>
      <c r="E45" s="3760"/>
      <c r="F45" s="4966"/>
      <c r="G45" s="3755"/>
      <c r="H45" s="1413"/>
      <c r="I45" s="453"/>
    </row>
    <row r="46" spans="1:12" ht="15.75" customHeight="1">
      <c r="A46" s="3749"/>
      <c r="B46" s="1374"/>
      <c r="C46" s="3750"/>
      <c r="D46" s="3754" t="s">
        <v>41</v>
      </c>
      <c r="E46" s="3760"/>
      <c r="F46" s="4967"/>
      <c r="G46" s="3755"/>
      <c r="H46" s="1413"/>
      <c r="I46" s="453"/>
    </row>
    <row r="47" spans="1:12" ht="15.75" customHeight="1" thickBot="1">
      <c r="A47" s="3743">
        <v>17</v>
      </c>
      <c r="B47" s="3744"/>
      <c r="C47" s="3747" t="s">
        <v>39</v>
      </c>
      <c r="D47" s="3748" t="s">
        <v>42</v>
      </c>
      <c r="E47" s="4122"/>
      <c r="F47" s="4968">
        <f>F43+F44</f>
        <v>3424116</v>
      </c>
      <c r="G47" s="3755" t="s">
        <v>478</v>
      </c>
      <c r="H47" s="1414">
        <v>17</v>
      </c>
      <c r="I47" s="453"/>
      <c r="J47" s="4082"/>
      <c r="K47" s="230"/>
      <c r="L47" s="3608"/>
    </row>
    <row r="48" spans="1:12" ht="15.75" customHeight="1">
      <c r="A48" s="3749">
        <v>18</v>
      </c>
      <c r="B48" s="1374"/>
      <c r="C48" s="3750" t="s">
        <v>43</v>
      </c>
      <c r="D48" s="3754" t="s">
        <v>44</v>
      </c>
      <c r="E48" s="3739"/>
      <c r="F48" s="3756"/>
      <c r="G48" s="4097"/>
      <c r="H48" s="1415">
        <v>18</v>
      </c>
      <c r="I48" s="179"/>
      <c r="J48" s="230"/>
    </row>
    <row r="49" spans="1:9" ht="15.75" customHeight="1">
      <c r="A49" s="3749">
        <v>19</v>
      </c>
      <c r="B49" s="1374"/>
      <c r="C49" s="3750"/>
      <c r="D49" s="392" t="s">
        <v>3480</v>
      </c>
      <c r="E49" s="1372"/>
      <c r="F49" s="3756"/>
      <c r="G49" s="4097"/>
      <c r="H49" s="1415">
        <v>19</v>
      </c>
      <c r="I49" s="179"/>
    </row>
    <row r="50" spans="1:9" ht="15.75" customHeight="1">
      <c r="A50" s="3749">
        <v>20</v>
      </c>
      <c r="B50" s="1374"/>
      <c r="C50" s="3750"/>
      <c r="D50" s="3754" t="s">
        <v>3481</v>
      </c>
      <c r="E50" s="1372"/>
      <c r="F50" s="3756"/>
      <c r="G50" s="4097"/>
      <c r="H50" s="1415">
        <v>20</v>
      </c>
      <c r="I50" s="179"/>
    </row>
    <row r="51" spans="1:9" ht="15.75" customHeight="1">
      <c r="A51" s="3749">
        <v>21</v>
      </c>
      <c r="B51" s="1374"/>
      <c r="C51" s="3750"/>
      <c r="D51" s="392" t="s">
        <v>3568</v>
      </c>
      <c r="E51" s="1372"/>
      <c r="F51" s="3756"/>
      <c r="G51" s="4097"/>
      <c r="H51" s="1415">
        <v>21</v>
      </c>
      <c r="I51" s="179"/>
    </row>
    <row r="52" spans="1:9" ht="15.75" customHeight="1">
      <c r="A52" s="3743"/>
      <c r="B52" s="3744"/>
      <c r="C52" s="3747"/>
      <c r="D52" s="279"/>
      <c r="E52" s="1243"/>
      <c r="F52" s="3756"/>
      <c r="G52" s="4097"/>
      <c r="H52" s="1410"/>
      <c r="I52" s="179"/>
    </row>
    <row r="53" spans="1:9" ht="15.75" customHeight="1">
      <c r="A53" s="3749"/>
      <c r="B53" s="1374"/>
      <c r="C53" s="3750"/>
      <c r="D53" s="3754" t="s">
        <v>46</v>
      </c>
      <c r="E53" s="3739"/>
      <c r="F53" s="4097"/>
      <c r="G53" s="4097"/>
      <c r="H53" s="1415"/>
      <c r="I53" s="179"/>
    </row>
    <row r="54" spans="1:9" ht="15.75" customHeight="1">
      <c r="A54" s="3749">
        <v>22</v>
      </c>
      <c r="B54" s="1374"/>
      <c r="C54" s="3750"/>
      <c r="D54" s="3751" t="s">
        <v>3482</v>
      </c>
      <c r="E54" s="5537"/>
      <c r="F54" s="4097"/>
      <c r="G54" s="4097"/>
      <c r="H54" s="1415">
        <v>22</v>
      </c>
      <c r="I54" s="179"/>
    </row>
    <row r="55" spans="1:9" s="5548" customFormat="1" ht="15.75" customHeight="1">
      <c r="A55" s="5543">
        <v>23</v>
      </c>
      <c r="B55" s="5544"/>
      <c r="C55" s="5545"/>
      <c r="D55" s="5546" t="s">
        <v>3569</v>
      </c>
      <c r="E55" s="5538"/>
      <c r="F55" s="5536"/>
      <c r="G55" s="3757"/>
      <c r="H55" s="5547">
        <v>23</v>
      </c>
      <c r="I55" s="447"/>
    </row>
    <row r="56" spans="1:9" ht="15.75" customHeight="1">
      <c r="A56" s="1402"/>
      <c r="B56" s="3758"/>
      <c r="C56" s="3759"/>
      <c r="D56" s="3751"/>
      <c r="E56" s="3760"/>
      <c r="F56" s="447"/>
      <c r="G56" s="447"/>
      <c r="H56" s="1415"/>
      <c r="I56" s="179"/>
    </row>
    <row r="57" spans="1:9" ht="15.75" customHeight="1">
      <c r="A57" s="1402"/>
      <c r="B57" s="3758"/>
      <c r="C57" s="3758"/>
      <c r="D57" s="3751"/>
      <c r="E57" s="3760"/>
      <c r="F57" s="447"/>
      <c r="G57" s="447"/>
      <c r="H57" s="1415"/>
      <c r="I57" s="179"/>
    </row>
    <row r="58" spans="1:9" ht="15.75" customHeight="1">
      <c r="A58" s="1402"/>
      <c r="B58" s="3758" t="s">
        <v>1247</v>
      </c>
      <c r="C58" s="3758"/>
      <c r="D58" s="3754"/>
      <c r="E58" s="3760"/>
      <c r="F58" s="447"/>
      <c r="G58" s="447"/>
      <c r="H58" s="1415"/>
      <c r="I58" s="179"/>
    </row>
    <row r="59" spans="1:9" ht="15.75" customHeight="1">
      <c r="A59" s="1402"/>
      <c r="B59" s="3758" t="s">
        <v>47</v>
      </c>
      <c r="C59" s="262"/>
      <c r="D59" s="3754"/>
      <c r="E59" s="3760"/>
      <c r="F59" s="447"/>
      <c r="G59" s="447"/>
      <c r="H59" s="1415"/>
      <c r="I59" s="179"/>
    </row>
    <row r="60" spans="1:9" ht="15.75" customHeight="1">
      <c r="A60" s="3761"/>
      <c r="B60" s="3762"/>
      <c r="C60" s="3759"/>
      <c r="D60" s="392"/>
      <c r="E60" s="3760"/>
      <c r="F60" s="447"/>
      <c r="G60" s="447"/>
      <c r="H60" s="1415"/>
      <c r="I60" s="179"/>
    </row>
    <row r="61" spans="1:9" ht="15.75" customHeight="1">
      <c r="A61" s="401"/>
      <c r="B61" s="399"/>
      <c r="C61" s="404"/>
      <c r="D61" s="236"/>
      <c r="E61" s="266"/>
      <c r="F61" s="179"/>
      <c r="G61" s="179"/>
      <c r="H61" s="1415"/>
      <c r="I61" s="179"/>
    </row>
    <row r="62" spans="1:9" ht="15.75" customHeight="1">
      <c r="A62" s="401"/>
      <c r="B62" s="399"/>
      <c r="C62" s="399"/>
      <c r="D62" s="236"/>
      <c r="E62" s="266"/>
      <c r="F62" s="179"/>
      <c r="G62" s="179"/>
      <c r="H62" s="1415"/>
      <c r="I62" s="179"/>
    </row>
    <row r="63" spans="1:9" ht="15.75" customHeight="1">
      <c r="A63" s="401"/>
      <c r="B63" s="399"/>
      <c r="C63" s="399"/>
      <c r="D63" s="446"/>
      <c r="E63" s="266"/>
      <c r="F63" s="179"/>
      <c r="G63" s="179"/>
      <c r="H63" s="1415"/>
      <c r="I63" s="179"/>
    </row>
    <row r="64" spans="1:9" ht="15.75" customHeight="1" thickBot="1">
      <c r="A64" s="258"/>
      <c r="B64" s="259"/>
      <c r="C64" s="259"/>
      <c r="D64" s="455"/>
      <c r="E64" s="220"/>
      <c r="F64" s="456"/>
      <c r="G64" s="456"/>
      <c r="H64" s="1416"/>
      <c r="I64" s="179"/>
    </row>
    <row r="65" spans="8:8" ht="15.75" customHeight="1">
      <c r="H65" s="3995" t="s">
        <v>173</v>
      </c>
    </row>
  </sheetData>
  <mergeCells count="2">
    <mergeCell ref="A2:H2"/>
    <mergeCell ref="A3:H3"/>
  </mergeCells>
  <phoneticPr fontId="10" type="noConversion"/>
  <printOptions horizontalCentered="1" gridLinesSet="0"/>
  <pageMargins left="0.5" right="0.31496062992126" top="0.5" bottom="0.25" header="0" footer="0"/>
  <pageSetup scale="72" orientation="portrait" cellComments="asDisplayed" horizontalDpi="300" verticalDpi="300"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A1:U139"/>
  <sheetViews>
    <sheetView topLeftCell="A44" zoomScaleNormal="100" workbookViewId="0">
      <selection activeCell="O86" sqref="O86"/>
    </sheetView>
  </sheetViews>
  <sheetFormatPr defaultColWidth="10.140625" defaultRowHeight="12" customHeight="1"/>
  <cols>
    <col min="1" max="1" width="4.140625" style="461" customWidth="1"/>
    <col min="2" max="2" width="5.140625" style="461" customWidth="1"/>
    <col min="3" max="3" width="68.85546875" style="461" customWidth="1"/>
    <col min="4" max="4" width="13.85546875" style="4718" customWidth="1"/>
    <col min="5" max="5" width="14.140625" style="4718" customWidth="1"/>
    <col min="6" max="6" width="4.140625" style="461" customWidth="1"/>
    <col min="7" max="8" width="10.140625" style="461" customWidth="1"/>
    <col min="9" max="9" width="2.42578125" style="461" customWidth="1"/>
    <col min="10" max="10" width="0.140625" style="461" customWidth="1"/>
    <col min="11" max="11" width="4" style="461" customWidth="1"/>
    <col min="12" max="12" width="0.140625" style="461" customWidth="1"/>
    <col min="13" max="13" width="4.42578125" style="461" customWidth="1"/>
    <col min="14" max="14" width="0.85546875" style="461" customWidth="1"/>
    <col min="15" max="15" width="47.140625" style="461" customWidth="1"/>
    <col min="16" max="16" width="1.140625" style="461" customWidth="1"/>
    <col min="17" max="17" width="9" style="463" customWidth="1"/>
    <col min="18" max="18" width="1" style="461" customWidth="1"/>
    <col min="19" max="19" width="7.5703125" style="463" customWidth="1"/>
    <col min="20" max="20" width="0.42578125" style="461" customWidth="1"/>
    <col min="21" max="21" width="3.85546875" style="461" customWidth="1"/>
    <col min="22" max="22" width="8.140625" style="461" customWidth="1"/>
    <col min="23" max="256" width="10.140625" style="461"/>
    <col min="257" max="257" width="4.140625" style="461" customWidth="1"/>
    <col min="258" max="258" width="5.140625" style="461" customWidth="1"/>
    <col min="259" max="259" width="68.85546875" style="461" customWidth="1"/>
    <col min="260" max="260" width="13.85546875" style="461" customWidth="1"/>
    <col min="261" max="261" width="14.140625" style="461" customWidth="1"/>
    <col min="262" max="262" width="4.140625" style="461" customWidth="1"/>
    <col min="263" max="264" width="10.140625" style="461" customWidth="1"/>
    <col min="265" max="265" width="2.42578125" style="461" customWidth="1"/>
    <col min="266" max="266" width="0.140625" style="461" customWidth="1"/>
    <col min="267" max="267" width="4" style="461" customWidth="1"/>
    <col min="268" max="268" width="0.140625" style="461" customWidth="1"/>
    <col min="269" max="269" width="4.42578125" style="461" customWidth="1"/>
    <col min="270" max="270" width="0.85546875" style="461" customWidth="1"/>
    <col min="271" max="271" width="47.140625" style="461" customWidth="1"/>
    <col min="272" max="272" width="1.140625" style="461" customWidth="1"/>
    <col min="273" max="273" width="9" style="461" customWidth="1"/>
    <col min="274" max="274" width="1" style="461" customWidth="1"/>
    <col min="275" max="275" width="7.5703125" style="461" customWidth="1"/>
    <col min="276" max="276" width="0.42578125" style="461" customWidth="1"/>
    <col min="277" max="277" width="3.85546875" style="461" customWidth="1"/>
    <col min="278" max="278" width="8.140625" style="461" customWidth="1"/>
    <col min="279" max="512" width="10.140625" style="461"/>
    <col min="513" max="513" width="4.140625" style="461" customWidth="1"/>
    <col min="514" max="514" width="5.140625" style="461" customWidth="1"/>
    <col min="515" max="515" width="68.85546875" style="461" customWidth="1"/>
    <col min="516" max="516" width="13.85546875" style="461" customWidth="1"/>
    <col min="517" max="517" width="14.140625" style="461" customWidth="1"/>
    <col min="518" max="518" width="4.140625" style="461" customWidth="1"/>
    <col min="519" max="520" width="10.140625" style="461" customWidth="1"/>
    <col min="521" max="521" width="2.42578125" style="461" customWidth="1"/>
    <col min="522" max="522" width="0.140625" style="461" customWidth="1"/>
    <col min="523" max="523" width="4" style="461" customWidth="1"/>
    <col min="524" max="524" width="0.140625" style="461" customWidth="1"/>
    <col min="525" max="525" width="4.42578125" style="461" customWidth="1"/>
    <col min="526" max="526" width="0.85546875" style="461" customWidth="1"/>
    <col min="527" max="527" width="47.140625" style="461" customWidth="1"/>
    <col min="528" max="528" width="1.140625" style="461" customWidth="1"/>
    <col min="529" max="529" width="9" style="461" customWidth="1"/>
    <col min="530" max="530" width="1" style="461" customWidth="1"/>
    <col min="531" max="531" width="7.5703125" style="461" customWidth="1"/>
    <col min="532" max="532" width="0.42578125" style="461" customWidth="1"/>
    <col min="533" max="533" width="3.85546875" style="461" customWidth="1"/>
    <col min="534" max="534" width="8.140625" style="461" customWidth="1"/>
    <col min="535" max="768" width="10.140625" style="461"/>
    <col min="769" max="769" width="4.140625" style="461" customWidth="1"/>
    <col min="770" max="770" width="5.140625" style="461" customWidth="1"/>
    <col min="771" max="771" width="68.85546875" style="461" customWidth="1"/>
    <col min="772" max="772" width="13.85546875" style="461" customWidth="1"/>
    <col min="773" max="773" width="14.140625" style="461" customWidth="1"/>
    <col min="774" max="774" width="4.140625" style="461" customWidth="1"/>
    <col min="775" max="776" width="10.140625" style="461" customWidth="1"/>
    <col min="777" max="777" width="2.42578125" style="461" customWidth="1"/>
    <col min="778" max="778" width="0.140625" style="461" customWidth="1"/>
    <col min="779" max="779" width="4" style="461" customWidth="1"/>
    <col min="780" max="780" width="0.140625" style="461" customWidth="1"/>
    <col min="781" max="781" width="4.42578125" style="461" customWidth="1"/>
    <col min="782" max="782" width="0.85546875" style="461" customWidth="1"/>
    <col min="783" max="783" width="47.140625" style="461" customWidth="1"/>
    <col min="784" max="784" width="1.140625" style="461" customWidth="1"/>
    <col min="785" max="785" width="9" style="461" customWidth="1"/>
    <col min="786" max="786" width="1" style="461" customWidth="1"/>
    <col min="787" max="787" width="7.5703125" style="461" customWidth="1"/>
    <col min="788" max="788" width="0.42578125" style="461" customWidth="1"/>
    <col min="789" max="789" width="3.85546875" style="461" customWidth="1"/>
    <col min="790" max="790" width="8.140625" style="461" customWidth="1"/>
    <col min="791" max="1024" width="10.140625" style="461"/>
    <col min="1025" max="1025" width="4.140625" style="461" customWidth="1"/>
    <col min="1026" max="1026" width="5.140625" style="461" customWidth="1"/>
    <col min="1027" max="1027" width="68.85546875" style="461" customWidth="1"/>
    <col min="1028" max="1028" width="13.85546875" style="461" customWidth="1"/>
    <col min="1029" max="1029" width="14.140625" style="461" customWidth="1"/>
    <col min="1030" max="1030" width="4.140625" style="461" customWidth="1"/>
    <col min="1031" max="1032" width="10.140625" style="461" customWidth="1"/>
    <col min="1033" max="1033" width="2.42578125" style="461" customWidth="1"/>
    <col min="1034" max="1034" width="0.140625" style="461" customWidth="1"/>
    <col min="1035" max="1035" width="4" style="461" customWidth="1"/>
    <col min="1036" max="1036" width="0.140625" style="461" customWidth="1"/>
    <col min="1037" max="1037" width="4.42578125" style="461" customWidth="1"/>
    <col min="1038" max="1038" width="0.85546875" style="461" customWidth="1"/>
    <col min="1039" max="1039" width="47.140625" style="461" customWidth="1"/>
    <col min="1040" max="1040" width="1.140625" style="461" customWidth="1"/>
    <col min="1041" max="1041" width="9" style="461" customWidth="1"/>
    <col min="1042" max="1042" width="1" style="461" customWidth="1"/>
    <col min="1043" max="1043" width="7.5703125" style="461" customWidth="1"/>
    <col min="1044" max="1044" width="0.42578125" style="461" customWidth="1"/>
    <col min="1045" max="1045" width="3.85546875" style="461" customWidth="1"/>
    <col min="1046" max="1046" width="8.140625" style="461" customWidth="1"/>
    <col min="1047" max="1280" width="10.140625" style="461"/>
    <col min="1281" max="1281" width="4.140625" style="461" customWidth="1"/>
    <col min="1282" max="1282" width="5.140625" style="461" customWidth="1"/>
    <col min="1283" max="1283" width="68.85546875" style="461" customWidth="1"/>
    <col min="1284" max="1284" width="13.85546875" style="461" customWidth="1"/>
    <col min="1285" max="1285" width="14.140625" style="461" customWidth="1"/>
    <col min="1286" max="1286" width="4.140625" style="461" customWidth="1"/>
    <col min="1287" max="1288" width="10.140625" style="461" customWidth="1"/>
    <col min="1289" max="1289" width="2.42578125" style="461" customWidth="1"/>
    <col min="1290" max="1290" width="0.140625" style="461" customWidth="1"/>
    <col min="1291" max="1291" width="4" style="461" customWidth="1"/>
    <col min="1292" max="1292" width="0.140625" style="461" customWidth="1"/>
    <col min="1293" max="1293" width="4.42578125" style="461" customWidth="1"/>
    <col min="1294" max="1294" width="0.85546875" style="461" customWidth="1"/>
    <col min="1295" max="1295" width="47.140625" style="461" customWidth="1"/>
    <col min="1296" max="1296" width="1.140625" style="461" customWidth="1"/>
    <col min="1297" max="1297" width="9" style="461" customWidth="1"/>
    <col min="1298" max="1298" width="1" style="461" customWidth="1"/>
    <col min="1299" max="1299" width="7.5703125" style="461" customWidth="1"/>
    <col min="1300" max="1300" width="0.42578125" style="461" customWidth="1"/>
    <col min="1301" max="1301" width="3.85546875" style="461" customWidth="1"/>
    <col min="1302" max="1302" width="8.140625" style="461" customWidth="1"/>
    <col min="1303" max="1536" width="10.140625" style="461"/>
    <col min="1537" max="1537" width="4.140625" style="461" customWidth="1"/>
    <col min="1538" max="1538" width="5.140625" style="461" customWidth="1"/>
    <col min="1539" max="1539" width="68.85546875" style="461" customWidth="1"/>
    <col min="1540" max="1540" width="13.85546875" style="461" customWidth="1"/>
    <col min="1541" max="1541" width="14.140625" style="461" customWidth="1"/>
    <col min="1542" max="1542" width="4.140625" style="461" customWidth="1"/>
    <col min="1543" max="1544" width="10.140625" style="461" customWidth="1"/>
    <col min="1545" max="1545" width="2.42578125" style="461" customWidth="1"/>
    <col min="1546" max="1546" width="0.140625" style="461" customWidth="1"/>
    <col min="1547" max="1547" width="4" style="461" customWidth="1"/>
    <col min="1548" max="1548" width="0.140625" style="461" customWidth="1"/>
    <col min="1549" max="1549" width="4.42578125" style="461" customWidth="1"/>
    <col min="1550" max="1550" width="0.85546875" style="461" customWidth="1"/>
    <col min="1551" max="1551" width="47.140625" style="461" customWidth="1"/>
    <col min="1552" max="1552" width="1.140625" style="461" customWidth="1"/>
    <col min="1553" max="1553" width="9" style="461" customWidth="1"/>
    <col min="1554" max="1554" width="1" style="461" customWidth="1"/>
    <col min="1555" max="1555" width="7.5703125" style="461" customWidth="1"/>
    <col min="1556" max="1556" width="0.42578125" style="461" customWidth="1"/>
    <col min="1557" max="1557" width="3.85546875" style="461" customWidth="1"/>
    <col min="1558" max="1558" width="8.140625" style="461" customWidth="1"/>
    <col min="1559" max="1792" width="10.140625" style="461"/>
    <col min="1793" max="1793" width="4.140625" style="461" customWidth="1"/>
    <col min="1794" max="1794" width="5.140625" style="461" customWidth="1"/>
    <col min="1795" max="1795" width="68.85546875" style="461" customWidth="1"/>
    <col min="1796" max="1796" width="13.85546875" style="461" customWidth="1"/>
    <col min="1797" max="1797" width="14.140625" style="461" customWidth="1"/>
    <col min="1798" max="1798" width="4.140625" style="461" customWidth="1"/>
    <col min="1799" max="1800" width="10.140625" style="461" customWidth="1"/>
    <col min="1801" max="1801" width="2.42578125" style="461" customWidth="1"/>
    <col min="1802" max="1802" width="0.140625" style="461" customWidth="1"/>
    <col min="1803" max="1803" width="4" style="461" customWidth="1"/>
    <col min="1804" max="1804" width="0.140625" style="461" customWidth="1"/>
    <col min="1805" max="1805" width="4.42578125" style="461" customWidth="1"/>
    <col min="1806" max="1806" width="0.85546875" style="461" customWidth="1"/>
    <col min="1807" max="1807" width="47.140625" style="461" customWidth="1"/>
    <col min="1808" max="1808" width="1.140625" style="461" customWidth="1"/>
    <col min="1809" max="1809" width="9" style="461" customWidth="1"/>
    <col min="1810" max="1810" width="1" style="461" customWidth="1"/>
    <col min="1811" max="1811" width="7.5703125" style="461" customWidth="1"/>
    <col min="1812" max="1812" width="0.42578125" style="461" customWidth="1"/>
    <col min="1813" max="1813" width="3.85546875" style="461" customWidth="1"/>
    <col min="1814" max="1814" width="8.140625" style="461" customWidth="1"/>
    <col min="1815" max="2048" width="10.140625" style="461"/>
    <col min="2049" max="2049" width="4.140625" style="461" customWidth="1"/>
    <col min="2050" max="2050" width="5.140625" style="461" customWidth="1"/>
    <col min="2051" max="2051" width="68.85546875" style="461" customWidth="1"/>
    <col min="2052" max="2052" width="13.85546875" style="461" customWidth="1"/>
    <col min="2053" max="2053" width="14.140625" style="461" customWidth="1"/>
    <col min="2054" max="2054" width="4.140625" style="461" customWidth="1"/>
    <col min="2055" max="2056" width="10.140625" style="461" customWidth="1"/>
    <col min="2057" max="2057" width="2.42578125" style="461" customWidth="1"/>
    <col min="2058" max="2058" width="0.140625" style="461" customWidth="1"/>
    <col min="2059" max="2059" width="4" style="461" customWidth="1"/>
    <col min="2060" max="2060" width="0.140625" style="461" customWidth="1"/>
    <col min="2061" max="2061" width="4.42578125" style="461" customWidth="1"/>
    <col min="2062" max="2062" width="0.85546875" style="461" customWidth="1"/>
    <col min="2063" max="2063" width="47.140625" style="461" customWidth="1"/>
    <col min="2064" max="2064" width="1.140625" style="461" customWidth="1"/>
    <col min="2065" max="2065" width="9" style="461" customWidth="1"/>
    <col min="2066" max="2066" width="1" style="461" customWidth="1"/>
    <col min="2067" max="2067" width="7.5703125" style="461" customWidth="1"/>
    <col min="2068" max="2068" width="0.42578125" style="461" customWidth="1"/>
    <col min="2069" max="2069" width="3.85546875" style="461" customWidth="1"/>
    <col min="2070" max="2070" width="8.140625" style="461" customWidth="1"/>
    <col min="2071" max="2304" width="10.140625" style="461"/>
    <col min="2305" max="2305" width="4.140625" style="461" customWidth="1"/>
    <col min="2306" max="2306" width="5.140625" style="461" customWidth="1"/>
    <col min="2307" max="2307" width="68.85546875" style="461" customWidth="1"/>
    <col min="2308" max="2308" width="13.85546875" style="461" customWidth="1"/>
    <col min="2309" max="2309" width="14.140625" style="461" customWidth="1"/>
    <col min="2310" max="2310" width="4.140625" style="461" customWidth="1"/>
    <col min="2311" max="2312" width="10.140625" style="461" customWidth="1"/>
    <col min="2313" max="2313" width="2.42578125" style="461" customWidth="1"/>
    <col min="2314" max="2314" width="0.140625" style="461" customWidth="1"/>
    <col min="2315" max="2315" width="4" style="461" customWidth="1"/>
    <col min="2316" max="2316" width="0.140625" style="461" customWidth="1"/>
    <col min="2317" max="2317" width="4.42578125" style="461" customWidth="1"/>
    <col min="2318" max="2318" width="0.85546875" style="461" customWidth="1"/>
    <col min="2319" max="2319" width="47.140625" style="461" customWidth="1"/>
    <col min="2320" max="2320" width="1.140625" style="461" customWidth="1"/>
    <col min="2321" max="2321" width="9" style="461" customWidth="1"/>
    <col min="2322" max="2322" width="1" style="461" customWidth="1"/>
    <col min="2323" max="2323" width="7.5703125" style="461" customWidth="1"/>
    <col min="2324" max="2324" width="0.42578125" style="461" customWidth="1"/>
    <col min="2325" max="2325" width="3.85546875" style="461" customWidth="1"/>
    <col min="2326" max="2326" width="8.140625" style="461" customWidth="1"/>
    <col min="2327" max="2560" width="10.140625" style="461"/>
    <col min="2561" max="2561" width="4.140625" style="461" customWidth="1"/>
    <col min="2562" max="2562" width="5.140625" style="461" customWidth="1"/>
    <col min="2563" max="2563" width="68.85546875" style="461" customWidth="1"/>
    <col min="2564" max="2564" width="13.85546875" style="461" customWidth="1"/>
    <col min="2565" max="2565" width="14.140625" style="461" customWidth="1"/>
    <col min="2566" max="2566" width="4.140625" style="461" customWidth="1"/>
    <col min="2567" max="2568" width="10.140625" style="461" customWidth="1"/>
    <col min="2569" max="2569" width="2.42578125" style="461" customWidth="1"/>
    <col min="2570" max="2570" width="0.140625" style="461" customWidth="1"/>
    <col min="2571" max="2571" width="4" style="461" customWidth="1"/>
    <col min="2572" max="2572" width="0.140625" style="461" customWidth="1"/>
    <col min="2573" max="2573" width="4.42578125" style="461" customWidth="1"/>
    <col min="2574" max="2574" width="0.85546875" style="461" customWidth="1"/>
    <col min="2575" max="2575" width="47.140625" style="461" customWidth="1"/>
    <col min="2576" max="2576" width="1.140625" style="461" customWidth="1"/>
    <col min="2577" max="2577" width="9" style="461" customWidth="1"/>
    <col min="2578" max="2578" width="1" style="461" customWidth="1"/>
    <col min="2579" max="2579" width="7.5703125" style="461" customWidth="1"/>
    <col min="2580" max="2580" width="0.42578125" style="461" customWidth="1"/>
    <col min="2581" max="2581" width="3.85546875" style="461" customWidth="1"/>
    <col min="2582" max="2582" width="8.140625" style="461" customWidth="1"/>
    <col min="2583" max="2816" width="10.140625" style="461"/>
    <col min="2817" max="2817" width="4.140625" style="461" customWidth="1"/>
    <col min="2818" max="2818" width="5.140625" style="461" customWidth="1"/>
    <col min="2819" max="2819" width="68.85546875" style="461" customWidth="1"/>
    <col min="2820" max="2820" width="13.85546875" style="461" customWidth="1"/>
    <col min="2821" max="2821" width="14.140625" style="461" customWidth="1"/>
    <col min="2822" max="2822" width="4.140625" style="461" customWidth="1"/>
    <col min="2823" max="2824" width="10.140625" style="461" customWidth="1"/>
    <col min="2825" max="2825" width="2.42578125" style="461" customWidth="1"/>
    <col min="2826" max="2826" width="0.140625" style="461" customWidth="1"/>
    <col min="2827" max="2827" width="4" style="461" customWidth="1"/>
    <col min="2828" max="2828" width="0.140625" style="461" customWidth="1"/>
    <col min="2829" max="2829" width="4.42578125" style="461" customWidth="1"/>
    <col min="2830" max="2830" width="0.85546875" style="461" customWidth="1"/>
    <col min="2831" max="2831" width="47.140625" style="461" customWidth="1"/>
    <col min="2832" max="2832" width="1.140625" style="461" customWidth="1"/>
    <col min="2833" max="2833" width="9" style="461" customWidth="1"/>
    <col min="2834" max="2834" width="1" style="461" customWidth="1"/>
    <col min="2835" max="2835" width="7.5703125" style="461" customWidth="1"/>
    <col min="2836" max="2836" width="0.42578125" style="461" customWidth="1"/>
    <col min="2837" max="2837" width="3.85546875" style="461" customWidth="1"/>
    <col min="2838" max="2838" width="8.140625" style="461" customWidth="1"/>
    <col min="2839" max="3072" width="10.140625" style="461"/>
    <col min="3073" max="3073" width="4.140625" style="461" customWidth="1"/>
    <col min="3074" max="3074" width="5.140625" style="461" customWidth="1"/>
    <col min="3075" max="3075" width="68.85546875" style="461" customWidth="1"/>
    <col min="3076" max="3076" width="13.85546875" style="461" customWidth="1"/>
    <col min="3077" max="3077" width="14.140625" style="461" customWidth="1"/>
    <col min="3078" max="3078" width="4.140625" style="461" customWidth="1"/>
    <col min="3079" max="3080" width="10.140625" style="461" customWidth="1"/>
    <col min="3081" max="3081" width="2.42578125" style="461" customWidth="1"/>
    <col min="3082" max="3082" width="0.140625" style="461" customWidth="1"/>
    <col min="3083" max="3083" width="4" style="461" customWidth="1"/>
    <col min="3084" max="3084" width="0.140625" style="461" customWidth="1"/>
    <col min="3085" max="3085" width="4.42578125" style="461" customWidth="1"/>
    <col min="3086" max="3086" width="0.85546875" style="461" customWidth="1"/>
    <col min="3087" max="3087" width="47.140625" style="461" customWidth="1"/>
    <col min="3088" max="3088" width="1.140625" style="461" customWidth="1"/>
    <col min="3089" max="3089" width="9" style="461" customWidth="1"/>
    <col min="3090" max="3090" width="1" style="461" customWidth="1"/>
    <col min="3091" max="3091" width="7.5703125" style="461" customWidth="1"/>
    <col min="3092" max="3092" width="0.42578125" style="461" customWidth="1"/>
    <col min="3093" max="3093" width="3.85546875" style="461" customWidth="1"/>
    <col min="3094" max="3094" width="8.140625" style="461" customWidth="1"/>
    <col min="3095" max="3328" width="10.140625" style="461"/>
    <col min="3329" max="3329" width="4.140625" style="461" customWidth="1"/>
    <col min="3330" max="3330" width="5.140625" style="461" customWidth="1"/>
    <col min="3331" max="3331" width="68.85546875" style="461" customWidth="1"/>
    <col min="3332" max="3332" width="13.85546875" style="461" customWidth="1"/>
    <col min="3333" max="3333" width="14.140625" style="461" customWidth="1"/>
    <col min="3334" max="3334" width="4.140625" style="461" customWidth="1"/>
    <col min="3335" max="3336" width="10.140625" style="461" customWidth="1"/>
    <col min="3337" max="3337" width="2.42578125" style="461" customWidth="1"/>
    <col min="3338" max="3338" width="0.140625" style="461" customWidth="1"/>
    <col min="3339" max="3339" width="4" style="461" customWidth="1"/>
    <col min="3340" max="3340" width="0.140625" style="461" customWidth="1"/>
    <col min="3341" max="3341" width="4.42578125" style="461" customWidth="1"/>
    <col min="3342" max="3342" width="0.85546875" style="461" customWidth="1"/>
    <col min="3343" max="3343" width="47.140625" style="461" customWidth="1"/>
    <col min="3344" max="3344" width="1.140625" style="461" customWidth="1"/>
    <col min="3345" max="3345" width="9" style="461" customWidth="1"/>
    <col min="3346" max="3346" width="1" style="461" customWidth="1"/>
    <col min="3347" max="3347" width="7.5703125" style="461" customWidth="1"/>
    <col min="3348" max="3348" width="0.42578125" style="461" customWidth="1"/>
    <col min="3349" max="3349" width="3.85546875" style="461" customWidth="1"/>
    <col min="3350" max="3350" width="8.140625" style="461" customWidth="1"/>
    <col min="3351" max="3584" width="10.140625" style="461"/>
    <col min="3585" max="3585" width="4.140625" style="461" customWidth="1"/>
    <col min="3586" max="3586" width="5.140625" style="461" customWidth="1"/>
    <col min="3587" max="3587" width="68.85546875" style="461" customWidth="1"/>
    <col min="3588" max="3588" width="13.85546875" style="461" customWidth="1"/>
    <col min="3589" max="3589" width="14.140625" style="461" customWidth="1"/>
    <col min="3590" max="3590" width="4.140625" style="461" customWidth="1"/>
    <col min="3591" max="3592" width="10.140625" style="461" customWidth="1"/>
    <col min="3593" max="3593" width="2.42578125" style="461" customWidth="1"/>
    <col min="3594" max="3594" width="0.140625" style="461" customWidth="1"/>
    <col min="3595" max="3595" width="4" style="461" customWidth="1"/>
    <col min="3596" max="3596" width="0.140625" style="461" customWidth="1"/>
    <col min="3597" max="3597" width="4.42578125" style="461" customWidth="1"/>
    <col min="3598" max="3598" width="0.85546875" style="461" customWidth="1"/>
    <col min="3599" max="3599" width="47.140625" style="461" customWidth="1"/>
    <col min="3600" max="3600" width="1.140625" style="461" customWidth="1"/>
    <col min="3601" max="3601" width="9" style="461" customWidth="1"/>
    <col min="3602" max="3602" width="1" style="461" customWidth="1"/>
    <col min="3603" max="3603" width="7.5703125" style="461" customWidth="1"/>
    <col min="3604" max="3604" width="0.42578125" style="461" customWidth="1"/>
    <col min="3605" max="3605" width="3.85546875" style="461" customWidth="1"/>
    <col min="3606" max="3606" width="8.140625" style="461" customWidth="1"/>
    <col min="3607" max="3840" width="10.140625" style="461"/>
    <col min="3841" max="3841" width="4.140625" style="461" customWidth="1"/>
    <col min="3842" max="3842" width="5.140625" style="461" customWidth="1"/>
    <col min="3843" max="3843" width="68.85546875" style="461" customWidth="1"/>
    <col min="3844" max="3844" width="13.85546875" style="461" customWidth="1"/>
    <col min="3845" max="3845" width="14.140625" style="461" customWidth="1"/>
    <col min="3846" max="3846" width="4.140625" style="461" customWidth="1"/>
    <col min="3847" max="3848" width="10.140625" style="461" customWidth="1"/>
    <col min="3849" max="3849" width="2.42578125" style="461" customWidth="1"/>
    <col min="3850" max="3850" width="0.140625" style="461" customWidth="1"/>
    <col min="3851" max="3851" width="4" style="461" customWidth="1"/>
    <col min="3852" max="3852" width="0.140625" style="461" customWidth="1"/>
    <col min="3853" max="3853" width="4.42578125" style="461" customWidth="1"/>
    <col min="3854" max="3854" width="0.85546875" style="461" customWidth="1"/>
    <col min="3855" max="3855" width="47.140625" style="461" customWidth="1"/>
    <col min="3856" max="3856" width="1.140625" style="461" customWidth="1"/>
    <col min="3857" max="3857" width="9" style="461" customWidth="1"/>
    <col min="3858" max="3858" width="1" style="461" customWidth="1"/>
    <col min="3859" max="3859" width="7.5703125" style="461" customWidth="1"/>
    <col min="3860" max="3860" width="0.42578125" style="461" customWidth="1"/>
    <col min="3861" max="3861" width="3.85546875" style="461" customWidth="1"/>
    <col min="3862" max="3862" width="8.140625" style="461" customWidth="1"/>
    <col min="3863" max="4096" width="10.140625" style="461"/>
    <col min="4097" max="4097" width="4.140625" style="461" customWidth="1"/>
    <col min="4098" max="4098" width="5.140625" style="461" customWidth="1"/>
    <col min="4099" max="4099" width="68.85546875" style="461" customWidth="1"/>
    <col min="4100" max="4100" width="13.85546875" style="461" customWidth="1"/>
    <col min="4101" max="4101" width="14.140625" style="461" customWidth="1"/>
    <col min="4102" max="4102" width="4.140625" style="461" customWidth="1"/>
    <col min="4103" max="4104" width="10.140625" style="461" customWidth="1"/>
    <col min="4105" max="4105" width="2.42578125" style="461" customWidth="1"/>
    <col min="4106" max="4106" width="0.140625" style="461" customWidth="1"/>
    <col min="4107" max="4107" width="4" style="461" customWidth="1"/>
    <col min="4108" max="4108" width="0.140625" style="461" customWidth="1"/>
    <col min="4109" max="4109" width="4.42578125" style="461" customWidth="1"/>
    <col min="4110" max="4110" width="0.85546875" style="461" customWidth="1"/>
    <col min="4111" max="4111" width="47.140625" style="461" customWidth="1"/>
    <col min="4112" max="4112" width="1.140625" style="461" customWidth="1"/>
    <col min="4113" max="4113" width="9" style="461" customWidth="1"/>
    <col min="4114" max="4114" width="1" style="461" customWidth="1"/>
    <col min="4115" max="4115" width="7.5703125" style="461" customWidth="1"/>
    <col min="4116" max="4116" width="0.42578125" style="461" customWidth="1"/>
    <col min="4117" max="4117" width="3.85546875" style="461" customWidth="1"/>
    <col min="4118" max="4118" width="8.140625" style="461" customWidth="1"/>
    <col min="4119" max="4352" width="10.140625" style="461"/>
    <col min="4353" max="4353" width="4.140625" style="461" customWidth="1"/>
    <col min="4354" max="4354" width="5.140625" style="461" customWidth="1"/>
    <col min="4355" max="4355" width="68.85546875" style="461" customWidth="1"/>
    <col min="4356" max="4356" width="13.85546875" style="461" customWidth="1"/>
    <col min="4357" max="4357" width="14.140625" style="461" customWidth="1"/>
    <col min="4358" max="4358" width="4.140625" style="461" customWidth="1"/>
    <col min="4359" max="4360" width="10.140625" style="461" customWidth="1"/>
    <col min="4361" max="4361" width="2.42578125" style="461" customWidth="1"/>
    <col min="4362" max="4362" width="0.140625" style="461" customWidth="1"/>
    <col min="4363" max="4363" width="4" style="461" customWidth="1"/>
    <col min="4364" max="4364" width="0.140625" style="461" customWidth="1"/>
    <col min="4365" max="4365" width="4.42578125" style="461" customWidth="1"/>
    <col min="4366" max="4366" width="0.85546875" style="461" customWidth="1"/>
    <col min="4367" max="4367" width="47.140625" style="461" customWidth="1"/>
    <col min="4368" max="4368" width="1.140625" style="461" customWidth="1"/>
    <col min="4369" max="4369" width="9" style="461" customWidth="1"/>
    <col min="4370" max="4370" width="1" style="461" customWidth="1"/>
    <col min="4371" max="4371" width="7.5703125" style="461" customWidth="1"/>
    <col min="4372" max="4372" width="0.42578125" style="461" customWidth="1"/>
    <col min="4373" max="4373" width="3.85546875" style="461" customWidth="1"/>
    <col min="4374" max="4374" width="8.140625" style="461" customWidth="1"/>
    <col min="4375" max="4608" width="10.140625" style="461"/>
    <col min="4609" max="4609" width="4.140625" style="461" customWidth="1"/>
    <col min="4610" max="4610" width="5.140625" style="461" customWidth="1"/>
    <col min="4611" max="4611" width="68.85546875" style="461" customWidth="1"/>
    <col min="4612" max="4612" width="13.85546875" style="461" customWidth="1"/>
    <col min="4613" max="4613" width="14.140625" style="461" customWidth="1"/>
    <col min="4614" max="4614" width="4.140625" style="461" customWidth="1"/>
    <col min="4615" max="4616" width="10.140625" style="461" customWidth="1"/>
    <col min="4617" max="4617" width="2.42578125" style="461" customWidth="1"/>
    <col min="4618" max="4618" width="0.140625" style="461" customWidth="1"/>
    <col min="4619" max="4619" width="4" style="461" customWidth="1"/>
    <col min="4620" max="4620" width="0.140625" style="461" customWidth="1"/>
    <col min="4621" max="4621" width="4.42578125" style="461" customWidth="1"/>
    <col min="4622" max="4622" width="0.85546875" style="461" customWidth="1"/>
    <col min="4623" max="4623" width="47.140625" style="461" customWidth="1"/>
    <col min="4624" max="4624" width="1.140625" style="461" customWidth="1"/>
    <col min="4625" max="4625" width="9" style="461" customWidth="1"/>
    <col min="4626" max="4626" width="1" style="461" customWidth="1"/>
    <col min="4627" max="4627" width="7.5703125" style="461" customWidth="1"/>
    <col min="4628" max="4628" width="0.42578125" style="461" customWidth="1"/>
    <col min="4629" max="4629" width="3.85546875" style="461" customWidth="1"/>
    <col min="4630" max="4630" width="8.140625" style="461" customWidth="1"/>
    <col min="4631" max="4864" width="10.140625" style="461"/>
    <col min="4865" max="4865" width="4.140625" style="461" customWidth="1"/>
    <col min="4866" max="4866" width="5.140625" style="461" customWidth="1"/>
    <col min="4867" max="4867" width="68.85546875" style="461" customWidth="1"/>
    <col min="4868" max="4868" width="13.85546875" style="461" customWidth="1"/>
    <col min="4869" max="4869" width="14.140625" style="461" customWidth="1"/>
    <col min="4870" max="4870" width="4.140625" style="461" customWidth="1"/>
    <col min="4871" max="4872" width="10.140625" style="461" customWidth="1"/>
    <col min="4873" max="4873" width="2.42578125" style="461" customWidth="1"/>
    <col min="4874" max="4874" width="0.140625" style="461" customWidth="1"/>
    <col min="4875" max="4875" width="4" style="461" customWidth="1"/>
    <col min="4876" max="4876" width="0.140625" style="461" customWidth="1"/>
    <col min="4877" max="4877" width="4.42578125" style="461" customWidth="1"/>
    <col min="4878" max="4878" width="0.85546875" style="461" customWidth="1"/>
    <col min="4879" max="4879" width="47.140625" style="461" customWidth="1"/>
    <col min="4880" max="4880" width="1.140625" style="461" customWidth="1"/>
    <col min="4881" max="4881" width="9" style="461" customWidth="1"/>
    <col min="4882" max="4882" width="1" style="461" customWidth="1"/>
    <col min="4883" max="4883" width="7.5703125" style="461" customWidth="1"/>
    <col min="4884" max="4884" width="0.42578125" style="461" customWidth="1"/>
    <col min="4885" max="4885" width="3.85546875" style="461" customWidth="1"/>
    <col min="4886" max="4886" width="8.140625" style="461" customWidth="1"/>
    <col min="4887" max="5120" width="10.140625" style="461"/>
    <col min="5121" max="5121" width="4.140625" style="461" customWidth="1"/>
    <col min="5122" max="5122" width="5.140625" style="461" customWidth="1"/>
    <col min="5123" max="5123" width="68.85546875" style="461" customWidth="1"/>
    <col min="5124" max="5124" width="13.85546875" style="461" customWidth="1"/>
    <col min="5125" max="5125" width="14.140625" style="461" customWidth="1"/>
    <col min="5126" max="5126" width="4.140625" style="461" customWidth="1"/>
    <col min="5127" max="5128" width="10.140625" style="461" customWidth="1"/>
    <col min="5129" max="5129" width="2.42578125" style="461" customWidth="1"/>
    <col min="5130" max="5130" width="0.140625" style="461" customWidth="1"/>
    <col min="5131" max="5131" width="4" style="461" customWidth="1"/>
    <col min="5132" max="5132" width="0.140625" style="461" customWidth="1"/>
    <col min="5133" max="5133" width="4.42578125" style="461" customWidth="1"/>
    <col min="5134" max="5134" width="0.85546875" style="461" customWidth="1"/>
    <col min="5135" max="5135" width="47.140625" style="461" customWidth="1"/>
    <col min="5136" max="5136" width="1.140625" style="461" customWidth="1"/>
    <col min="5137" max="5137" width="9" style="461" customWidth="1"/>
    <col min="5138" max="5138" width="1" style="461" customWidth="1"/>
    <col min="5139" max="5139" width="7.5703125" style="461" customWidth="1"/>
    <col min="5140" max="5140" width="0.42578125" style="461" customWidth="1"/>
    <col min="5141" max="5141" width="3.85546875" style="461" customWidth="1"/>
    <col min="5142" max="5142" width="8.140625" style="461" customWidth="1"/>
    <col min="5143" max="5376" width="10.140625" style="461"/>
    <col min="5377" max="5377" width="4.140625" style="461" customWidth="1"/>
    <col min="5378" max="5378" width="5.140625" style="461" customWidth="1"/>
    <col min="5379" max="5379" width="68.85546875" style="461" customWidth="1"/>
    <col min="5380" max="5380" width="13.85546875" style="461" customWidth="1"/>
    <col min="5381" max="5381" width="14.140625" style="461" customWidth="1"/>
    <col min="5382" max="5382" width="4.140625" style="461" customWidth="1"/>
    <col min="5383" max="5384" width="10.140625" style="461" customWidth="1"/>
    <col min="5385" max="5385" width="2.42578125" style="461" customWidth="1"/>
    <col min="5386" max="5386" width="0.140625" style="461" customWidth="1"/>
    <col min="5387" max="5387" width="4" style="461" customWidth="1"/>
    <col min="5388" max="5388" width="0.140625" style="461" customWidth="1"/>
    <col min="5389" max="5389" width="4.42578125" style="461" customWidth="1"/>
    <col min="5390" max="5390" width="0.85546875" style="461" customWidth="1"/>
    <col min="5391" max="5391" width="47.140625" style="461" customWidth="1"/>
    <col min="5392" max="5392" width="1.140625" style="461" customWidth="1"/>
    <col min="5393" max="5393" width="9" style="461" customWidth="1"/>
    <col min="5394" max="5394" width="1" style="461" customWidth="1"/>
    <col min="5395" max="5395" width="7.5703125" style="461" customWidth="1"/>
    <col min="5396" max="5396" width="0.42578125" style="461" customWidth="1"/>
    <col min="5397" max="5397" width="3.85546875" style="461" customWidth="1"/>
    <col min="5398" max="5398" width="8.140625" style="461" customWidth="1"/>
    <col min="5399" max="5632" width="10.140625" style="461"/>
    <col min="5633" max="5633" width="4.140625" style="461" customWidth="1"/>
    <col min="5634" max="5634" width="5.140625" style="461" customWidth="1"/>
    <col min="5635" max="5635" width="68.85546875" style="461" customWidth="1"/>
    <col min="5636" max="5636" width="13.85546875" style="461" customWidth="1"/>
    <col min="5637" max="5637" width="14.140625" style="461" customWidth="1"/>
    <col min="5638" max="5638" width="4.140625" style="461" customWidth="1"/>
    <col min="5639" max="5640" width="10.140625" style="461" customWidth="1"/>
    <col min="5641" max="5641" width="2.42578125" style="461" customWidth="1"/>
    <col min="5642" max="5642" width="0.140625" style="461" customWidth="1"/>
    <col min="5643" max="5643" width="4" style="461" customWidth="1"/>
    <col min="5644" max="5644" width="0.140625" style="461" customWidth="1"/>
    <col min="5645" max="5645" width="4.42578125" style="461" customWidth="1"/>
    <col min="5646" max="5646" width="0.85546875" style="461" customWidth="1"/>
    <col min="5647" max="5647" width="47.140625" style="461" customWidth="1"/>
    <col min="5648" max="5648" width="1.140625" style="461" customWidth="1"/>
    <col min="5649" max="5649" width="9" style="461" customWidth="1"/>
    <col min="5650" max="5650" width="1" style="461" customWidth="1"/>
    <col min="5651" max="5651" width="7.5703125" style="461" customWidth="1"/>
    <col min="5652" max="5652" width="0.42578125" style="461" customWidth="1"/>
    <col min="5653" max="5653" width="3.85546875" style="461" customWidth="1"/>
    <col min="5654" max="5654" width="8.140625" style="461" customWidth="1"/>
    <col min="5655" max="5888" width="10.140625" style="461"/>
    <col min="5889" max="5889" width="4.140625" style="461" customWidth="1"/>
    <col min="5890" max="5890" width="5.140625" style="461" customWidth="1"/>
    <col min="5891" max="5891" width="68.85546875" style="461" customWidth="1"/>
    <col min="5892" max="5892" width="13.85546875" style="461" customWidth="1"/>
    <col min="5893" max="5893" width="14.140625" style="461" customWidth="1"/>
    <col min="5894" max="5894" width="4.140625" style="461" customWidth="1"/>
    <col min="5895" max="5896" width="10.140625" style="461" customWidth="1"/>
    <col min="5897" max="5897" width="2.42578125" style="461" customWidth="1"/>
    <col min="5898" max="5898" width="0.140625" style="461" customWidth="1"/>
    <col min="5899" max="5899" width="4" style="461" customWidth="1"/>
    <col min="5900" max="5900" width="0.140625" style="461" customWidth="1"/>
    <col min="5901" max="5901" width="4.42578125" style="461" customWidth="1"/>
    <col min="5902" max="5902" width="0.85546875" style="461" customWidth="1"/>
    <col min="5903" max="5903" width="47.140625" style="461" customWidth="1"/>
    <col min="5904" max="5904" width="1.140625" style="461" customWidth="1"/>
    <col min="5905" max="5905" width="9" style="461" customWidth="1"/>
    <col min="5906" max="5906" width="1" style="461" customWidth="1"/>
    <col min="5907" max="5907" width="7.5703125" style="461" customWidth="1"/>
    <col min="5908" max="5908" width="0.42578125" style="461" customWidth="1"/>
    <col min="5909" max="5909" width="3.85546875" style="461" customWidth="1"/>
    <col min="5910" max="5910" width="8.140625" style="461" customWidth="1"/>
    <col min="5911" max="6144" width="10.140625" style="461"/>
    <col min="6145" max="6145" width="4.140625" style="461" customWidth="1"/>
    <col min="6146" max="6146" width="5.140625" style="461" customWidth="1"/>
    <col min="6147" max="6147" width="68.85546875" style="461" customWidth="1"/>
    <col min="6148" max="6148" width="13.85546875" style="461" customWidth="1"/>
    <col min="6149" max="6149" width="14.140625" style="461" customWidth="1"/>
    <col min="6150" max="6150" width="4.140625" style="461" customWidth="1"/>
    <col min="6151" max="6152" width="10.140625" style="461" customWidth="1"/>
    <col min="6153" max="6153" width="2.42578125" style="461" customWidth="1"/>
    <col min="6154" max="6154" width="0.140625" style="461" customWidth="1"/>
    <col min="6155" max="6155" width="4" style="461" customWidth="1"/>
    <col min="6156" max="6156" width="0.140625" style="461" customWidth="1"/>
    <col min="6157" max="6157" width="4.42578125" style="461" customWidth="1"/>
    <col min="6158" max="6158" width="0.85546875" style="461" customWidth="1"/>
    <col min="6159" max="6159" width="47.140625" style="461" customWidth="1"/>
    <col min="6160" max="6160" width="1.140625" style="461" customWidth="1"/>
    <col min="6161" max="6161" width="9" style="461" customWidth="1"/>
    <col min="6162" max="6162" width="1" style="461" customWidth="1"/>
    <col min="6163" max="6163" width="7.5703125" style="461" customWidth="1"/>
    <col min="6164" max="6164" width="0.42578125" style="461" customWidth="1"/>
    <col min="6165" max="6165" width="3.85546875" style="461" customWidth="1"/>
    <col min="6166" max="6166" width="8.140625" style="461" customWidth="1"/>
    <col min="6167" max="6400" width="10.140625" style="461"/>
    <col min="6401" max="6401" width="4.140625" style="461" customWidth="1"/>
    <col min="6402" max="6402" width="5.140625" style="461" customWidth="1"/>
    <col min="6403" max="6403" width="68.85546875" style="461" customWidth="1"/>
    <col min="6404" max="6404" width="13.85546875" style="461" customWidth="1"/>
    <col min="6405" max="6405" width="14.140625" style="461" customWidth="1"/>
    <col min="6406" max="6406" width="4.140625" style="461" customWidth="1"/>
    <col min="6407" max="6408" width="10.140625" style="461" customWidth="1"/>
    <col min="6409" max="6409" width="2.42578125" style="461" customWidth="1"/>
    <col min="6410" max="6410" width="0.140625" style="461" customWidth="1"/>
    <col min="6411" max="6411" width="4" style="461" customWidth="1"/>
    <col min="6412" max="6412" width="0.140625" style="461" customWidth="1"/>
    <col min="6413" max="6413" width="4.42578125" style="461" customWidth="1"/>
    <col min="6414" max="6414" width="0.85546875" style="461" customWidth="1"/>
    <col min="6415" max="6415" width="47.140625" style="461" customWidth="1"/>
    <col min="6416" max="6416" width="1.140625" style="461" customWidth="1"/>
    <col min="6417" max="6417" width="9" style="461" customWidth="1"/>
    <col min="6418" max="6418" width="1" style="461" customWidth="1"/>
    <col min="6419" max="6419" width="7.5703125" style="461" customWidth="1"/>
    <col min="6420" max="6420" width="0.42578125" style="461" customWidth="1"/>
    <col min="6421" max="6421" width="3.85546875" style="461" customWidth="1"/>
    <col min="6422" max="6422" width="8.140625" style="461" customWidth="1"/>
    <col min="6423" max="6656" width="10.140625" style="461"/>
    <col min="6657" max="6657" width="4.140625" style="461" customWidth="1"/>
    <col min="6658" max="6658" width="5.140625" style="461" customWidth="1"/>
    <col min="6659" max="6659" width="68.85546875" style="461" customWidth="1"/>
    <col min="6660" max="6660" width="13.85546875" style="461" customWidth="1"/>
    <col min="6661" max="6661" width="14.140625" style="461" customWidth="1"/>
    <col min="6662" max="6662" width="4.140625" style="461" customWidth="1"/>
    <col min="6663" max="6664" width="10.140625" style="461" customWidth="1"/>
    <col min="6665" max="6665" width="2.42578125" style="461" customWidth="1"/>
    <col min="6666" max="6666" width="0.140625" style="461" customWidth="1"/>
    <col min="6667" max="6667" width="4" style="461" customWidth="1"/>
    <col min="6668" max="6668" width="0.140625" style="461" customWidth="1"/>
    <col min="6669" max="6669" width="4.42578125" style="461" customWidth="1"/>
    <col min="6670" max="6670" width="0.85546875" style="461" customWidth="1"/>
    <col min="6671" max="6671" width="47.140625" style="461" customWidth="1"/>
    <col min="6672" max="6672" width="1.140625" style="461" customWidth="1"/>
    <col min="6673" max="6673" width="9" style="461" customWidth="1"/>
    <col min="6674" max="6674" width="1" style="461" customWidth="1"/>
    <col min="6675" max="6675" width="7.5703125" style="461" customWidth="1"/>
    <col min="6676" max="6676" width="0.42578125" style="461" customWidth="1"/>
    <col min="6677" max="6677" width="3.85546875" style="461" customWidth="1"/>
    <col min="6678" max="6678" width="8.140625" style="461" customWidth="1"/>
    <col min="6679" max="6912" width="10.140625" style="461"/>
    <col min="6913" max="6913" width="4.140625" style="461" customWidth="1"/>
    <col min="6914" max="6914" width="5.140625" style="461" customWidth="1"/>
    <col min="6915" max="6915" width="68.85546875" style="461" customWidth="1"/>
    <col min="6916" max="6916" width="13.85546875" style="461" customWidth="1"/>
    <col min="6917" max="6917" width="14.140625" style="461" customWidth="1"/>
    <col min="6918" max="6918" width="4.140625" style="461" customWidth="1"/>
    <col min="6919" max="6920" width="10.140625" style="461" customWidth="1"/>
    <col min="6921" max="6921" width="2.42578125" style="461" customWidth="1"/>
    <col min="6922" max="6922" width="0.140625" style="461" customWidth="1"/>
    <col min="6923" max="6923" width="4" style="461" customWidth="1"/>
    <col min="6924" max="6924" width="0.140625" style="461" customWidth="1"/>
    <col min="6925" max="6925" width="4.42578125" style="461" customWidth="1"/>
    <col min="6926" max="6926" width="0.85546875" style="461" customWidth="1"/>
    <col min="6927" max="6927" width="47.140625" style="461" customWidth="1"/>
    <col min="6928" max="6928" width="1.140625" style="461" customWidth="1"/>
    <col min="6929" max="6929" width="9" style="461" customWidth="1"/>
    <col min="6930" max="6930" width="1" style="461" customWidth="1"/>
    <col min="6931" max="6931" width="7.5703125" style="461" customWidth="1"/>
    <col min="6932" max="6932" width="0.42578125" style="461" customWidth="1"/>
    <col min="6933" max="6933" width="3.85546875" style="461" customWidth="1"/>
    <col min="6934" max="6934" width="8.140625" style="461" customWidth="1"/>
    <col min="6935" max="7168" width="10.140625" style="461"/>
    <col min="7169" max="7169" width="4.140625" style="461" customWidth="1"/>
    <col min="7170" max="7170" width="5.140625" style="461" customWidth="1"/>
    <col min="7171" max="7171" width="68.85546875" style="461" customWidth="1"/>
    <col min="7172" max="7172" width="13.85546875" style="461" customWidth="1"/>
    <col min="7173" max="7173" width="14.140625" style="461" customWidth="1"/>
    <col min="7174" max="7174" width="4.140625" style="461" customWidth="1"/>
    <col min="7175" max="7176" width="10.140625" style="461" customWidth="1"/>
    <col min="7177" max="7177" width="2.42578125" style="461" customWidth="1"/>
    <col min="7178" max="7178" width="0.140625" style="461" customWidth="1"/>
    <col min="7179" max="7179" width="4" style="461" customWidth="1"/>
    <col min="7180" max="7180" width="0.140625" style="461" customWidth="1"/>
    <col min="7181" max="7181" width="4.42578125" style="461" customWidth="1"/>
    <col min="7182" max="7182" width="0.85546875" style="461" customWidth="1"/>
    <col min="7183" max="7183" width="47.140625" style="461" customWidth="1"/>
    <col min="7184" max="7184" width="1.140625" style="461" customWidth="1"/>
    <col min="7185" max="7185" width="9" style="461" customWidth="1"/>
    <col min="7186" max="7186" width="1" style="461" customWidth="1"/>
    <col min="7187" max="7187" width="7.5703125" style="461" customWidth="1"/>
    <col min="7188" max="7188" width="0.42578125" style="461" customWidth="1"/>
    <col min="7189" max="7189" width="3.85546875" style="461" customWidth="1"/>
    <col min="7190" max="7190" width="8.140625" style="461" customWidth="1"/>
    <col min="7191" max="7424" width="10.140625" style="461"/>
    <col min="7425" max="7425" width="4.140625" style="461" customWidth="1"/>
    <col min="7426" max="7426" width="5.140625" style="461" customWidth="1"/>
    <col min="7427" max="7427" width="68.85546875" style="461" customWidth="1"/>
    <col min="7428" max="7428" width="13.85546875" style="461" customWidth="1"/>
    <col min="7429" max="7429" width="14.140625" style="461" customWidth="1"/>
    <col min="7430" max="7430" width="4.140625" style="461" customWidth="1"/>
    <col min="7431" max="7432" width="10.140625" style="461" customWidth="1"/>
    <col min="7433" max="7433" width="2.42578125" style="461" customWidth="1"/>
    <col min="7434" max="7434" width="0.140625" style="461" customWidth="1"/>
    <col min="7435" max="7435" width="4" style="461" customWidth="1"/>
    <col min="7436" max="7436" width="0.140625" style="461" customWidth="1"/>
    <col min="7437" max="7437" width="4.42578125" style="461" customWidth="1"/>
    <col min="7438" max="7438" width="0.85546875" style="461" customWidth="1"/>
    <col min="7439" max="7439" width="47.140625" style="461" customWidth="1"/>
    <col min="7440" max="7440" width="1.140625" style="461" customWidth="1"/>
    <col min="7441" max="7441" width="9" style="461" customWidth="1"/>
    <col min="7442" max="7442" width="1" style="461" customWidth="1"/>
    <col min="7443" max="7443" width="7.5703125" style="461" customWidth="1"/>
    <col min="7444" max="7444" width="0.42578125" style="461" customWidth="1"/>
    <col min="7445" max="7445" width="3.85546875" style="461" customWidth="1"/>
    <col min="7446" max="7446" width="8.140625" style="461" customWidth="1"/>
    <col min="7447" max="7680" width="10.140625" style="461"/>
    <col min="7681" max="7681" width="4.140625" style="461" customWidth="1"/>
    <col min="7682" max="7682" width="5.140625" style="461" customWidth="1"/>
    <col min="7683" max="7683" width="68.85546875" style="461" customWidth="1"/>
    <col min="7684" max="7684" width="13.85546875" style="461" customWidth="1"/>
    <col min="7685" max="7685" width="14.140625" style="461" customWidth="1"/>
    <col min="7686" max="7686" width="4.140625" style="461" customWidth="1"/>
    <col min="7687" max="7688" width="10.140625" style="461" customWidth="1"/>
    <col min="7689" max="7689" width="2.42578125" style="461" customWidth="1"/>
    <col min="7690" max="7690" width="0.140625" style="461" customWidth="1"/>
    <col min="7691" max="7691" width="4" style="461" customWidth="1"/>
    <col min="7692" max="7692" width="0.140625" style="461" customWidth="1"/>
    <col min="7693" max="7693" width="4.42578125" style="461" customWidth="1"/>
    <col min="7694" max="7694" width="0.85546875" style="461" customWidth="1"/>
    <col min="7695" max="7695" width="47.140625" style="461" customWidth="1"/>
    <col min="7696" max="7696" width="1.140625" style="461" customWidth="1"/>
    <col min="7697" max="7697" width="9" style="461" customWidth="1"/>
    <col min="7698" max="7698" width="1" style="461" customWidth="1"/>
    <col min="7699" max="7699" width="7.5703125" style="461" customWidth="1"/>
    <col min="7700" max="7700" width="0.42578125" style="461" customWidth="1"/>
    <col min="7701" max="7701" width="3.85546875" style="461" customWidth="1"/>
    <col min="7702" max="7702" width="8.140625" style="461" customWidth="1"/>
    <col min="7703" max="7936" width="10.140625" style="461"/>
    <col min="7937" max="7937" width="4.140625" style="461" customWidth="1"/>
    <col min="7938" max="7938" width="5.140625" style="461" customWidth="1"/>
    <col min="7939" max="7939" width="68.85546875" style="461" customWidth="1"/>
    <col min="7940" max="7940" width="13.85546875" style="461" customWidth="1"/>
    <col min="7941" max="7941" width="14.140625" style="461" customWidth="1"/>
    <col min="7942" max="7942" width="4.140625" style="461" customWidth="1"/>
    <col min="7943" max="7944" width="10.140625" style="461" customWidth="1"/>
    <col min="7945" max="7945" width="2.42578125" style="461" customWidth="1"/>
    <col min="7946" max="7946" width="0.140625" style="461" customWidth="1"/>
    <col min="7947" max="7947" width="4" style="461" customWidth="1"/>
    <col min="7948" max="7948" width="0.140625" style="461" customWidth="1"/>
    <col min="7949" max="7949" width="4.42578125" style="461" customWidth="1"/>
    <col min="7950" max="7950" width="0.85546875" style="461" customWidth="1"/>
    <col min="7951" max="7951" width="47.140625" style="461" customWidth="1"/>
    <col min="7952" max="7952" width="1.140625" style="461" customWidth="1"/>
    <col min="7953" max="7953" width="9" style="461" customWidth="1"/>
    <col min="7954" max="7954" width="1" style="461" customWidth="1"/>
    <col min="7955" max="7955" width="7.5703125" style="461" customWidth="1"/>
    <col min="7956" max="7956" width="0.42578125" style="461" customWidth="1"/>
    <col min="7957" max="7957" width="3.85546875" style="461" customWidth="1"/>
    <col min="7958" max="7958" width="8.140625" style="461" customWidth="1"/>
    <col min="7959" max="8192" width="10.140625" style="461"/>
    <col min="8193" max="8193" width="4.140625" style="461" customWidth="1"/>
    <col min="8194" max="8194" width="5.140625" style="461" customWidth="1"/>
    <col min="8195" max="8195" width="68.85546875" style="461" customWidth="1"/>
    <col min="8196" max="8196" width="13.85546875" style="461" customWidth="1"/>
    <col min="8197" max="8197" width="14.140625" style="461" customWidth="1"/>
    <col min="8198" max="8198" width="4.140625" style="461" customWidth="1"/>
    <col min="8199" max="8200" width="10.140625" style="461" customWidth="1"/>
    <col min="8201" max="8201" width="2.42578125" style="461" customWidth="1"/>
    <col min="8202" max="8202" width="0.140625" style="461" customWidth="1"/>
    <col min="8203" max="8203" width="4" style="461" customWidth="1"/>
    <col min="8204" max="8204" width="0.140625" style="461" customWidth="1"/>
    <col min="8205" max="8205" width="4.42578125" style="461" customWidth="1"/>
    <col min="8206" max="8206" width="0.85546875" style="461" customWidth="1"/>
    <col min="8207" max="8207" width="47.140625" style="461" customWidth="1"/>
    <col min="8208" max="8208" width="1.140625" style="461" customWidth="1"/>
    <col min="8209" max="8209" width="9" style="461" customWidth="1"/>
    <col min="8210" max="8210" width="1" style="461" customWidth="1"/>
    <col min="8211" max="8211" width="7.5703125" style="461" customWidth="1"/>
    <col min="8212" max="8212" width="0.42578125" style="461" customWidth="1"/>
    <col min="8213" max="8213" width="3.85546875" style="461" customWidth="1"/>
    <col min="8214" max="8214" width="8.140625" style="461" customWidth="1"/>
    <col min="8215" max="8448" width="10.140625" style="461"/>
    <col min="8449" max="8449" width="4.140625" style="461" customWidth="1"/>
    <col min="8450" max="8450" width="5.140625" style="461" customWidth="1"/>
    <col min="8451" max="8451" width="68.85546875" style="461" customWidth="1"/>
    <col min="8452" max="8452" width="13.85546875" style="461" customWidth="1"/>
    <col min="8453" max="8453" width="14.140625" style="461" customWidth="1"/>
    <col min="8454" max="8454" width="4.140625" style="461" customWidth="1"/>
    <col min="8455" max="8456" width="10.140625" style="461" customWidth="1"/>
    <col min="8457" max="8457" width="2.42578125" style="461" customWidth="1"/>
    <col min="8458" max="8458" width="0.140625" style="461" customWidth="1"/>
    <col min="8459" max="8459" width="4" style="461" customWidth="1"/>
    <col min="8460" max="8460" width="0.140625" style="461" customWidth="1"/>
    <col min="8461" max="8461" width="4.42578125" style="461" customWidth="1"/>
    <col min="8462" max="8462" width="0.85546875" style="461" customWidth="1"/>
    <col min="8463" max="8463" width="47.140625" style="461" customWidth="1"/>
    <col min="8464" max="8464" width="1.140625" style="461" customWidth="1"/>
    <col min="8465" max="8465" width="9" style="461" customWidth="1"/>
    <col min="8466" max="8466" width="1" style="461" customWidth="1"/>
    <col min="8467" max="8467" width="7.5703125" style="461" customWidth="1"/>
    <col min="8468" max="8468" width="0.42578125" style="461" customWidth="1"/>
    <col min="8469" max="8469" width="3.85546875" style="461" customWidth="1"/>
    <col min="8470" max="8470" width="8.140625" style="461" customWidth="1"/>
    <col min="8471" max="8704" width="10.140625" style="461"/>
    <col min="8705" max="8705" width="4.140625" style="461" customWidth="1"/>
    <col min="8706" max="8706" width="5.140625" style="461" customWidth="1"/>
    <col min="8707" max="8707" width="68.85546875" style="461" customWidth="1"/>
    <col min="8708" max="8708" width="13.85546875" style="461" customWidth="1"/>
    <col min="8709" max="8709" width="14.140625" style="461" customWidth="1"/>
    <col min="8710" max="8710" width="4.140625" style="461" customWidth="1"/>
    <col min="8711" max="8712" width="10.140625" style="461" customWidth="1"/>
    <col min="8713" max="8713" width="2.42578125" style="461" customWidth="1"/>
    <col min="8714" max="8714" width="0.140625" style="461" customWidth="1"/>
    <col min="8715" max="8715" width="4" style="461" customWidth="1"/>
    <col min="8716" max="8716" width="0.140625" style="461" customWidth="1"/>
    <col min="8717" max="8717" width="4.42578125" style="461" customWidth="1"/>
    <col min="8718" max="8718" width="0.85546875" style="461" customWidth="1"/>
    <col min="8719" max="8719" width="47.140625" style="461" customWidth="1"/>
    <col min="8720" max="8720" width="1.140625" style="461" customWidth="1"/>
    <col min="8721" max="8721" width="9" style="461" customWidth="1"/>
    <col min="8722" max="8722" width="1" style="461" customWidth="1"/>
    <col min="8723" max="8723" width="7.5703125" style="461" customWidth="1"/>
    <col min="8724" max="8724" width="0.42578125" style="461" customWidth="1"/>
    <col min="8725" max="8725" width="3.85546875" style="461" customWidth="1"/>
    <col min="8726" max="8726" width="8.140625" style="461" customWidth="1"/>
    <col min="8727" max="8960" width="10.140625" style="461"/>
    <col min="8961" max="8961" width="4.140625" style="461" customWidth="1"/>
    <col min="8962" max="8962" width="5.140625" style="461" customWidth="1"/>
    <col min="8963" max="8963" width="68.85546875" style="461" customWidth="1"/>
    <col min="8964" max="8964" width="13.85546875" style="461" customWidth="1"/>
    <col min="8965" max="8965" width="14.140625" style="461" customWidth="1"/>
    <col min="8966" max="8966" width="4.140625" style="461" customWidth="1"/>
    <col min="8967" max="8968" width="10.140625" style="461" customWidth="1"/>
    <col min="8969" max="8969" width="2.42578125" style="461" customWidth="1"/>
    <col min="8970" max="8970" width="0.140625" style="461" customWidth="1"/>
    <col min="8971" max="8971" width="4" style="461" customWidth="1"/>
    <col min="8972" max="8972" width="0.140625" style="461" customWidth="1"/>
    <col min="8973" max="8973" width="4.42578125" style="461" customWidth="1"/>
    <col min="8974" max="8974" width="0.85546875" style="461" customWidth="1"/>
    <col min="8975" max="8975" width="47.140625" style="461" customWidth="1"/>
    <col min="8976" max="8976" width="1.140625" style="461" customWidth="1"/>
    <col min="8977" max="8977" width="9" style="461" customWidth="1"/>
    <col min="8978" max="8978" width="1" style="461" customWidth="1"/>
    <col min="8979" max="8979" width="7.5703125" style="461" customWidth="1"/>
    <col min="8980" max="8980" width="0.42578125" style="461" customWidth="1"/>
    <col min="8981" max="8981" width="3.85546875" style="461" customWidth="1"/>
    <col min="8982" max="8982" width="8.140625" style="461" customWidth="1"/>
    <col min="8983" max="9216" width="10.140625" style="461"/>
    <col min="9217" max="9217" width="4.140625" style="461" customWidth="1"/>
    <col min="9218" max="9218" width="5.140625" style="461" customWidth="1"/>
    <col min="9219" max="9219" width="68.85546875" style="461" customWidth="1"/>
    <col min="9220" max="9220" width="13.85546875" style="461" customWidth="1"/>
    <col min="9221" max="9221" width="14.140625" style="461" customWidth="1"/>
    <col min="9222" max="9222" width="4.140625" style="461" customWidth="1"/>
    <col min="9223" max="9224" width="10.140625" style="461" customWidth="1"/>
    <col min="9225" max="9225" width="2.42578125" style="461" customWidth="1"/>
    <col min="9226" max="9226" width="0.140625" style="461" customWidth="1"/>
    <col min="9227" max="9227" width="4" style="461" customWidth="1"/>
    <col min="9228" max="9228" width="0.140625" style="461" customWidth="1"/>
    <col min="9229" max="9229" width="4.42578125" style="461" customWidth="1"/>
    <col min="9230" max="9230" width="0.85546875" style="461" customWidth="1"/>
    <col min="9231" max="9231" width="47.140625" style="461" customWidth="1"/>
    <col min="9232" max="9232" width="1.140625" style="461" customWidth="1"/>
    <col min="9233" max="9233" width="9" style="461" customWidth="1"/>
    <col min="9234" max="9234" width="1" style="461" customWidth="1"/>
    <col min="9235" max="9235" width="7.5703125" style="461" customWidth="1"/>
    <col min="9236" max="9236" width="0.42578125" style="461" customWidth="1"/>
    <col min="9237" max="9237" width="3.85546875" style="461" customWidth="1"/>
    <col min="9238" max="9238" width="8.140625" style="461" customWidth="1"/>
    <col min="9239" max="9472" width="10.140625" style="461"/>
    <col min="9473" max="9473" width="4.140625" style="461" customWidth="1"/>
    <col min="9474" max="9474" width="5.140625" style="461" customWidth="1"/>
    <col min="9475" max="9475" width="68.85546875" style="461" customWidth="1"/>
    <col min="9476" max="9476" width="13.85546875" style="461" customWidth="1"/>
    <col min="9477" max="9477" width="14.140625" style="461" customWidth="1"/>
    <col min="9478" max="9478" width="4.140625" style="461" customWidth="1"/>
    <col min="9479" max="9480" width="10.140625" style="461" customWidth="1"/>
    <col min="9481" max="9481" width="2.42578125" style="461" customWidth="1"/>
    <col min="9482" max="9482" width="0.140625" style="461" customWidth="1"/>
    <col min="9483" max="9483" width="4" style="461" customWidth="1"/>
    <col min="9484" max="9484" width="0.140625" style="461" customWidth="1"/>
    <col min="9485" max="9485" width="4.42578125" style="461" customWidth="1"/>
    <col min="9486" max="9486" width="0.85546875" style="461" customWidth="1"/>
    <col min="9487" max="9487" width="47.140625" style="461" customWidth="1"/>
    <col min="9488" max="9488" width="1.140625" style="461" customWidth="1"/>
    <col min="9489" max="9489" width="9" style="461" customWidth="1"/>
    <col min="9490" max="9490" width="1" style="461" customWidth="1"/>
    <col min="9491" max="9491" width="7.5703125" style="461" customWidth="1"/>
    <col min="9492" max="9492" width="0.42578125" style="461" customWidth="1"/>
    <col min="9493" max="9493" width="3.85546875" style="461" customWidth="1"/>
    <col min="9494" max="9494" width="8.140625" style="461" customWidth="1"/>
    <col min="9495" max="9728" width="10.140625" style="461"/>
    <col min="9729" max="9729" width="4.140625" style="461" customWidth="1"/>
    <col min="9730" max="9730" width="5.140625" style="461" customWidth="1"/>
    <col min="9731" max="9731" width="68.85546875" style="461" customWidth="1"/>
    <col min="9732" max="9732" width="13.85546875" style="461" customWidth="1"/>
    <col min="9733" max="9733" width="14.140625" style="461" customWidth="1"/>
    <col min="9734" max="9734" width="4.140625" style="461" customWidth="1"/>
    <col min="9735" max="9736" width="10.140625" style="461" customWidth="1"/>
    <col min="9737" max="9737" width="2.42578125" style="461" customWidth="1"/>
    <col min="9738" max="9738" width="0.140625" style="461" customWidth="1"/>
    <col min="9739" max="9739" width="4" style="461" customWidth="1"/>
    <col min="9740" max="9740" width="0.140625" style="461" customWidth="1"/>
    <col min="9741" max="9741" width="4.42578125" style="461" customWidth="1"/>
    <col min="9742" max="9742" width="0.85546875" style="461" customWidth="1"/>
    <col min="9743" max="9743" width="47.140625" style="461" customWidth="1"/>
    <col min="9744" max="9744" width="1.140625" style="461" customWidth="1"/>
    <col min="9745" max="9745" width="9" style="461" customWidth="1"/>
    <col min="9746" max="9746" width="1" style="461" customWidth="1"/>
    <col min="9747" max="9747" width="7.5703125" style="461" customWidth="1"/>
    <col min="9748" max="9748" width="0.42578125" style="461" customWidth="1"/>
    <col min="9749" max="9749" width="3.85546875" style="461" customWidth="1"/>
    <col min="9750" max="9750" width="8.140625" style="461" customWidth="1"/>
    <col min="9751" max="9984" width="10.140625" style="461"/>
    <col min="9985" max="9985" width="4.140625" style="461" customWidth="1"/>
    <col min="9986" max="9986" width="5.140625" style="461" customWidth="1"/>
    <col min="9987" max="9987" width="68.85546875" style="461" customWidth="1"/>
    <col min="9988" max="9988" width="13.85546875" style="461" customWidth="1"/>
    <col min="9989" max="9989" width="14.140625" style="461" customWidth="1"/>
    <col min="9990" max="9990" width="4.140625" style="461" customWidth="1"/>
    <col min="9991" max="9992" width="10.140625" style="461" customWidth="1"/>
    <col min="9993" max="9993" width="2.42578125" style="461" customWidth="1"/>
    <col min="9994" max="9994" width="0.140625" style="461" customWidth="1"/>
    <col min="9995" max="9995" width="4" style="461" customWidth="1"/>
    <col min="9996" max="9996" width="0.140625" style="461" customWidth="1"/>
    <col min="9997" max="9997" width="4.42578125" style="461" customWidth="1"/>
    <col min="9998" max="9998" width="0.85546875" style="461" customWidth="1"/>
    <col min="9999" max="9999" width="47.140625" style="461" customWidth="1"/>
    <col min="10000" max="10000" width="1.140625" style="461" customWidth="1"/>
    <col min="10001" max="10001" width="9" style="461" customWidth="1"/>
    <col min="10002" max="10002" width="1" style="461" customWidth="1"/>
    <col min="10003" max="10003" width="7.5703125" style="461" customWidth="1"/>
    <col min="10004" max="10004" width="0.42578125" style="461" customWidth="1"/>
    <col min="10005" max="10005" width="3.85546875" style="461" customWidth="1"/>
    <col min="10006" max="10006" width="8.140625" style="461" customWidth="1"/>
    <col min="10007" max="10240" width="10.140625" style="461"/>
    <col min="10241" max="10241" width="4.140625" style="461" customWidth="1"/>
    <col min="10242" max="10242" width="5.140625" style="461" customWidth="1"/>
    <col min="10243" max="10243" width="68.85546875" style="461" customWidth="1"/>
    <col min="10244" max="10244" width="13.85546875" style="461" customWidth="1"/>
    <col min="10245" max="10245" width="14.140625" style="461" customWidth="1"/>
    <col min="10246" max="10246" width="4.140625" style="461" customWidth="1"/>
    <col min="10247" max="10248" width="10.140625" style="461" customWidth="1"/>
    <col min="10249" max="10249" width="2.42578125" style="461" customWidth="1"/>
    <col min="10250" max="10250" width="0.140625" style="461" customWidth="1"/>
    <col min="10251" max="10251" width="4" style="461" customWidth="1"/>
    <col min="10252" max="10252" width="0.140625" style="461" customWidth="1"/>
    <col min="10253" max="10253" width="4.42578125" style="461" customWidth="1"/>
    <col min="10254" max="10254" width="0.85546875" style="461" customWidth="1"/>
    <col min="10255" max="10255" width="47.140625" style="461" customWidth="1"/>
    <col min="10256" max="10256" width="1.140625" style="461" customWidth="1"/>
    <col min="10257" max="10257" width="9" style="461" customWidth="1"/>
    <col min="10258" max="10258" width="1" style="461" customWidth="1"/>
    <col min="10259" max="10259" width="7.5703125" style="461" customWidth="1"/>
    <col min="10260" max="10260" width="0.42578125" style="461" customWidth="1"/>
    <col min="10261" max="10261" width="3.85546875" style="461" customWidth="1"/>
    <col min="10262" max="10262" width="8.140625" style="461" customWidth="1"/>
    <col min="10263" max="10496" width="10.140625" style="461"/>
    <col min="10497" max="10497" width="4.140625" style="461" customWidth="1"/>
    <col min="10498" max="10498" width="5.140625" style="461" customWidth="1"/>
    <col min="10499" max="10499" width="68.85546875" style="461" customWidth="1"/>
    <col min="10500" max="10500" width="13.85546875" style="461" customWidth="1"/>
    <col min="10501" max="10501" width="14.140625" style="461" customWidth="1"/>
    <col min="10502" max="10502" width="4.140625" style="461" customWidth="1"/>
    <col min="10503" max="10504" width="10.140625" style="461" customWidth="1"/>
    <col min="10505" max="10505" width="2.42578125" style="461" customWidth="1"/>
    <col min="10506" max="10506" width="0.140625" style="461" customWidth="1"/>
    <col min="10507" max="10507" width="4" style="461" customWidth="1"/>
    <col min="10508" max="10508" width="0.140625" style="461" customWidth="1"/>
    <col min="10509" max="10509" width="4.42578125" style="461" customWidth="1"/>
    <col min="10510" max="10510" width="0.85546875" style="461" customWidth="1"/>
    <col min="10511" max="10511" width="47.140625" style="461" customWidth="1"/>
    <col min="10512" max="10512" width="1.140625" style="461" customWidth="1"/>
    <col min="10513" max="10513" width="9" style="461" customWidth="1"/>
    <col min="10514" max="10514" width="1" style="461" customWidth="1"/>
    <col min="10515" max="10515" width="7.5703125" style="461" customWidth="1"/>
    <col min="10516" max="10516" width="0.42578125" style="461" customWidth="1"/>
    <col min="10517" max="10517" width="3.85546875" style="461" customWidth="1"/>
    <col min="10518" max="10518" width="8.140625" style="461" customWidth="1"/>
    <col min="10519" max="10752" width="10.140625" style="461"/>
    <col min="10753" max="10753" width="4.140625" style="461" customWidth="1"/>
    <col min="10754" max="10754" width="5.140625" style="461" customWidth="1"/>
    <col min="10755" max="10755" width="68.85546875" style="461" customWidth="1"/>
    <col min="10756" max="10756" width="13.85546875" style="461" customWidth="1"/>
    <col min="10757" max="10757" width="14.140625" style="461" customWidth="1"/>
    <col min="10758" max="10758" width="4.140625" style="461" customWidth="1"/>
    <col min="10759" max="10760" width="10.140625" style="461" customWidth="1"/>
    <col min="10761" max="10761" width="2.42578125" style="461" customWidth="1"/>
    <col min="10762" max="10762" width="0.140625" style="461" customWidth="1"/>
    <col min="10763" max="10763" width="4" style="461" customWidth="1"/>
    <col min="10764" max="10764" width="0.140625" style="461" customWidth="1"/>
    <col min="10765" max="10765" width="4.42578125" style="461" customWidth="1"/>
    <col min="10766" max="10766" width="0.85546875" style="461" customWidth="1"/>
    <col min="10767" max="10767" width="47.140625" style="461" customWidth="1"/>
    <col min="10768" max="10768" width="1.140625" style="461" customWidth="1"/>
    <col min="10769" max="10769" width="9" style="461" customWidth="1"/>
    <col min="10770" max="10770" width="1" style="461" customWidth="1"/>
    <col min="10771" max="10771" width="7.5703125" style="461" customWidth="1"/>
    <col min="10772" max="10772" width="0.42578125" style="461" customWidth="1"/>
    <col min="10773" max="10773" width="3.85546875" style="461" customWidth="1"/>
    <col min="10774" max="10774" width="8.140625" style="461" customWidth="1"/>
    <col min="10775" max="11008" width="10.140625" style="461"/>
    <col min="11009" max="11009" width="4.140625" style="461" customWidth="1"/>
    <col min="11010" max="11010" width="5.140625" style="461" customWidth="1"/>
    <col min="11011" max="11011" width="68.85546875" style="461" customWidth="1"/>
    <col min="11012" max="11012" width="13.85546875" style="461" customWidth="1"/>
    <col min="11013" max="11013" width="14.140625" style="461" customWidth="1"/>
    <col min="11014" max="11014" width="4.140625" style="461" customWidth="1"/>
    <col min="11015" max="11016" width="10.140625" style="461" customWidth="1"/>
    <col min="11017" max="11017" width="2.42578125" style="461" customWidth="1"/>
    <col min="11018" max="11018" width="0.140625" style="461" customWidth="1"/>
    <col min="11019" max="11019" width="4" style="461" customWidth="1"/>
    <col min="11020" max="11020" width="0.140625" style="461" customWidth="1"/>
    <col min="11021" max="11021" width="4.42578125" style="461" customWidth="1"/>
    <col min="11022" max="11022" width="0.85546875" style="461" customWidth="1"/>
    <col min="11023" max="11023" width="47.140625" style="461" customWidth="1"/>
    <col min="11024" max="11024" width="1.140625" style="461" customWidth="1"/>
    <col min="11025" max="11025" width="9" style="461" customWidth="1"/>
    <col min="11026" max="11026" width="1" style="461" customWidth="1"/>
    <col min="11027" max="11027" width="7.5703125" style="461" customWidth="1"/>
    <col min="11028" max="11028" width="0.42578125" style="461" customWidth="1"/>
    <col min="11029" max="11029" width="3.85546875" style="461" customWidth="1"/>
    <col min="11030" max="11030" width="8.140625" style="461" customWidth="1"/>
    <col min="11031" max="11264" width="10.140625" style="461"/>
    <col min="11265" max="11265" width="4.140625" style="461" customWidth="1"/>
    <col min="11266" max="11266" width="5.140625" style="461" customWidth="1"/>
    <col min="11267" max="11267" width="68.85546875" style="461" customWidth="1"/>
    <col min="11268" max="11268" width="13.85546875" style="461" customWidth="1"/>
    <col min="11269" max="11269" width="14.140625" style="461" customWidth="1"/>
    <col min="11270" max="11270" width="4.140625" style="461" customWidth="1"/>
    <col min="11271" max="11272" width="10.140625" style="461" customWidth="1"/>
    <col min="11273" max="11273" width="2.42578125" style="461" customWidth="1"/>
    <col min="11274" max="11274" width="0.140625" style="461" customWidth="1"/>
    <col min="11275" max="11275" width="4" style="461" customWidth="1"/>
    <col min="11276" max="11276" width="0.140625" style="461" customWidth="1"/>
    <col min="11277" max="11277" width="4.42578125" style="461" customWidth="1"/>
    <col min="11278" max="11278" width="0.85546875" style="461" customWidth="1"/>
    <col min="11279" max="11279" width="47.140625" style="461" customWidth="1"/>
    <col min="11280" max="11280" width="1.140625" style="461" customWidth="1"/>
    <col min="11281" max="11281" width="9" style="461" customWidth="1"/>
    <col min="11282" max="11282" width="1" style="461" customWidth="1"/>
    <col min="11283" max="11283" width="7.5703125" style="461" customWidth="1"/>
    <col min="11284" max="11284" width="0.42578125" style="461" customWidth="1"/>
    <col min="11285" max="11285" width="3.85546875" style="461" customWidth="1"/>
    <col min="11286" max="11286" width="8.140625" style="461" customWidth="1"/>
    <col min="11287" max="11520" width="10.140625" style="461"/>
    <col min="11521" max="11521" width="4.140625" style="461" customWidth="1"/>
    <col min="11522" max="11522" width="5.140625" style="461" customWidth="1"/>
    <col min="11523" max="11523" width="68.85546875" style="461" customWidth="1"/>
    <col min="11524" max="11524" width="13.85546875" style="461" customWidth="1"/>
    <col min="11525" max="11525" width="14.140625" style="461" customWidth="1"/>
    <col min="11526" max="11526" width="4.140625" style="461" customWidth="1"/>
    <col min="11527" max="11528" width="10.140625" style="461" customWidth="1"/>
    <col min="11529" max="11529" width="2.42578125" style="461" customWidth="1"/>
    <col min="11530" max="11530" width="0.140625" style="461" customWidth="1"/>
    <col min="11531" max="11531" width="4" style="461" customWidth="1"/>
    <col min="11532" max="11532" width="0.140625" style="461" customWidth="1"/>
    <col min="11533" max="11533" width="4.42578125" style="461" customWidth="1"/>
    <col min="11534" max="11534" width="0.85546875" style="461" customWidth="1"/>
    <col min="11535" max="11535" width="47.140625" style="461" customWidth="1"/>
    <col min="11536" max="11536" width="1.140625" style="461" customWidth="1"/>
    <col min="11537" max="11537" width="9" style="461" customWidth="1"/>
    <col min="11538" max="11538" width="1" style="461" customWidth="1"/>
    <col min="11539" max="11539" width="7.5703125" style="461" customWidth="1"/>
    <col min="11540" max="11540" width="0.42578125" style="461" customWidth="1"/>
    <col min="11541" max="11541" width="3.85546875" style="461" customWidth="1"/>
    <col min="11542" max="11542" width="8.140625" style="461" customWidth="1"/>
    <col min="11543" max="11776" width="10.140625" style="461"/>
    <col min="11777" max="11777" width="4.140625" style="461" customWidth="1"/>
    <col min="11778" max="11778" width="5.140625" style="461" customWidth="1"/>
    <col min="11779" max="11779" width="68.85546875" style="461" customWidth="1"/>
    <col min="11780" max="11780" width="13.85546875" style="461" customWidth="1"/>
    <col min="11781" max="11781" width="14.140625" style="461" customWidth="1"/>
    <col min="11782" max="11782" width="4.140625" style="461" customWidth="1"/>
    <col min="11783" max="11784" width="10.140625" style="461" customWidth="1"/>
    <col min="11785" max="11785" width="2.42578125" style="461" customWidth="1"/>
    <col min="11786" max="11786" width="0.140625" style="461" customWidth="1"/>
    <col min="11787" max="11787" width="4" style="461" customWidth="1"/>
    <col min="11788" max="11788" width="0.140625" style="461" customWidth="1"/>
    <col min="11789" max="11789" width="4.42578125" style="461" customWidth="1"/>
    <col min="11790" max="11790" width="0.85546875" style="461" customWidth="1"/>
    <col min="11791" max="11791" width="47.140625" style="461" customWidth="1"/>
    <col min="11792" max="11792" width="1.140625" style="461" customWidth="1"/>
    <col min="11793" max="11793" width="9" style="461" customWidth="1"/>
    <col min="11794" max="11794" width="1" style="461" customWidth="1"/>
    <col min="11795" max="11795" width="7.5703125" style="461" customWidth="1"/>
    <col min="11796" max="11796" width="0.42578125" style="461" customWidth="1"/>
    <col min="11797" max="11797" width="3.85546875" style="461" customWidth="1"/>
    <col min="11798" max="11798" width="8.140625" style="461" customWidth="1"/>
    <col min="11799" max="12032" width="10.140625" style="461"/>
    <col min="12033" max="12033" width="4.140625" style="461" customWidth="1"/>
    <col min="12034" max="12034" width="5.140625" style="461" customWidth="1"/>
    <col min="12035" max="12035" width="68.85546875" style="461" customWidth="1"/>
    <col min="12036" max="12036" width="13.85546875" style="461" customWidth="1"/>
    <col min="12037" max="12037" width="14.140625" style="461" customWidth="1"/>
    <col min="12038" max="12038" width="4.140625" style="461" customWidth="1"/>
    <col min="12039" max="12040" width="10.140625" style="461" customWidth="1"/>
    <col min="12041" max="12041" width="2.42578125" style="461" customWidth="1"/>
    <col min="12042" max="12042" width="0.140625" style="461" customWidth="1"/>
    <col min="12043" max="12043" width="4" style="461" customWidth="1"/>
    <col min="12044" max="12044" width="0.140625" style="461" customWidth="1"/>
    <col min="12045" max="12045" width="4.42578125" style="461" customWidth="1"/>
    <col min="12046" max="12046" width="0.85546875" style="461" customWidth="1"/>
    <col min="12047" max="12047" width="47.140625" style="461" customWidth="1"/>
    <col min="12048" max="12048" width="1.140625" style="461" customWidth="1"/>
    <col min="12049" max="12049" width="9" style="461" customWidth="1"/>
    <col min="12050" max="12050" width="1" style="461" customWidth="1"/>
    <col min="12051" max="12051" width="7.5703125" style="461" customWidth="1"/>
    <col min="12052" max="12052" width="0.42578125" style="461" customWidth="1"/>
    <col min="12053" max="12053" width="3.85546875" style="461" customWidth="1"/>
    <col min="12054" max="12054" width="8.140625" style="461" customWidth="1"/>
    <col min="12055" max="12288" width="10.140625" style="461"/>
    <col min="12289" max="12289" width="4.140625" style="461" customWidth="1"/>
    <col min="12290" max="12290" width="5.140625" style="461" customWidth="1"/>
    <col min="12291" max="12291" width="68.85546875" style="461" customWidth="1"/>
    <col min="12292" max="12292" width="13.85546875" style="461" customWidth="1"/>
    <col min="12293" max="12293" width="14.140625" style="461" customWidth="1"/>
    <col min="12294" max="12294" width="4.140625" style="461" customWidth="1"/>
    <col min="12295" max="12296" width="10.140625" style="461" customWidth="1"/>
    <col min="12297" max="12297" width="2.42578125" style="461" customWidth="1"/>
    <col min="12298" max="12298" width="0.140625" style="461" customWidth="1"/>
    <col min="12299" max="12299" width="4" style="461" customWidth="1"/>
    <col min="12300" max="12300" width="0.140625" style="461" customWidth="1"/>
    <col min="12301" max="12301" width="4.42578125" style="461" customWidth="1"/>
    <col min="12302" max="12302" width="0.85546875" style="461" customWidth="1"/>
    <col min="12303" max="12303" width="47.140625" style="461" customWidth="1"/>
    <col min="12304" max="12304" width="1.140625" style="461" customWidth="1"/>
    <col min="12305" max="12305" width="9" style="461" customWidth="1"/>
    <col min="12306" max="12306" width="1" style="461" customWidth="1"/>
    <col min="12307" max="12307" width="7.5703125" style="461" customWidth="1"/>
    <col min="12308" max="12308" width="0.42578125" style="461" customWidth="1"/>
    <col min="12309" max="12309" width="3.85546875" style="461" customWidth="1"/>
    <col min="12310" max="12310" width="8.140625" style="461" customWidth="1"/>
    <col min="12311" max="12544" width="10.140625" style="461"/>
    <col min="12545" max="12545" width="4.140625" style="461" customWidth="1"/>
    <col min="12546" max="12546" width="5.140625" style="461" customWidth="1"/>
    <col min="12547" max="12547" width="68.85546875" style="461" customWidth="1"/>
    <col min="12548" max="12548" width="13.85546875" style="461" customWidth="1"/>
    <col min="12549" max="12549" width="14.140625" style="461" customWidth="1"/>
    <col min="12550" max="12550" width="4.140625" style="461" customWidth="1"/>
    <col min="12551" max="12552" width="10.140625" style="461" customWidth="1"/>
    <col min="12553" max="12553" width="2.42578125" style="461" customWidth="1"/>
    <col min="12554" max="12554" width="0.140625" style="461" customWidth="1"/>
    <col min="12555" max="12555" width="4" style="461" customWidth="1"/>
    <col min="12556" max="12556" width="0.140625" style="461" customWidth="1"/>
    <col min="12557" max="12557" width="4.42578125" style="461" customWidth="1"/>
    <col min="12558" max="12558" width="0.85546875" style="461" customWidth="1"/>
    <col min="12559" max="12559" width="47.140625" style="461" customWidth="1"/>
    <col min="12560" max="12560" width="1.140625" style="461" customWidth="1"/>
    <col min="12561" max="12561" width="9" style="461" customWidth="1"/>
    <col min="12562" max="12562" width="1" style="461" customWidth="1"/>
    <col min="12563" max="12563" width="7.5703125" style="461" customWidth="1"/>
    <col min="12564" max="12564" width="0.42578125" style="461" customWidth="1"/>
    <col min="12565" max="12565" width="3.85546875" style="461" customWidth="1"/>
    <col min="12566" max="12566" width="8.140625" style="461" customWidth="1"/>
    <col min="12567" max="12800" width="10.140625" style="461"/>
    <col min="12801" max="12801" width="4.140625" style="461" customWidth="1"/>
    <col min="12802" max="12802" width="5.140625" style="461" customWidth="1"/>
    <col min="12803" max="12803" width="68.85546875" style="461" customWidth="1"/>
    <col min="12804" max="12804" width="13.85546875" style="461" customWidth="1"/>
    <col min="12805" max="12805" width="14.140625" style="461" customWidth="1"/>
    <col min="12806" max="12806" width="4.140625" style="461" customWidth="1"/>
    <col min="12807" max="12808" width="10.140625" style="461" customWidth="1"/>
    <col min="12809" max="12809" width="2.42578125" style="461" customWidth="1"/>
    <col min="12810" max="12810" width="0.140625" style="461" customWidth="1"/>
    <col min="12811" max="12811" width="4" style="461" customWidth="1"/>
    <col min="12812" max="12812" width="0.140625" style="461" customWidth="1"/>
    <col min="12813" max="12813" width="4.42578125" style="461" customWidth="1"/>
    <col min="12814" max="12814" width="0.85546875" style="461" customWidth="1"/>
    <col min="12815" max="12815" width="47.140625" style="461" customWidth="1"/>
    <col min="12816" max="12816" width="1.140625" style="461" customWidth="1"/>
    <col min="12817" max="12817" width="9" style="461" customWidth="1"/>
    <col min="12818" max="12818" width="1" style="461" customWidth="1"/>
    <col min="12819" max="12819" width="7.5703125" style="461" customWidth="1"/>
    <col min="12820" max="12820" width="0.42578125" style="461" customWidth="1"/>
    <col min="12821" max="12821" width="3.85546875" style="461" customWidth="1"/>
    <col min="12822" max="12822" width="8.140625" style="461" customWidth="1"/>
    <col min="12823" max="13056" width="10.140625" style="461"/>
    <col min="13057" max="13057" width="4.140625" style="461" customWidth="1"/>
    <col min="13058" max="13058" width="5.140625" style="461" customWidth="1"/>
    <col min="13059" max="13059" width="68.85546875" style="461" customWidth="1"/>
    <col min="13060" max="13060" width="13.85546875" style="461" customWidth="1"/>
    <col min="13061" max="13061" width="14.140625" style="461" customWidth="1"/>
    <col min="13062" max="13062" width="4.140625" style="461" customWidth="1"/>
    <col min="13063" max="13064" width="10.140625" style="461" customWidth="1"/>
    <col min="13065" max="13065" width="2.42578125" style="461" customWidth="1"/>
    <col min="13066" max="13066" width="0.140625" style="461" customWidth="1"/>
    <col min="13067" max="13067" width="4" style="461" customWidth="1"/>
    <col min="13068" max="13068" width="0.140625" style="461" customWidth="1"/>
    <col min="13069" max="13069" width="4.42578125" style="461" customWidth="1"/>
    <col min="13070" max="13070" width="0.85546875" style="461" customWidth="1"/>
    <col min="13071" max="13071" width="47.140625" style="461" customWidth="1"/>
    <col min="13072" max="13072" width="1.140625" style="461" customWidth="1"/>
    <col min="13073" max="13073" width="9" style="461" customWidth="1"/>
    <col min="13074" max="13074" width="1" style="461" customWidth="1"/>
    <col min="13075" max="13075" width="7.5703125" style="461" customWidth="1"/>
    <col min="13076" max="13076" width="0.42578125" style="461" customWidth="1"/>
    <col min="13077" max="13077" width="3.85546875" style="461" customWidth="1"/>
    <col min="13078" max="13078" width="8.140625" style="461" customWidth="1"/>
    <col min="13079" max="13312" width="10.140625" style="461"/>
    <col min="13313" max="13313" width="4.140625" style="461" customWidth="1"/>
    <col min="13314" max="13314" width="5.140625" style="461" customWidth="1"/>
    <col min="13315" max="13315" width="68.85546875" style="461" customWidth="1"/>
    <col min="13316" max="13316" width="13.85546875" style="461" customWidth="1"/>
    <col min="13317" max="13317" width="14.140625" style="461" customWidth="1"/>
    <col min="13318" max="13318" width="4.140625" style="461" customWidth="1"/>
    <col min="13319" max="13320" width="10.140625" style="461" customWidth="1"/>
    <col min="13321" max="13321" width="2.42578125" style="461" customWidth="1"/>
    <col min="13322" max="13322" width="0.140625" style="461" customWidth="1"/>
    <col min="13323" max="13323" width="4" style="461" customWidth="1"/>
    <col min="13324" max="13324" width="0.140625" style="461" customWidth="1"/>
    <col min="13325" max="13325" width="4.42578125" style="461" customWidth="1"/>
    <col min="13326" max="13326" width="0.85546875" style="461" customWidth="1"/>
    <col min="13327" max="13327" width="47.140625" style="461" customWidth="1"/>
    <col min="13328" max="13328" width="1.140625" style="461" customWidth="1"/>
    <col min="13329" max="13329" width="9" style="461" customWidth="1"/>
    <col min="13330" max="13330" width="1" style="461" customWidth="1"/>
    <col min="13331" max="13331" width="7.5703125" style="461" customWidth="1"/>
    <col min="13332" max="13332" width="0.42578125" style="461" customWidth="1"/>
    <col min="13333" max="13333" width="3.85546875" style="461" customWidth="1"/>
    <col min="13334" max="13334" width="8.140625" style="461" customWidth="1"/>
    <col min="13335" max="13568" width="10.140625" style="461"/>
    <col min="13569" max="13569" width="4.140625" style="461" customWidth="1"/>
    <col min="13570" max="13570" width="5.140625" style="461" customWidth="1"/>
    <col min="13571" max="13571" width="68.85546875" style="461" customWidth="1"/>
    <col min="13572" max="13572" width="13.85546875" style="461" customWidth="1"/>
    <col min="13573" max="13573" width="14.140625" style="461" customWidth="1"/>
    <col min="13574" max="13574" width="4.140625" style="461" customWidth="1"/>
    <col min="13575" max="13576" width="10.140625" style="461" customWidth="1"/>
    <col min="13577" max="13577" width="2.42578125" style="461" customWidth="1"/>
    <col min="13578" max="13578" width="0.140625" style="461" customWidth="1"/>
    <col min="13579" max="13579" width="4" style="461" customWidth="1"/>
    <col min="13580" max="13580" width="0.140625" style="461" customWidth="1"/>
    <col min="13581" max="13581" width="4.42578125" style="461" customWidth="1"/>
    <col min="13582" max="13582" width="0.85546875" style="461" customWidth="1"/>
    <col min="13583" max="13583" width="47.140625" style="461" customWidth="1"/>
    <col min="13584" max="13584" width="1.140625" style="461" customWidth="1"/>
    <col min="13585" max="13585" width="9" style="461" customWidth="1"/>
    <col min="13586" max="13586" width="1" style="461" customWidth="1"/>
    <col min="13587" max="13587" width="7.5703125" style="461" customWidth="1"/>
    <col min="13588" max="13588" width="0.42578125" style="461" customWidth="1"/>
    <col min="13589" max="13589" width="3.85546875" style="461" customWidth="1"/>
    <col min="13590" max="13590" width="8.140625" style="461" customWidth="1"/>
    <col min="13591" max="13824" width="10.140625" style="461"/>
    <col min="13825" max="13825" width="4.140625" style="461" customWidth="1"/>
    <col min="13826" max="13826" width="5.140625" style="461" customWidth="1"/>
    <col min="13827" max="13827" width="68.85546875" style="461" customWidth="1"/>
    <col min="13828" max="13828" width="13.85546875" style="461" customWidth="1"/>
    <col min="13829" max="13829" width="14.140625" style="461" customWidth="1"/>
    <col min="13830" max="13830" width="4.140625" style="461" customWidth="1"/>
    <col min="13831" max="13832" width="10.140625" style="461" customWidth="1"/>
    <col min="13833" max="13833" width="2.42578125" style="461" customWidth="1"/>
    <col min="13834" max="13834" width="0.140625" style="461" customWidth="1"/>
    <col min="13835" max="13835" width="4" style="461" customWidth="1"/>
    <col min="13836" max="13836" width="0.140625" style="461" customWidth="1"/>
    <col min="13837" max="13837" width="4.42578125" style="461" customWidth="1"/>
    <col min="13838" max="13838" width="0.85546875" style="461" customWidth="1"/>
    <col min="13839" max="13839" width="47.140625" style="461" customWidth="1"/>
    <col min="13840" max="13840" width="1.140625" style="461" customWidth="1"/>
    <col min="13841" max="13841" width="9" style="461" customWidth="1"/>
    <col min="13842" max="13842" width="1" style="461" customWidth="1"/>
    <col min="13843" max="13843" width="7.5703125" style="461" customWidth="1"/>
    <col min="13844" max="13844" width="0.42578125" style="461" customWidth="1"/>
    <col min="13845" max="13845" width="3.85546875" style="461" customWidth="1"/>
    <col min="13846" max="13846" width="8.140625" style="461" customWidth="1"/>
    <col min="13847" max="14080" width="10.140625" style="461"/>
    <col min="14081" max="14081" width="4.140625" style="461" customWidth="1"/>
    <col min="14082" max="14082" width="5.140625" style="461" customWidth="1"/>
    <col min="14083" max="14083" width="68.85546875" style="461" customWidth="1"/>
    <col min="14084" max="14084" width="13.85546875" style="461" customWidth="1"/>
    <col min="14085" max="14085" width="14.140625" style="461" customWidth="1"/>
    <col min="14086" max="14086" width="4.140625" style="461" customWidth="1"/>
    <col min="14087" max="14088" width="10.140625" style="461" customWidth="1"/>
    <col min="14089" max="14089" width="2.42578125" style="461" customWidth="1"/>
    <col min="14090" max="14090" width="0.140625" style="461" customWidth="1"/>
    <col min="14091" max="14091" width="4" style="461" customWidth="1"/>
    <col min="14092" max="14092" width="0.140625" style="461" customWidth="1"/>
    <col min="14093" max="14093" width="4.42578125" style="461" customWidth="1"/>
    <col min="14094" max="14094" width="0.85546875" style="461" customWidth="1"/>
    <col min="14095" max="14095" width="47.140625" style="461" customWidth="1"/>
    <col min="14096" max="14096" width="1.140625" style="461" customWidth="1"/>
    <col min="14097" max="14097" width="9" style="461" customWidth="1"/>
    <col min="14098" max="14098" width="1" style="461" customWidth="1"/>
    <col min="14099" max="14099" width="7.5703125" style="461" customWidth="1"/>
    <col min="14100" max="14100" width="0.42578125" style="461" customWidth="1"/>
    <col min="14101" max="14101" width="3.85546875" style="461" customWidth="1"/>
    <col min="14102" max="14102" width="8.140625" style="461" customWidth="1"/>
    <col min="14103" max="14336" width="10.140625" style="461"/>
    <col min="14337" max="14337" width="4.140625" style="461" customWidth="1"/>
    <col min="14338" max="14338" width="5.140625" style="461" customWidth="1"/>
    <col min="14339" max="14339" width="68.85546875" style="461" customWidth="1"/>
    <col min="14340" max="14340" width="13.85546875" style="461" customWidth="1"/>
    <col min="14341" max="14341" width="14.140625" style="461" customWidth="1"/>
    <col min="14342" max="14342" width="4.140625" style="461" customWidth="1"/>
    <col min="14343" max="14344" width="10.140625" style="461" customWidth="1"/>
    <col min="14345" max="14345" width="2.42578125" style="461" customWidth="1"/>
    <col min="14346" max="14346" width="0.140625" style="461" customWidth="1"/>
    <col min="14347" max="14347" width="4" style="461" customWidth="1"/>
    <col min="14348" max="14348" width="0.140625" style="461" customWidth="1"/>
    <col min="14349" max="14349" width="4.42578125" style="461" customWidth="1"/>
    <col min="14350" max="14350" width="0.85546875" style="461" customWidth="1"/>
    <col min="14351" max="14351" width="47.140625" style="461" customWidth="1"/>
    <col min="14352" max="14352" width="1.140625" style="461" customWidth="1"/>
    <col min="14353" max="14353" width="9" style="461" customWidth="1"/>
    <col min="14354" max="14354" width="1" style="461" customWidth="1"/>
    <col min="14355" max="14355" width="7.5703125" style="461" customWidth="1"/>
    <col min="14356" max="14356" width="0.42578125" style="461" customWidth="1"/>
    <col min="14357" max="14357" width="3.85546875" style="461" customWidth="1"/>
    <col min="14358" max="14358" width="8.140625" style="461" customWidth="1"/>
    <col min="14359" max="14592" width="10.140625" style="461"/>
    <col min="14593" max="14593" width="4.140625" style="461" customWidth="1"/>
    <col min="14594" max="14594" width="5.140625" style="461" customWidth="1"/>
    <col min="14595" max="14595" width="68.85546875" style="461" customWidth="1"/>
    <col min="14596" max="14596" width="13.85546875" style="461" customWidth="1"/>
    <col min="14597" max="14597" width="14.140625" style="461" customWidth="1"/>
    <col min="14598" max="14598" width="4.140625" style="461" customWidth="1"/>
    <col min="14599" max="14600" width="10.140625" style="461" customWidth="1"/>
    <col min="14601" max="14601" width="2.42578125" style="461" customWidth="1"/>
    <col min="14602" max="14602" width="0.140625" style="461" customWidth="1"/>
    <col min="14603" max="14603" width="4" style="461" customWidth="1"/>
    <col min="14604" max="14604" width="0.140625" style="461" customWidth="1"/>
    <col min="14605" max="14605" width="4.42578125" style="461" customWidth="1"/>
    <col min="14606" max="14606" width="0.85546875" style="461" customWidth="1"/>
    <col min="14607" max="14607" width="47.140625" style="461" customWidth="1"/>
    <col min="14608" max="14608" width="1.140625" style="461" customWidth="1"/>
    <col min="14609" max="14609" width="9" style="461" customWidth="1"/>
    <col min="14610" max="14610" width="1" style="461" customWidth="1"/>
    <col min="14611" max="14611" width="7.5703125" style="461" customWidth="1"/>
    <col min="14612" max="14612" width="0.42578125" style="461" customWidth="1"/>
    <col min="14613" max="14613" width="3.85546875" style="461" customWidth="1"/>
    <col min="14614" max="14614" width="8.140625" style="461" customWidth="1"/>
    <col min="14615" max="14848" width="10.140625" style="461"/>
    <col min="14849" max="14849" width="4.140625" style="461" customWidth="1"/>
    <col min="14850" max="14850" width="5.140625" style="461" customWidth="1"/>
    <col min="14851" max="14851" width="68.85546875" style="461" customWidth="1"/>
    <col min="14852" max="14852" width="13.85546875" style="461" customWidth="1"/>
    <col min="14853" max="14853" width="14.140625" style="461" customWidth="1"/>
    <col min="14854" max="14854" width="4.140625" style="461" customWidth="1"/>
    <col min="14855" max="14856" width="10.140625" style="461" customWidth="1"/>
    <col min="14857" max="14857" width="2.42578125" style="461" customWidth="1"/>
    <col min="14858" max="14858" width="0.140625" style="461" customWidth="1"/>
    <col min="14859" max="14859" width="4" style="461" customWidth="1"/>
    <col min="14860" max="14860" width="0.140625" style="461" customWidth="1"/>
    <col min="14861" max="14861" width="4.42578125" style="461" customWidth="1"/>
    <col min="14862" max="14862" width="0.85546875" style="461" customWidth="1"/>
    <col min="14863" max="14863" width="47.140625" style="461" customWidth="1"/>
    <col min="14864" max="14864" width="1.140625" style="461" customWidth="1"/>
    <col min="14865" max="14865" width="9" style="461" customWidth="1"/>
    <col min="14866" max="14866" width="1" style="461" customWidth="1"/>
    <col min="14867" max="14867" width="7.5703125" style="461" customWidth="1"/>
    <col min="14868" max="14868" width="0.42578125" style="461" customWidth="1"/>
    <col min="14869" max="14869" width="3.85546875" style="461" customWidth="1"/>
    <col min="14870" max="14870" width="8.140625" style="461" customWidth="1"/>
    <col min="14871" max="15104" width="10.140625" style="461"/>
    <col min="15105" max="15105" width="4.140625" style="461" customWidth="1"/>
    <col min="15106" max="15106" width="5.140625" style="461" customWidth="1"/>
    <col min="15107" max="15107" width="68.85546875" style="461" customWidth="1"/>
    <col min="15108" max="15108" width="13.85546875" style="461" customWidth="1"/>
    <col min="15109" max="15109" width="14.140625" style="461" customWidth="1"/>
    <col min="15110" max="15110" width="4.140625" style="461" customWidth="1"/>
    <col min="15111" max="15112" width="10.140625" style="461" customWidth="1"/>
    <col min="15113" max="15113" width="2.42578125" style="461" customWidth="1"/>
    <col min="15114" max="15114" width="0.140625" style="461" customWidth="1"/>
    <col min="15115" max="15115" width="4" style="461" customWidth="1"/>
    <col min="15116" max="15116" width="0.140625" style="461" customWidth="1"/>
    <col min="15117" max="15117" width="4.42578125" style="461" customWidth="1"/>
    <col min="15118" max="15118" width="0.85546875" style="461" customWidth="1"/>
    <col min="15119" max="15119" width="47.140625" style="461" customWidth="1"/>
    <col min="15120" max="15120" width="1.140625" style="461" customWidth="1"/>
    <col min="15121" max="15121" width="9" style="461" customWidth="1"/>
    <col min="15122" max="15122" width="1" style="461" customWidth="1"/>
    <col min="15123" max="15123" width="7.5703125" style="461" customWidth="1"/>
    <col min="15124" max="15124" width="0.42578125" style="461" customWidth="1"/>
    <col min="15125" max="15125" width="3.85546875" style="461" customWidth="1"/>
    <col min="15126" max="15126" width="8.140625" style="461" customWidth="1"/>
    <col min="15127" max="15360" width="10.140625" style="461"/>
    <col min="15361" max="15361" width="4.140625" style="461" customWidth="1"/>
    <col min="15362" max="15362" width="5.140625" style="461" customWidth="1"/>
    <col min="15363" max="15363" width="68.85546875" style="461" customWidth="1"/>
    <col min="15364" max="15364" width="13.85546875" style="461" customWidth="1"/>
    <col min="15365" max="15365" width="14.140625" style="461" customWidth="1"/>
    <col min="15366" max="15366" width="4.140625" style="461" customWidth="1"/>
    <col min="15367" max="15368" width="10.140625" style="461" customWidth="1"/>
    <col min="15369" max="15369" width="2.42578125" style="461" customWidth="1"/>
    <col min="15370" max="15370" width="0.140625" style="461" customWidth="1"/>
    <col min="15371" max="15371" width="4" style="461" customWidth="1"/>
    <col min="15372" max="15372" width="0.140625" style="461" customWidth="1"/>
    <col min="15373" max="15373" width="4.42578125" style="461" customWidth="1"/>
    <col min="15374" max="15374" width="0.85546875" style="461" customWidth="1"/>
    <col min="15375" max="15375" width="47.140625" style="461" customWidth="1"/>
    <col min="15376" max="15376" width="1.140625" style="461" customWidth="1"/>
    <col min="15377" max="15377" width="9" style="461" customWidth="1"/>
    <col min="15378" max="15378" width="1" style="461" customWidth="1"/>
    <col min="15379" max="15379" width="7.5703125" style="461" customWidth="1"/>
    <col min="15380" max="15380" width="0.42578125" style="461" customWidth="1"/>
    <col min="15381" max="15381" width="3.85546875" style="461" customWidth="1"/>
    <col min="15382" max="15382" width="8.140625" style="461" customWidth="1"/>
    <col min="15383" max="15616" width="10.140625" style="461"/>
    <col min="15617" max="15617" width="4.140625" style="461" customWidth="1"/>
    <col min="15618" max="15618" width="5.140625" style="461" customWidth="1"/>
    <col min="15619" max="15619" width="68.85546875" style="461" customWidth="1"/>
    <col min="15620" max="15620" width="13.85546875" style="461" customWidth="1"/>
    <col min="15621" max="15621" width="14.140625" style="461" customWidth="1"/>
    <col min="15622" max="15622" width="4.140625" style="461" customWidth="1"/>
    <col min="15623" max="15624" width="10.140625" style="461" customWidth="1"/>
    <col min="15625" max="15625" width="2.42578125" style="461" customWidth="1"/>
    <col min="15626" max="15626" width="0.140625" style="461" customWidth="1"/>
    <col min="15627" max="15627" width="4" style="461" customWidth="1"/>
    <col min="15628" max="15628" width="0.140625" style="461" customWidth="1"/>
    <col min="15629" max="15629" width="4.42578125" style="461" customWidth="1"/>
    <col min="15630" max="15630" width="0.85546875" style="461" customWidth="1"/>
    <col min="15631" max="15631" width="47.140625" style="461" customWidth="1"/>
    <col min="15632" max="15632" width="1.140625" style="461" customWidth="1"/>
    <col min="15633" max="15633" width="9" style="461" customWidth="1"/>
    <col min="15634" max="15634" width="1" style="461" customWidth="1"/>
    <col min="15635" max="15635" width="7.5703125" style="461" customWidth="1"/>
    <col min="15636" max="15636" width="0.42578125" style="461" customWidth="1"/>
    <col min="15637" max="15637" width="3.85546875" style="461" customWidth="1"/>
    <col min="15638" max="15638" width="8.140625" style="461" customWidth="1"/>
    <col min="15639" max="15872" width="10.140625" style="461"/>
    <col min="15873" max="15873" width="4.140625" style="461" customWidth="1"/>
    <col min="15874" max="15874" width="5.140625" style="461" customWidth="1"/>
    <col min="15875" max="15875" width="68.85546875" style="461" customWidth="1"/>
    <col min="15876" max="15876" width="13.85546875" style="461" customWidth="1"/>
    <col min="15877" max="15877" width="14.140625" style="461" customWidth="1"/>
    <col min="15878" max="15878" width="4.140625" style="461" customWidth="1"/>
    <col min="15879" max="15880" width="10.140625" style="461" customWidth="1"/>
    <col min="15881" max="15881" width="2.42578125" style="461" customWidth="1"/>
    <col min="15882" max="15882" width="0.140625" style="461" customWidth="1"/>
    <col min="15883" max="15883" width="4" style="461" customWidth="1"/>
    <col min="15884" max="15884" width="0.140625" style="461" customWidth="1"/>
    <col min="15885" max="15885" width="4.42578125" style="461" customWidth="1"/>
    <col min="15886" max="15886" width="0.85546875" style="461" customWidth="1"/>
    <col min="15887" max="15887" width="47.140625" style="461" customWidth="1"/>
    <col min="15888" max="15888" width="1.140625" style="461" customWidth="1"/>
    <col min="15889" max="15889" width="9" style="461" customWidth="1"/>
    <col min="15890" max="15890" width="1" style="461" customWidth="1"/>
    <col min="15891" max="15891" width="7.5703125" style="461" customWidth="1"/>
    <col min="15892" max="15892" width="0.42578125" style="461" customWidth="1"/>
    <col min="15893" max="15893" width="3.85546875" style="461" customWidth="1"/>
    <col min="15894" max="15894" width="8.140625" style="461" customWidth="1"/>
    <col min="15895" max="16128" width="10.140625" style="461"/>
    <col min="16129" max="16129" width="4.140625" style="461" customWidth="1"/>
    <col min="16130" max="16130" width="5.140625" style="461" customWidth="1"/>
    <col min="16131" max="16131" width="68.85546875" style="461" customWidth="1"/>
    <col min="16132" max="16132" width="13.85546875" style="461" customWidth="1"/>
    <col min="16133" max="16133" width="14.140625" style="461" customWidth="1"/>
    <col min="16134" max="16134" width="4.140625" style="461" customWidth="1"/>
    <col min="16135" max="16136" width="10.140625" style="461" customWidth="1"/>
    <col min="16137" max="16137" width="2.42578125" style="461" customWidth="1"/>
    <col min="16138" max="16138" width="0.140625" style="461" customWidth="1"/>
    <col min="16139" max="16139" width="4" style="461" customWidth="1"/>
    <col min="16140" max="16140" width="0.140625" style="461" customWidth="1"/>
    <col min="16141" max="16141" width="4.42578125" style="461" customWidth="1"/>
    <col min="16142" max="16142" width="0.85546875" style="461" customWidth="1"/>
    <col min="16143" max="16143" width="47.140625" style="461" customWidth="1"/>
    <col min="16144" max="16144" width="1.140625" style="461" customWidth="1"/>
    <col min="16145" max="16145" width="9" style="461" customWidth="1"/>
    <col min="16146" max="16146" width="1" style="461" customWidth="1"/>
    <col min="16147" max="16147" width="7.5703125" style="461" customWidth="1"/>
    <col min="16148" max="16148" width="0.42578125" style="461" customWidth="1"/>
    <col min="16149" max="16149" width="3.85546875" style="461" customWidth="1"/>
    <col min="16150" max="16150" width="8.140625" style="461" customWidth="1"/>
    <col min="16151" max="16384" width="10.140625" style="461"/>
  </cols>
  <sheetData>
    <row r="1" spans="1:21" s="458" customFormat="1" ht="11.85" customHeight="1" thickBot="1">
      <c r="A1" s="4751" t="s">
        <v>3500</v>
      </c>
      <c r="B1" s="457"/>
      <c r="C1" s="457"/>
      <c r="D1" s="3325"/>
      <c r="E1" s="3325"/>
      <c r="F1" s="4752">
        <v>21</v>
      </c>
      <c r="K1" s="459"/>
      <c r="Q1" s="460"/>
      <c r="S1" s="460"/>
      <c r="U1" s="459"/>
    </row>
    <row r="2" spans="1:21" s="4787" customFormat="1" ht="15" customHeight="1">
      <c r="A2" s="4785" t="s">
        <v>89</v>
      </c>
      <c r="B2" s="4844"/>
      <c r="C2" s="4844"/>
      <c r="D2" s="4845"/>
      <c r="E2" s="4845"/>
      <c r="F2" s="4786"/>
      <c r="K2" s="4788"/>
      <c r="Q2" s="4789"/>
      <c r="S2" s="4789"/>
      <c r="U2" s="4788"/>
    </row>
    <row r="3" spans="1:21" s="4782" customFormat="1" ht="14.25" customHeight="1">
      <c r="A3" s="4790" t="s">
        <v>645</v>
      </c>
      <c r="B3" s="4791"/>
      <c r="C3" s="4791"/>
      <c r="D3" s="4792"/>
      <c r="E3" s="4792"/>
      <c r="F3" s="4793"/>
      <c r="K3" s="4783"/>
      <c r="Q3" s="4784"/>
      <c r="S3" s="4784"/>
      <c r="U3" s="4783"/>
    </row>
    <row r="4" spans="1:21" ht="11.25" customHeight="1">
      <c r="A4" s="464"/>
      <c r="B4" s="465"/>
      <c r="C4" s="465"/>
      <c r="D4" s="4708"/>
      <c r="E4" s="4708"/>
      <c r="F4" s="466"/>
      <c r="K4" s="462"/>
      <c r="U4" s="462"/>
    </row>
    <row r="5" spans="1:21" ht="12" customHeight="1">
      <c r="A5" s="4794" t="s">
        <v>1259</v>
      </c>
      <c r="B5" s="1478"/>
      <c r="C5" s="468"/>
      <c r="D5" s="4709"/>
      <c r="E5" s="4709"/>
      <c r="F5" s="466"/>
      <c r="K5" s="462"/>
      <c r="U5" s="462"/>
    </row>
    <row r="6" spans="1:21" ht="12" customHeight="1">
      <c r="A6" s="4794" t="s">
        <v>1260</v>
      </c>
      <c r="B6" s="1478"/>
      <c r="C6" s="468"/>
      <c r="D6" s="4709"/>
      <c r="E6" s="4709"/>
      <c r="F6" s="466"/>
      <c r="K6" s="462"/>
      <c r="U6" s="462"/>
    </row>
    <row r="7" spans="1:21" ht="12" customHeight="1">
      <c r="A7" s="4794" t="s">
        <v>1261</v>
      </c>
      <c r="B7" s="1478"/>
      <c r="C7" s="468"/>
      <c r="D7" s="4709"/>
      <c r="E7" s="4709"/>
      <c r="F7" s="466"/>
      <c r="K7" s="462"/>
      <c r="U7" s="462"/>
    </row>
    <row r="8" spans="1:21" ht="12" customHeight="1">
      <c r="A8" s="4794" t="s">
        <v>1262</v>
      </c>
      <c r="B8" s="1478"/>
      <c r="C8" s="468"/>
      <c r="D8" s="4709"/>
      <c r="E8" s="4709"/>
      <c r="F8" s="466"/>
      <c r="K8" s="462"/>
      <c r="U8" s="462"/>
    </row>
    <row r="9" spans="1:21" ht="12" customHeight="1">
      <c r="A9" s="4794" t="s">
        <v>1263</v>
      </c>
      <c r="B9" s="1478"/>
      <c r="C9" s="468"/>
      <c r="D9" s="4709"/>
      <c r="E9" s="4709"/>
      <c r="F9" s="466"/>
      <c r="K9" s="462"/>
      <c r="U9" s="462"/>
    </row>
    <row r="10" spans="1:21" ht="12" customHeight="1">
      <c r="A10" s="4794" t="s">
        <v>1264</v>
      </c>
      <c r="B10" s="1478"/>
      <c r="C10" s="468"/>
      <c r="D10" s="4709"/>
      <c r="E10" s="4709"/>
      <c r="F10" s="466"/>
      <c r="K10" s="462"/>
      <c r="U10" s="462"/>
    </row>
    <row r="11" spans="1:21" ht="12" customHeight="1">
      <c r="A11" s="4794" t="s">
        <v>1265</v>
      </c>
      <c r="B11" s="1478"/>
      <c r="C11" s="468"/>
      <c r="D11" s="4709"/>
      <c r="E11" s="4709"/>
      <c r="F11" s="466"/>
      <c r="K11" s="462"/>
      <c r="U11" s="462"/>
    </row>
    <row r="12" spans="1:21" ht="12" customHeight="1">
      <c r="A12" s="4794" t="s">
        <v>1266</v>
      </c>
      <c r="B12" s="1478"/>
      <c r="C12" s="468"/>
      <c r="D12" s="4709"/>
      <c r="E12" s="4709"/>
      <c r="F12" s="466"/>
      <c r="K12" s="462"/>
      <c r="U12" s="462"/>
    </row>
    <row r="13" spans="1:21" ht="12" customHeight="1">
      <c r="A13" s="4794" t="s">
        <v>3253</v>
      </c>
      <c r="B13" s="1478"/>
      <c r="C13" s="468"/>
      <c r="D13" s="4709"/>
      <c r="E13" s="4709"/>
      <c r="F13" s="466"/>
      <c r="K13" s="462"/>
      <c r="U13" s="462"/>
    </row>
    <row r="14" spans="1:21" ht="12" customHeight="1">
      <c r="A14" s="4794" t="s">
        <v>1267</v>
      </c>
      <c r="B14" s="1478"/>
      <c r="C14" s="468"/>
      <c r="D14" s="4709"/>
      <c r="E14" s="4709"/>
      <c r="F14" s="466"/>
      <c r="K14" s="462"/>
      <c r="U14" s="462"/>
    </row>
    <row r="15" spans="1:21" ht="12" customHeight="1">
      <c r="A15" s="4794" t="s">
        <v>1268</v>
      </c>
      <c r="B15" s="1478"/>
      <c r="C15" s="468"/>
      <c r="D15" s="4709"/>
      <c r="E15" s="4709"/>
      <c r="F15" s="466"/>
      <c r="K15" s="462"/>
      <c r="U15" s="462"/>
    </row>
    <row r="16" spans="1:21" ht="12" customHeight="1">
      <c r="A16" s="4794" t="s">
        <v>1269</v>
      </c>
      <c r="B16" s="1478"/>
      <c r="C16" s="468"/>
      <c r="D16" s="4709"/>
      <c r="E16" s="4709"/>
      <c r="F16" s="466"/>
      <c r="K16" s="462"/>
      <c r="U16" s="462"/>
    </row>
    <row r="17" spans="1:21" ht="12" customHeight="1">
      <c r="A17" s="4794" t="s">
        <v>1270</v>
      </c>
      <c r="B17" s="1478"/>
      <c r="C17" s="468"/>
      <c r="D17" s="4709"/>
      <c r="E17" s="4709"/>
      <c r="F17" s="466"/>
      <c r="K17" s="462"/>
      <c r="U17" s="462"/>
    </row>
    <row r="18" spans="1:21" ht="17.25" customHeight="1">
      <c r="A18" s="4846"/>
      <c r="B18" s="4847"/>
      <c r="C18" s="4847"/>
      <c r="D18" s="4848"/>
      <c r="E18" s="4848"/>
      <c r="F18" s="4849"/>
      <c r="K18" s="462"/>
      <c r="U18" s="462"/>
    </row>
    <row r="19" spans="1:21" ht="17.100000000000001" customHeight="1">
      <c r="A19" s="4850" t="s">
        <v>64</v>
      </c>
      <c r="B19" s="4851"/>
      <c r="C19" s="4851"/>
      <c r="D19" s="4852"/>
      <c r="E19" s="4852"/>
      <c r="F19" s="469"/>
      <c r="K19" s="462"/>
      <c r="U19" s="462"/>
    </row>
    <row r="20" spans="1:21" ht="11.25" customHeight="1">
      <c r="A20" s="4853" t="s">
        <v>549</v>
      </c>
      <c r="B20" s="4799" t="s">
        <v>491</v>
      </c>
      <c r="C20" s="4799" t="s">
        <v>65</v>
      </c>
      <c r="D20" s="4800" t="s">
        <v>66</v>
      </c>
      <c r="E20" s="4800" t="s">
        <v>67</v>
      </c>
      <c r="F20" s="4801" t="s">
        <v>549</v>
      </c>
      <c r="K20" s="462"/>
      <c r="U20" s="462"/>
    </row>
    <row r="21" spans="1:21" ht="11.25" customHeight="1">
      <c r="A21" s="4854" t="s">
        <v>593</v>
      </c>
      <c r="B21" s="4855" t="s">
        <v>492</v>
      </c>
      <c r="C21" s="4855" t="s">
        <v>68</v>
      </c>
      <c r="D21" s="4856" t="s">
        <v>600</v>
      </c>
      <c r="E21" s="4856" t="s">
        <v>494</v>
      </c>
      <c r="F21" s="4857" t="s">
        <v>593</v>
      </c>
      <c r="K21" s="462"/>
      <c r="U21" s="462"/>
    </row>
    <row r="22" spans="1:21" ht="11.85" customHeight="1">
      <c r="A22" s="4858">
        <v>1</v>
      </c>
      <c r="B22" s="4832"/>
      <c r="C22" s="4832" t="s">
        <v>69</v>
      </c>
      <c r="D22" s="4833"/>
      <c r="E22" s="4833"/>
      <c r="F22" s="4859" t="s">
        <v>789</v>
      </c>
      <c r="K22" s="462"/>
      <c r="U22" s="462"/>
    </row>
    <row r="23" spans="1:21" ht="11.85" customHeight="1">
      <c r="A23" s="4858">
        <v>2</v>
      </c>
      <c r="B23" s="4832"/>
      <c r="C23" s="4832" t="s">
        <v>70</v>
      </c>
      <c r="D23" s="4833"/>
      <c r="E23" s="4833"/>
      <c r="F23" s="4859" t="s">
        <v>778</v>
      </c>
      <c r="H23" s="470"/>
      <c r="I23" s="470"/>
      <c r="K23" s="462"/>
      <c r="U23" s="462"/>
    </row>
    <row r="24" spans="1:21" ht="11.85" customHeight="1">
      <c r="A24" s="4858">
        <v>3</v>
      </c>
      <c r="B24" s="4832"/>
      <c r="C24" s="4832" t="s">
        <v>71</v>
      </c>
      <c r="D24" s="4833"/>
      <c r="E24" s="4833"/>
      <c r="F24" s="4859" t="s">
        <v>790</v>
      </c>
      <c r="H24" s="471"/>
      <c r="I24" s="470"/>
      <c r="K24" s="462"/>
      <c r="U24" s="462"/>
    </row>
    <row r="25" spans="1:21" ht="11.85" customHeight="1">
      <c r="A25" s="4858">
        <v>4</v>
      </c>
      <c r="B25" s="4832"/>
      <c r="C25" s="4832" t="s">
        <v>72</v>
      </c>
      <c r="D25" s="4833"/>
      <c r="E25" s="4833"/>
      <c r="F25" s="4859" t="s">
        <v>605</v>
      </c>
      <c r="H25" s="470"/>
      <c r="I25" s="470"/>
      <c r="K25" s="462"/>
      <c r="U25" s="462"/>
    </row>
    <row r="26" spans="1:21" ht="11.85" customHeight="1">
      <c r="A26" s="4858">
        <v>5</v>
      </c>
      <c r="B26" s="4832"/>
      <c r="C26" s="4832" t="s">
        <v>73</v>
      </c>
      <c r="D26" s="4833"/>
      <c r="E26" s="4833"/>
      <c r="F26" s="4859" t="s">
        <v>791</v>
      </c>
      <c r="H26" s="470"/>
      <c r="I26" s="470"/>
      <c r="K26" s="462"/>
      <c r="U26" s="462"/>
    </row>
    <row r="27" spans="1:21" ht="11.85" customHeight="1">
      <c r="A27" s="4858">
        <v>6</v>
      </c>
      <c r="B27" s="4832"/>
      <c r="C27" s="4832" t="s">
        <v>74</v>
      </c>
      <c r="D27" s="4833"/>
      <c r="E27" s="4833"/>
      <c r="F27" s="4859" t="s">
        <v>792</v>
      </c>
      <c r="H27" s="470"/>
      <c r="I27" s="470"/>
      <c r="K27" s="462"/>
      <c r="U27" s="462"/>
    </row>
    <row r="28" spans="1:21" ht="11.85" customHeight="1">
      <c r="A28" s="4858">
        <v>7</v>
      </c>
      <c r="B28" s="4832"/>
      <c r="C28" s="4832" t="s">
        <v>75</v>
      </c>
      <c r="D28" s="4833"/>
      <c r="E28" s="4833"/>
      <c r="F28" s="4859" t="s">
        <v>793</v>
      </c>
      <c r="K28" s="462"/>
      <c r="U28" s="462"/>
    </row>
    <row r="29" spans="1:21" ht="11.85" customHeight="1">
      <c r="A29" s="4858">
        <v>8</v>
      </c>
      <c r="B29" s="4832"/>
      <c r="C29" s="4832" t="s">
        <v>76</v>
      </c>
      <c r="D29" s="4833"/>
      <c r="E29" s="4833"/>
      <c r="F29" s="4859" t="s">
        <v>517</v>
      </c>
      <c r="K29" s="462"/>
      <c r="U29" s="462"/>
    </row>
    <row r="30" spans="1:21" ht="11.85" customHeight="1">
      <c r="A30" s="4858">
        <v>9</v>
      </c>
      <c r="B30" s="4832"/>
      <c r="C30" s="4832" t="s">
        <v>77</v>
      </c>
      <c r="D30" s="4833"/>
      <c r="E30" s="4833"/>
      <c r="F30" s="4859" t="s">
        <v>794</v>
      </c>
      <c r="K30" s="462"/>
      <c r="U30" s="462"/>
    </row>
    <row r="31" spans="1:21" ht="17.100000000000001" customHeight="1">
      <c r="A31" s="4860" t="s">
        <v>78</v>
      </c>
      <c r="B31" s="4861"/>
      <c r="C31" s="4851"/>
      <c r="D31" s="4852"/>
      <c r="E31" s="4852"/>
      <c r="F31" s="4862"/>
      <c r="K31" s="462"/>
      <c r="U31" s="462"/>
    </row>
    <row r="32" spans="1:21" s="4779" customFormat="1" ht="11.25" customHeight="1">
      <c r="A32" s="4863" t="s">
        <v>549</v>
      </c>
      <c r="B32" s="4799" t="s">
        <v>491</v>
      </c>
      <c r="C32" s="4802" t="s">
        <v>65</v>
      </c>
      <c r="D32" s="4803" t="s">
        <v>66</v>
      </c>
      <c r="E32" s="4800" t="s">
        <v>67</v>
      </c>
      <c r="F32" s="4804" t="s">
        <v>549</v>
      </c>
      <c r="K32" s="4780"/>
      <c r="Q32" s="4781"/>
      <c r="S32" s="4781"/>
      <c r="U32" s="4780"/>
    </row>
    <row r="33" spans="1:21" s="4779" customFormat="1" ht="11.25" customHeight="1">
      <c r="A33" s="4854" t="s">
        <v>593</v>
      </c>
      <c r="B33" s="4855" t="s">
        <v>492</v>
      </c>
      <c r="C33" s="4855" t="s">
        <v>68</v>
      </c>
      <c r="D33" s="4856" t="s">
        <v>600</v>
      </c>
      <c r="E33" s="4864" t="s">
        <v>1143</v>
      </c>
      <c r="F33" s="4865" t="s">
        <v>593</v>
      </c>
      <c r="K33" s="4780"/>
      <c r="Q33" s="4781"/>
      <c r="S33" s="4781"/>
      <c r="U33" s="4780"/>
    </row>
    <row r="34" spans="1:21" s="4779" customFormat="1" ht="11.85" customHeight="1">
      <c r="A34" s="4858">
        <v>10</v>
      </c>
      <c r="B34" s="4834"/>
      <c r="C34" s="4834" t="s">
        <v>52</v>
      </c>
      <c r="D34" s="4835">
        <v>1636959</v>
      </c>
      <c r="E34" s="4835">
        <v>320586</v>
      </c>
      <c r="F34" s="4859" t="s">
        <v>795</v>
      </c>
      <c r="K34" s="4780"/>
      <c r="Q34" s="4781"/>
      <c r="S34" s="4781"/>
      <c r="U34" s="4780"/>
    </row>
    <row r="35" spans="1:21" s="4779" customFormat="1" ht="17.100000000000001" customHeight="1">
      <c r="A35" s="4850" t="s">
        <v>53</v>
      </c>
      <c r="B35" s="4866"/>
      <c r="C35" s="4866"/>
      <c r="D35" s="4867"/>
      <c r="E35" s="4867"/>
      <c r="F35" s="4868"/>
      <c r="K35" s="4780"/>
      <c r="Q35" s="4781"/>
      <c r="S35" s="4781"/>
      <c r="U35" s="4780"/>
    </row>
    <row r="36" spans="1:21" s="4779" customFormat="1" ht="11.85" customHeight="1">
      <c r="A36" s="4853" t="s">
        <v>549</v>
      </c>
      <c r="B36" s="4799" t="s">
        <v>491</v>
      </c>
      <c r="C36" s="4799" t="s">
        <v>65</v>
      </c>
      <c r="D36" s="4800" t="s">
        <v>66</v>
      </c>
      <c r="E36" s="4800" t="s">
        <v>67</v>
      </c>
      <c r="F36" s="4805" t="s">
        <v>549</v>
      </c>
      <c r="K36" s="4780"/>
      <c r="Q36" s="4781"/>
      <c r="S36" s="4781"/>
      <c r="U36" s="4780"/>
    </row>
    <row r="37" spans="1:21" s="4779" customFormat="1" ht="11.85" customHeight="1">
      <c r="A37" s="4854" t="s">
        <v>593</v>
      </c>
      <c r="B37" s="4855" t="s">
        <v>492</v>
      </c>
      <c r="C37" s="4855" t="s">
        <v>68</v>
      </c>
      <c r="D37" s="4856" t="s">
        <v>600</v>
      </c>
      <c r="E37" s="4856" t="s">
        <v>494</v>
      </c>
      <c r="F37" s="4865" t="s">
        <v>593</v>
      </c>
      <c r="K37" s="4780"/>
      <c r="Q37" s="4781"/>
      <c r="S37" s="4781"/>
      <c r="U37" s="4780"/>
    </row>
    <row r="38" spans="1:21" s="4779" customFormat="1" ht="11.85" customHeight="1">
      <c r="A38" s="4858">
        <v>11</v>
      </c>
      <c r="B38" s="4832"/>
      <c r="C38" s="4832" t="s">
        <v>54</v>
      </c>
      <c r="D38" s="4833">
        <v>-829</v>
      </c>
      <c r="E38" s="4833">
        <v>-6534</v>
      </c>
      <c r="F38" s="4859" t="s">
        <v>796</v>
      </c>
      <c r="K38" s="4780"/>
      <c r="Q38" s="4781"/>
      <c r="S38" s="4781"/>
      <c r="U38" s="4780"/>
    </row>
    <row r="39" spans="1:21" s="4779" customFormat="1" ht="11.85" customHeight="1">
      <c r="A39" s="4858">
        <v>12</v>
      </c>
      <c r="B39" s="4832"/>
      <c r="C39" s="4832" t="s">
        <v>55</v>
      </c>
      <c r="D39" s="4833">
        <v>425335</v>
      </c>
      <c r="E39" s="4833">
        <v>398531</v>
      </c>
      <c r="F39" s="4859" t="s">
        <v>797</v>
      </c>
      <c r="K39" s="4780"/>
      <c r="Q39" s="4781"/>
      <c r="S39" s="4781"/>
      <c r="U39" s="4780"/>
    </row>
    <row r="40" spans="1:21" s="4779" customFormat="1" ht="11.85" customHeight="1">
      <c r="A40" s="4858">
        <v>13</v>
      </c>
      <c r="B40" s="4832"/>
      <c r="C40" s="4832" t="s">
        <v>1395</v>
      </c>
      <c r="D40" s="4833">
        <v>-1219830</v>
      </c>
      <c r="E40" s="4833">
        <v>187918</v>
      </c>
      <c r="F40" s="4859" t="s">
        <v>798</v>
      </c>
      <c r="K40" s="4780"/>
      <c r="Q40" s="4781"/>
      <c r="S40" s="4781"/>
      <c r="U40" s="4780"/>
    </row>
    <row r="41" spans="1:21" s="4779" customFormat="1" ht="11.85" customHeight="1">
      <c r="A41" s="4858">
        <v>14</v>
      </c>
      <c r="B41" s="4832"/>
      <c r="C41" s="4832" t="s">
        <v>1396</v>
      </c>
      <c r="D41" s="4833">
        <v>-5028</v>
      </c>
      <c r="E41" s="4833">
        <v>-2344</v>
      </c>
      <c r="F41" s="4859" t="s">
        <v>799</v>
      </c>
      <c r="K41" s="4780"/>
      <c r="Q41" s="4781"/>
      <c r="S41" s="4781"/>
      <c r="U41" s="4780"/>
    </row>
    <row r="42" spans="1:21" s="4779" customFormat="1" ht="11.85" customHeight="1">
      <c r="A42" s="4858">
        <v>15</v>
      </c>
      <c r="B42" s="4832"/>
      <c r="C42" s="4832" t="s">
        <v>1271</v>
      </c>
      <c r="D42" s="4833">
        <v>-1200</v>
      </c>
      <c r="E42" s="4833">
        <v>11196</v>
      </c>
      <c r="F42" s="4859" t="s">
        <v>800</v>
      </c>
      <c r="K42" s="4780"/>
      <c r="Q42" s="4781"/>
      <c r="S42" s="4781"/>
      <c r="U42" s="4780"/>
    </row>
    <row r="43" spans="1:21" s="4779" customFormat="1" ht="11.85" customHeight="1">
      <c r="A43" s="4858">
        <v>16</v>
      </c>
      <c r="B43" s="4832"/>
      <c r="C43" s="4832" t="s">
        <v>3377</v>
      </c>
      <c r="D43" s="4833">
        <v>-36456</v>
      </c>
      <c r="E43" s="4833">
        <v>-1535</v>
      </c>
      <c r="F43" s="4859" t="s">
        <v>801</v>
      </c>
      <c r="K43" s="4780"/>
      <c r="Q43" s="4781"/>
      <c r="S43" s="4781"/>
      <c r="U43" s="4780"/>
    </row>
    <row r="44" spans="1:21" s="4779" customFormat="1" ht="11.85" customHeight="1">
      <c r="A44" s="4858">
        <v>17</v>
      </c>
      <c r="B44" s="4832"/>
      <c r="C44" s="4832" t="s">
        <v>1272</v>
      </c>
      <c r="D44" s="4833">
        <v>9235</v>
      </c>
      <c r="E44" s="4833">
        <v>99473</v>
      </c>
      <c r="F44" s="4859" t="s">
        <v>802</v>
      </c>
      <c r="K44" s="4780"/>
      <c r="Q44" s="4781"/>
      <c r="S44" s="4781"/>
      <c r="U44" s="4780"/>
    </row>
    <row r="45" spans="1:21" s="4779" customFormat="1" ht="11.85" customHeight="1">
      <c r="A45" s="4858">
        <v>18</v>
      </c>
      <c r="B45" s="4832"/>
      <c r="C45" s="4832" t="s">
        <v>1397</v>
      </c>
      <c r="D45" s="4835">
        <v>140496</v>
      </c>
      <c r="E45" s="4835">
        <v>-75214</v>
      </c>
      <c r="F45" s="4859" t="s">
        <v>803</v>
      </c>
      <c r="K45" s="4780"/>
      <c r="Q45" s="4781"/>
      <c r="S45" s="4781"/>
      <c r="U45" s="4780"/>
    </row>
    <row r="46" spans="1:21" s="4779" customFormat="1" ht="11.85" customHeight="1">
      <c r="A46" s="4858">
        <v>19</v>
      </c>
      <c r="B46" s="4832"/>
      <c r="C46" s="4834" t="s">
        <v>56</v>
      </c>
      <c r="D46" s="4835">
        <f>SUM(D34+D38+D39+D40+D41+D42+D43+D44+D45)</f>
        <v>948682</v>
      </c>
      <c r="E46" s="4835">
        <f>SUM(E34+E38+E39+E40+E41+E42+E43+E44+E45)</f>
        <v>932077</v>
      </c>
      <c r="F46" s="4859" t="s">
        <v>804</v>
      </c>
      <c r="G46" s="4806"/>
      <c r="K46" s="4780"/>
      <c r="Q46" s="4781"/>
      <c r="S46" s="4781"/>
      <c r="U46" s="4780"/>
    </row>
    <row r="47" spans="1:21" s="4779" customFormat="1" ht="11.85" customHeight="1">
      <c r="A47" s="4869"/>
      <c r="B47" s="4839"/>
      <c r="C47" s="4839" t="s">
        <v>57</v>
      </c>
      <c r="D47" s="4807"/>
      <c r="E47" s="4807"/>
      <c r="F47" s="4870"/>
      <c r="G47" s="4781"/>
      <c r="K47" s="4780"/>
      <c r="Q47" s="4781"/>
      <c r="S47" s="4781"/>
      <c r="U47" s="4780"/>
    </row>
    <row r="48" spans="1:21" s="4779" customFormat="1" ht="11.85" customHeight="1">
      <c r="A48" s="4871">
        <v>20</v>
      </c>
      <c r="B48" s="4836"/>
      <c r="C48" s="4837" t="s">
        <v>58</v>
      </c>
      <c r="D48" s="4838">
        <v>0</v>
      </c>
      <c r="E48" s="4838">
        <v>0</v>
      </c>
      <c r="F48" s="4872" t="s">
        <v>805</v>
      </c>
      <c r="K48" s="4780"/>
      <c r="Q48" s="4781"/>
      <c r="S48" s="4781"/>
      <c r="U48" s="4780"/>
    </row>
    <row r="49" spans="1:21" s="4779" customFormat="1" ht="11.85" customHeight="1">
      <c r="A49" s="4858">
        <v>21</v>
      </c>
      <c r="B49" s="4832"/>
      <c r="C49" s="4834" t="s">
        <v>59</v>
      </c>
      <c r="D49" s="4835">
        <f>SUM(D46+D48)</f>
        <v>948682</v>
      </c>
      <c r="E49" s="4835">
        <f>SUM(E46+E48)</f>
        <v>932077</v>
      </c>
      <c r="F49" s="4859" t="s">
        <v>806</v>
      </c>
      <c r="K49" s="4780"/>
      <c r="Q49" s="4781"/>
      <c r="S49" s="4781"/>
      <c r="U49" s="4780"/>
    </row>
    <row r="50" spans="1:21" ht="17.100000000000001" customHeight="1">
      <c r="A50" s="4850" t="s">
        <v>60</v>
      </c>
      <c r="B50" s="4851"/>
      <c r="C50" s="4851"/>
      <c r="D50" s="4852"/>
      <c r="E50" s="4852"/>
      <c r="F50" s="4862"/>
      <c r="K50" s="462"/>
      <c r="U50" s="462"/>
    </row>
    <row r="51" spans="1:21" s="4779" customFormat="1" ht="11.85" customHeight="1">
      <c r="A51" s="4853" t="s">
        <v>549</v>
      </c>
      <c r="B51" s="4799" t="s">
        <v>491</v>
      </c>
      <c r="C51" s="4799" t="s">
        <v>65</v>
      </c>
      <c r="D51" s="4800" t="s">
        <v>66</v>
      </c>
      <c r="E51" s="4800" t="s">
        <v>67</v>
      </c>
      <c r="F51" s="4805" t="s">
        <v>549</v>
      </c>
      <c r="K51" s="4780"/>
      <c r="Q51" s="4781"/>
      <c r="S51" s="4781"/>
      <c r="U51" s="4780"/>
    </row>
    <row r="52" spans="1:21" s="4779" customFormat="1" ht="11.85" customHeight="1">
      <c r="A52" s="4854" t="s">
        <v>593</v>
      </c>
      <c r="B52" s="4855" t="s">
        <v>492</v>
      </c>
      <c r="C52" s="4855" t="s">
        <v>68</v>
      </c>
      <c r="D52" s="4856" t="s">
        <v>600</v>
      </c>
      <c r="E52" s="4856" t="s">
        <v>494</v>
      </c>
      <c r="F52" s="4865" t="s">
        <v>593</v>
      </c>
      <c r="K52" s="4780"/>
      <c r="Q52" s="4781"/>
      <c r="S52" s="4781"/>
      <c r="U52" s="4780"/>
    </row>
    <row r="53" spans="1:21" s="4779" customFormat="1" ht="11.85" customHeight="1">
      <c r="A53" s="4858">
        <v>22</v>
      </c>
      <c r="B53" s="4832"/>
      <c r="C53" s="4840" t="s">
        <v>1398</v>
      </c>
      <c r="D53" s="4833">
        <v>5722</v>
      </c>
      <c r="E53" s="4833">
        <v>7697</v>
      </c>
      <c r="F53" s="4859" t="s">
        <v>807</v>
      </c>
      <c r="K53" s="4780"/>
      <c r="Q53" s="4781"/>
      <c r="S53" s="4781"/>
      <c r="U53" s="4780"/>
    </row>
    <row r="54" spans="1:21" s="4779" customFormat="1" ht="11.85" customHeight="1">
      <c r="A54" s="4858">
        <v>23</v>
      </c>
      <c r="B54" s="4832"/>
      <c r="C54" s="4840" t="s">
        <v>1147</v>
      </c>
      <c r="D54" s="4833">
        <v>-854559</v>
      </c>
      <c r="E54" s="4833">
        <v>-1013826</v>
      </c>
      <c r="F54" s="4859" t="s">
        <v>808</v>
      </c>
      <c r="K54" s="4780"/>
      <c r="Q54" s="4781"/>
      <c r="S54" s="4781"/>
      <c r="U54" s="4780"/>
    </row>
    <row r="55" spans="1:21" s="4779" customFormat="1" ht="11.85" customHeight="1">
      <c r="A55" s="4873"/>
      <c r="B55" s="4839"/>
      <c r="C55" s="4843" t="s">
        <v>1273</v>
      </c>
      <c r="D55" s="4807"/>
      <c r="E55" s="4807"/>
      <c r="F55" s="4870"/>
      <c r="K55" s="4780"/>
      <c r="Q55" s="4781"/>
      <c r="S55" s="4781"/>
      <c r="U55" s="4780"/>
    </row>
    <row r="56" spans="1:21" s="4779" customFormat="1" ht="11.85" customHeight="1">
      <c r="A56" s="4871">
        <v>24</v>
      </c>
      <c r="B56" s="4836"/>
      <c r="C56" s="4841" t="s">
        <v>1274</v>
      </c>
      <c r="D56" s="4842">
        <v>0</v>
      </c>
      <c r="E56" s="4842">
        <v>0</v>
      </c>
      <c r="F56" s="4872" t="s">
        <v>809</v>
      </c>
      <c r="K56" s="4780"/>
      <c r="Q56" s="4781"/>
      <c r="S56" s="4781"/>
      <c r="U56" s="4780"/>
    </row>
    <row r="57" spans="1:21" s="4779" customFormat="1" ht="11.85" customHeight="1">
      <c r="A57" s="4858">
        <v>25</v>
      </c>
      <c r="B57" s="4832"/>
      <c r="C57" s="4840" t="s">
        <v>61</v>
      </c>
      <c r="D57" s="4833">
        <v>0</v>
      </c>
      <c r="E57" s="4833">
        <v>0</v>
      </c>
      <c r="F57" s="4859" t="s">
        <v>810</v>
      </c>
      <c r="K57" s="4780"/>
      <c r="Q57" s="4781"/>
      <c r="S57" s="4781"/>
      <c r="U57" s="4780"/>
    </row>
    <row r="58" spans="1:21" s="4779" customFormat="1" ht="11.85" customHeight="1">
      <c r="A58" s="4858">
        <v>26</v>
      </c>
      <c r="B58" s="4832"/>
      <c r="C58" s="4840" t="s">
        <v>62</v>
      </c>
      <c r="D58" s="4833">
        <v>-1819</v>
      </c>
      <c r="E58" s="4833">
        <v>-622</v>
      </c>
      <c r="F58" s="4859" t="s">
        <v>811</v>
      </c>
      <c r="K58" s="4780"/>
      <c r="Q58" s="4781"/>
      <c r="S58" s="4781"/>
      <c r="U58" s="4780"/>
    </row>
    <row r="59" spans="1:21" s="4779" customFormat="1" ht="11.85" customHeight="1">
      <c r="A59" s="4858">
        <v>27</v>
      </c>
      <c r="B59" s="4832"/>
      <c r="C59" s="4840" t="s">
        <v>63</v>
      </c>
      <c r="D59" s="4833">
        <v>15</v>
      </c>
      <c r="E59" s="4833">
        <v>15</v>
      </c>
      <c r="F59" s="4859" t="s">
        <v>812</v>
      </c>
      <c r="K59" s="4780"/>
      <c r="Q59" s="4781"/>
      <c r="S59" s="4781"/>
      <c r="U59" s="4780"/>
    </row>
    <row r="60" spans="1:21" s="4779" customFormat="1" ht="11.85" customHeight="1">
      <c r="A60" s="4858">
        <v>28</v>
      </c>
      <c r="B60" s="4832"/>
      <c r="C60" s="4834" t="s">
        <v>76</v>
      </c>
      <c r="D60" s="4835">
        <v>-60811</v>
      </c>
      <c r="E60" s="4835">
        <v>-14431</v>
      </c>
      <c r="F60" s="4859" t="s">
        <v>813</v>
      </c>
      <c r="K60" s="4780"/>
      <c r="Q60" s="4781"/>
      <c r="S60" s="4781"/>
      <c r="U60" s="4780"/>
    </row>
    <row r="61" spans="1:21" s="4779" customFormat="1" ht="11.85" customHeight="1">
      <c r="A61" s="4858">
        <v>29</v>
      </c>
      <c r="B61" s="4832"/>
      <c r="C61" s="4834" t="s">
        <v>240</v>
      </c>
      <c r="D61" s="4835">
        <f>SUM(D53:D60)</f>
        <v>-911452</v>
      </c>
      <c r="E61" s="4835">
        <f>SUM(E53:E60)</f>
        <v>-1021167</v>
      </c>
      <c r="F61" s="4859" t="s">
        <v>814</v>
      </c>
      <c r="K61" s="4780"/>
      <c r="Q61" s="4781"/>
      <c r="S61" s="4781"/>
      <c r="U61" s="4780"/>
    </row>
    <row r="62" spans="1:21" ht="11.25" customHeight="1">
      <c r="A62" s="467"/>
      <c r="B62" s="468"/>
      <c r="C62" s="468"/>
      <c r="D62" s="4710"/>
      <c r="E62" s="4710"/>
      <c r="F62" s="466"/>
      <c r="K62" s="462"/>
      <c r="U62" s="462"/>
    </row>
    <row r="63" spans="1:21" ht="11.25" customHeight="1">
      <c r="A63" s="467"/>
      <c r="B63" s="468"/>
      <c r="C63" s="468"/>
      <c r="D63" s="4710"/>
      <c r="E63" s="4710"/>
      <c r="F63" s="466"/>
      <c r="K63" s="462"/>
      <c r="U63" s="462"/>
    </row>
    <row r="64" spans="1:21" ht="11.25" customHeight="1">
      <c r="A64" s="467"/>
      <c r="B64" s="468"/>
      <c r="C64" s="468"/>
      <c r="D64" s="4710"/>
      <c r="E64" s="4710"/>
      <c r="F64" s="466"/>
      <c r="K64" s="462"/>
      <c r="U64" s="462"/>
    </row>
    <row r="65" spans="1:21" ht="11.25" customHeight="1">
      <c r="A65" s="467"/>
      <c r="B65" s="468"/>
      <c r="C65" s="468"/>
      <c r="D65" s="4710"/>
      <c r="E65" s="4710"/>
      <c r="F65" s="466"/>
      <c r="K65" s="462"/>
      <c r="U65" s="462"/>
    </row>
    <row r="66" spans="1:21" ht="11.25" customHeight="1">
      <c r="A66" s="467"/>
      <c r="B66" s="468"/>
      <c r="C66" s="468"/>
      <c r="D66" s="4710"/>
      <c r="E66" s="4710"/>
      <c r="F66" s="466"/>
      <c r="K66" s="462"/>
      <c r="U66" s="462"/>
    </row>
    <row r="67" spans="1:21" s="4782" customFormat="1" ht="11.25" customHeight="1">
      <c r="A67" s="4790" t="s">
        <v>241</v>
      </c>
      <c r="B67" s="4795"/>
      <c r="C67" s="4796"/>
      <c r="D67" s="4797"/>
      <c r="E67" s="4798"/>
      <c r="F67" s="4793"/>
      <c r="K67" s="4783"/>
      <c r="Q67" s="4784"/>
      <c r="S67" s="4784"/>
      <c r="U67" s="4783"/>
    </row>
    <row r="68" spans="1:21" ht="11.25" customHeight="1" thickBot="1">
      <c r="A68" s="473"/>
      <c r="B68" s="474"/>
      <c r="C68" s="474"/>
      <c r="D68" s="4712"/>
      <c r="E68" s="4712"/>
      <c r="F68" s="475"/>
      <c r="K68" s="462"/>
      <c r="U68" s="462"/>
    </row>
    <row r="69" spans="1:21" s="470" customFormat="1" ht="11.25" customHeight="1">
      <c r="A69" s="4971" t="s">
        <v>173</v>
      </c>
      <c r="B69" s="468"/>
      <c r="C69" s="468"/>
      <c r="D69" s="4709"/>
      <c r="E69" s="4709"/>
      <c r="K69" s="4972"/>
      <c r="Q69" s="4973"/>
      <c r="S69" s="4973"/>
      <c r="U69" s="4972"/>
    </row>
    <row r="70" spans="1:21" s="470" customFormat="1" ht="12.95" customHeight="1" thickBot="1">
      <c r="A70" s="4969">
        <v>22</v>
      </c>
      <c r="B70" s="477"/>
      <c r="C70" s="477"/>
      <c r="D70" s="4713"/>
      <c r="E70" s="4714"/>
      <c r="F70" s="4970" t="s">
        <v>3500</v>
      </c>
      <c r="Q70" s="4973"/>
      <c r="S70" s="4973"/>
    </row>
    <row r="71" spans="1:21" ht="15" customHeight="1">
      <c r="A71" s="4808" t="s">
        <v>242</v>
      </c>
      <c r="B71" s="4874"/>
      <c r="C71" s="4874"/>
      <c r="D71" s="4875"/>
      <c r="E71" s="4875"/>
      <c r="F71" s="478"/>
    </row>
    <row r="72" spans="1:21" s="4782" customFormat="1" ht="12" customHeight="1">
      <c r="A72" s="4809" t="s">
        <v>645</v>
      </c>
      <c r="B72" s="4810"/>
      <c r="C72" s="4810"/>
      <c r="D72" s="4798"/>
      <c r="E72" s="4798"/>
      <c r="F72" s="4811"/>
      <c r="K72" s="4783"/>
      <c r="Q72" s="4784"/>
      <c r="S72" s="4784"/>
      <c r="U72" s="4783"/>
    </row>
    <row r="73" spans="1:21" ht="12" customHeight="1">
      <c r="A73" s="4876"/>
      <c r="B73" s="4877"/>
      <c r="C73" s="4877"/>
      <c r="D73" s="4878"/>
      <c r="E73" s="4878"/>
      <c r="F73" s="4879"/>
      <c r="K73" s="462"/>
      <c r="U73" s="462"/>
    </row>
    <row r="74" spans="1:21" ht="12" customHeight="1">
      <c r="A74" s="4880" t="s">
        <v>243</v>
      </c>
      <c r="B74" s="4877"/>
      <c r="C74" s="4877"/>
      <c r="D74" s="4878"/>
      <c r="E74" s="4878"/>
      <c r="F74" s="4879"/>
      <c r="K74" s="462"/>
      <c r="U74" s="462"/>
    </row>
    <row r="75" spans="1:21" s="4779" customFormat="1" ht="12" customHeight="1">
      <c r="A75" s="4881" t="s">
        <v>549</v>
      </c>
      <c r="B75" s="4812" t="s">
        <v>491</v>
      </c>
      <c r="C75" s="4812" t="s">
        <v>65</v>
      </c>
      <c r="D75" s="4813" t="s">
        <v>66</v>
      </c>
      <c r="E75" s="4814" t="s">
        <v>67</v>
      </c>
      <c r="F75" s="4815" t="s">
        <v>549</v>
      </c>
      <c r="K75" s="4780"/>
      <c r="Q75" s="4781"/>
      <c r="S75" s="4781"/>
      <c r="U75" s="4780"/>
    </row>
    <row r="76" spans="1:21" s="4779" customFormat="1" ht="12" customHeight="1">
      <c r="A76" s="4882" t="s">
        <v>593</v>
      </c>
      <c r="B76" s="4883" t="s">
        <v>492</v>
      </c>
      <c r="C76" s="4883" t="s">
        <v>68</v>
      </c>
      <c r="D76" s="4884" t="s">
        <v>600</v>
      </c>
      <c r="E76" s="4885" t="s">
        <v>494</v>
      </c>
      <c r="F76" s="4886" t="s">
        <v>593</v>
      </c>
      <c r="K76" s="4780"/>
      <c r="Q76" s="4781"/>
      <c r="S76" s="4781"/>
      <c r="U76" s="4780"/>
    </row>
    <row r="77" spans="1:21" s="4779" customFormat="1" ht="12" customHeight="1">
      <c r="A77" s="4887">
        <v>30</v>
      </c>
      <c r="B77" s="4888"/>
      <c r="C77" s="4889" t="s">
        <v>1275</v>
      </c>
      <c r="D77" s="4890"/>
      <c r="E77" s="4890">
        <v>125600</v>
      </c>
      <c r="F77" s="4891" t="s">
        <v>815</v>
      </c>
      <c r="K77" s="4780"/>
      <c r="M77" s="476"/>
      <c r="Q77" s="4781"/>
      <c r="S77" s="4781"/>
      <c r="U77" s="4780"/>
    </row>
    <row r="78" spans="1:21" s="4779" customFormat="1" ht="12" customHeight="1">
      <c r="A78" s="4887">
        <v>31</v>
      </c>
      <c r="B78" s="4888"/>
      <c r="C78" s="4889" t="s">
        <v>244</v>
      </c>
      <c r="D78" s="4892">
        <v>-33638</v>
      </c>
      <c r="E78" s="4892">
        <v>-29903</v>
      </c>
      <c r="F78" s="4891" t="s">
        <v>816</v>
      </c>
      <c r="K78" s="4780"/>
      <c r="M78" s="476"/>
      <c r="Q78" s="4781"/>
      <c r="S78" s="4781"/>
      <c r="U78" s="4780"/>
    </row>
    <row r="79" spans="1:21" s="4779" customFormat="1" ht="12" customHeight="1">
      <c r="A79" s="4887">
        <v>32</v>
      </c>
      <c r="B79" s="4888"/>
      <c r="C79" s="4889" t="s">
        <v>245</v>
      </c>
      <c r="D79" s="4892">
        <v>0</v>
      </c>
      <c r="E79" s="4892">
        <v>0</v>
      </c>
      <c r="F79" s="4891" t="s">
        <v>817</v>
      </c>
      <c r="K79" s="4780"/>
      <c r="Q79" s="4781"/>
      <c r="S79" s="4781"/>
      <c r="U79" s="4780"/>
    </row>
    <row r="80" spans="1:21" s="4779" customFormat="1" ht="12" customHeight="1">
      <c r="A80" s="4887">
        <v>33</v>
      </c>
      <c r="B80" s="4888"/>
      <c r="C80" s="4889" t="s">
        <v>246</v>
      </c>
      <c r="D80" s="4892">
        <v>0</v>
      </c>
      <c r="E80" s="4892">
        <v>0</v>
      </c>
      <c r="F80" s="4891" t="s">
        <v>818</v>
      </c>
      <c r="K80" s="4780"/>
      <c r="Q80" s="4781"/>
      <c r="S80" s="4781"/>
      <c r="U80" s="4780"/>
    </row>
    <row r="81" spans="1:21" s="4779" customFormat="1" ht="12" customHeight="1">
      <c r="A81" s="4887">
        <v>34</v>
      </c>
      <c r="B81" s="4888"/>
      <c r="C81" s="4889" t="s">
        <v>247</v>
      </c>
      <c r="D81" s="4892">
        <v>0</v>
      </c>
      <c r="E81" s="4892">
        <v>-5799</v>
      </c>
      <c r="F81" s="4891" t="s">
        <v>819</v>
      </c>
      <c r="K81" s="4780"/>
      <c r="Q81" s="4781"/>
      <c r="S81" s="4781"/>
      <c r="U81" s="4780"/>
    </row>
    <row r="82" spans="1:21" s="4779" customFormat="1" ht="12" customHeight="1">
      <c r="A82" s="4887">
        <v>35</v>
      </c>
      <c r="B82" s="4888"/>
      <c r="C82" s="4889" t="s">
        <v>1032</v>
      </c>
      <c r="D82" s="4892">
        <v>-2335</v>
      </c>
      <c r="E82" s="4892">
        <v>-3260</v>
      </c>
      <c r="F82" s="4891" t="s">
        <v>820</v>
      </c>
      <c r="K82" s="4780"/>
      <c r="Q82" s="4781"/>
      <c r="S82" s="4781"/>
      <c r="U82" s="4780"/>
    </row>
    <row r="83" spans="1:21" s="4779" customFormat="1" ht="12" customHeight="1">
      <c r="A83" s="4887">
        <v>36</v>
      </c>
      <c r="B83" s="4888"/>
      <c r="C83" s="4889" t="s">
        <v>79</v>
      </c>
      <c r="D83" s="4890">
        <f>SUM(D77:D82)</f>
        <v>-35973</v>
      </c>
      <c r="E83" s="4893">
        <f>SUM(E77:E82)</f>
        <v>86638</v>
      </c>
      <c r="F83" s="4891" t="s">
        <v>821</v>
      </c>
      <c r="K83" s="4780"/>
      <c r="Q83" s="4781"/>
      <c r="S83" s="4781"/>
      <c r="U83" s="4780"/>
    </row>
    <row r="84" spans="1:21" s="4779" customFormat="1" ht="12" customHeight="1">
      <c r="A84" s="4894"/>
      <c r="B84" s="4816"/>
      <c r="C84" s="4817" t="s">
        <v>80</v>
      </c>
      <c r="D84" s="4818"/>
      <c r="E84" s="4819"/>
      <c r="F84" s="4820"/>
      <c r="Q84" s="4781"/>
      <c r="S84" s="4781"/>
    </row>
    <row r="85" spans="1:21" s="4779" customFormat="1" ht="12" customHeight="1">
      <c r="A85" s="4887">
        <v>37</v>
      </c>
      <c r="B85" s="4888"/>
      <c r="C85" s="4889" t="s">
        <v>81</v>
      </c>
      <c r="D85" s="4890">
        <f>D49+D61+D83</f>
        <v>1257</v>
      </c>
      <c r="E85" s="4890">
        <f>E49+E61+E83</f>
        <v>-2452</v>
      </c>
      <c r="F85" s="4891" t="s">
        <v>822</v>
      </c>
      <c r="K85" s="4780"/>
      <c r="Q85" s="4781"/>
      <c r="S85" s="4781"/>
      <c r="U85" s="4780"/>
    </row>
    <row r="86" spans="1:21" s="4779" customFormat="1" ht="12" customHeight="1">
      <c r="A86" s="4887">
        <v>38</v>
      </c>
      <c r="B86" s="4888"/>
      <c r="C86" s="4889" t="s">
        <v>1276</v>
      </c>
      <c r="D86" s="4890">
        <f>E87</f>
        <v>-6171</v>
      </c>
      <c r="E86" s="4893">
        <v>-3719</v>
      </c>
      <c r="F86" s="4891" t="s">
        <v>823</v>
      </c>
      <c r="K86" s="4780"/>
      <c r="Q86" s="4781"/>
      <c r="S86" s="4781"/>
      <c r="U86" s="4780"/>
    </row>
    <row r="87" spans="1:21" s="4779" customFormat="1" ht="12" customHeight="1">
      <c r="A87" s="4887">
        <v>39</v>
      </c>
      <c r="B87" s="4895"/>
      <c r="C87" s="4889" t="s">
        <v>1277</v>
      </c>
      <c r="D87" s="4896">
        <f>D85+D86</f>
        <v>-4914</v>
      </c>
      <c r="E87" s="4897">
        <f>E85+E86</f>
        <v>-6171</v>
      </c>
      <c r="F87" s="4891" t="s">
        <v>824</v>
      </c>
      <c r="K87" s="4780"/>
      <c r="Q87" s="4781"/>
      <c r="S87" s="4781"/>
      <c r="U87" s="4780"/>
    </row>
    <row r="88" spans="1:21" s="4779" customFormat="1" ht="12" customHeight="1">
      <c r="A88" s="4894"/>
      <c r="B88" s="4825"/>
      <c r="C88" s="4817"/>
      <c r="D88" s="4826"/>
      <c r="E88" s="4827"/>
      <c r="F88" s="4820"/>
      <c r="K88" s="4780"/>
      <c r="Q88" s="4781"/>
      <c r="S88" s="4781"/>
      <c r="U88" s="4780"/>
    </row>
    <row r="89" spans="1:21" s="4779" customFormat="1" ht="12" customHeight="1">
      <c r="A89" s="4898"/>
      <c r="B89" s="4825"/>
      <c r="C89" s="4817" t="s">
        <v>82</v>
      </c>
      <c r="D89" s="4826"/>
      <c r="E89" s="4828"/>
      <c r="F89" s="4829"/>
      <c r="K89" s="4780"/>
      <c r="Q89" s="4781"/>
      <c r="S89" s="4781"/>
      <c r="U89" s="4780"/>
    </row>
    <row r="90" spans="1:21" s="4779" customFormat="1" ht="12" customHeight="1">
      <c r="A90" s="4898"/>
      <c r="B90" s="4825"/>
      <c r="C90" s="4817" t="s">
        <v>83</v>
      </c>
      <c r="D90" s="4830"/>
      <c r="E90" s="4828"/>
      <c r="F90" s="4829"/>
      <c r="K90" s="4780"/>
      <c r="Q90" s="4781"/>
      <c r="S90" s="4781"/>
      <c r="U90" s="4780"/>
    </row>
    <row r="91" spans="1:21" s="4779" customFormat="1" ht="12" customHeight="1">
      <c r="A91" s="4898"/>
      <c r="B91" s="4825"/>
      <c r="C91" s="4817"/>
      <c r="D91" s="4830"/>
      <c r="E91" s="4828"/>
      <c r="F91" s="4829"/>
      <c r="K91" s="4780"/>
      <c r="Q91" s="4781"/>
      <c r="S91" s="4781"/>
      <c r="U91" s="4780"/>
    </row>
    <row r="92" spans="1:21" s="4779" customFormat="1" ht="12" customHeight="1">
      <c r="A92" s="4887">
        <v>40</v>
      </c>
      <c r="B92" s="4895"/>
      <c r="C92" s="4889" t="s">
        <v>85</v>
      </c>
      <c r="D92" s="4896">
        <v>407859</v>
      </c>
      <c r="E92" s="4897">
        <v>400557</v>
      </c>
      <c r="F92" s="4891" t="s">
        <v>84</v>
      </c>
      <c r="K92" s="4780"/>
      <c r="Q92" s="4781"/>
      <c r="S92" s="4781"/>
      <c r="U92" s="4780"/>
    </row>
    <row r="93" spans="1:21" s="4779" customFormat="1" ht="12" customHeight="1">
      <c r="A93" s="4887">
        <v>41</v>
      </c>
      <c r="B93" s="4895"/>
      <c r="C93" s="4889" t="s">
        <v>87</v>
      </c>
      <c r="D93" s="4896">
        <v>39709</v>
      </c>
      <c r="E93" s="4897">
        <v>-58778</v>
      </c>
      <c r="F93" s="4891" t="s">
        <v>86</v>
      </c>
      <c r="K93" s="4780"/>
      <c r="Q93" s="4781"/>
      <c r="S93" s="4781"/>
      <c r="U93" s="4780"/>
    </row>
    <row r="94" spans="1:21" ht="12" customHeight="1">
      <c r="A94" s="484"/>
      <c r="B94" s="481"/>
      <c r="C94" s="479"/>
      <c r="D94" s="4708"/>
      <c r="E94" s="4711"/>
      <c r="F94" s="482"/>
      <c r="K94" s="462"/>
      <c r="U94" s="462"/>
    </row>
    <row r="95" spans="1:21" ht="12" customHeight="1">
      <c r="A95" s="484"/>
      <c r="B95" s="479"/>
      <c r="C95" s="479"/>
      <c r="D95" s="4710"/>
      <c r="E95" s="4710"/>
      <c r="F95" s="482"/>
      <c r="K95" s="462"/>
      <c r="U95" s="462"/>
    </row>
    <row r="96" spans="1:21" s="4782" customFormat="1" ht="12" customHeight="1">
      <c r="A96" s="4821" t="s">
        <v>1144</v>
      </c>
      <c r="B96" s="4822"/>
      <c r="C96" s="4822"/>
      <c r="D96" s="4823"/>
      <c r="E96" s="4823"/>
      <c r="F96" s="4824"/>
      <c r="Q96" s="4784"/>
      <c r="S96" s="4784"/>
    </row>
    <row r="97" spans="1:19" ht="12" customHeight="1">
      <c r="A97" s="484"/>
      <c r="B97" s="480"/>
      <c r="C97" s="480"/>
      <c r="D97" s="4715"/>
      <c r="E97" s="4715"/>
      <c r="F97" s="485"/>
    </row>
    <row r="98" spans="1:19" ht="12" customHeight="1">
      <c r="A98" s="484"/>
      <c r="B98" s="480"/>
      <c r="C98" s="480"/>
      <c r="D98" s="4715"/>
      <c r="E98" s="4715"/>
      <c r="F98" s="485"/>
    </row>
    <row r="99" spans="1:19" ht="12" customHeight="1">
      <c r="A99" s="484"/>
      <c r="B99" s="480"/>
      <c r="C99" s="480"/>
      <c r="D99" s="4715"/>
      <c r="E99" s="4715"/>
      <c r="F99" s="483"/>
    </row>
    <row r="100" spans="1:19" s="4782" customFormat="1" ht="12" customHeight="1">
      <c r="A100" s="5605" t="s">
        <v>642</v>
      </c>
      <c r="B100" s="5606"/>
      <c r="C100" s="5606"/>
      <c r="D100" s="5606"/>
      <c r="E100" s="5606"/>
      <c r="F100" s="5607"/>
      <c r="Q100" s="4784"/>
      <c r="S100" s="4784"/>
    </row>
    <row r="101" spans="1:19" ht="12" customHeight="1">
      <c r="A101" s="484"/>
      <c r="B101" s="480"/>
      <c r="C101" s="480"/>
      <c r="D101" s="4715"/>
      <c r="E101" s="4715"/>
      <c r="F101" s="486"/>
    </row>
    <row r="102" spans="1:19" ht="12" customHeight="1">
      <c r="A102" s="484"/>
      <c r="B102" s="480"/>
      <c r="C102" s="480"/>
      <c r="D102" s="4715"/>
      <c r="E102" s="4715"/>
      <c r="F102" s="486"/>
    </row>
    <row r="103" spans="1:19" ht="12" customHeight="1">
      <c r="A103" s="484"/>
      <c r="B103" s="5539"/>
      <c r="C103" s="5539"/>
      <c r="D103" s="4715"/>
      <c r="E103" s="4715"/>
      <c r="F103" s="486"/>
    </row>
    <row r="104" spans="1:19" ht="12" customHeight="1">
      <c r="A104" s="484"/>
      <c r="B104" s="3481"/>
      <c r="C104" s="3481"/>
      <c r="D104" s="4715"/>
      <c r="E104" s="4715"/>
      <c r="F104" s="3891"/>
    </row>
    <row r="105" spans="1:19" ht="12" customHeight="1">
      <c r="A105" s="484"/>
      <c r="B105" s="3481"/>
      <c r="C105" s="3481"/>
      <c r="D105" s="4715"/>
      <c r="E105" s="4715"/>
      <c r="F105" s="3891"/>
    </row>
    <row r="106" spans="1:19" ht="12" customHeight="1">
      <c r="A106" s="484"/>
      <c r="B106" s="3481"/>
      <c r="C106" s="3481"/>
      <c r="D106" s="4715"/>
      <c r="E106" s="4715"/>
      <c r="F106" s="486"/>
    </row>
    <row r="107" spans="1:19" ht="12" customHeight="1">
      <c r="A107" s="484"/>
      <c r="B107" s="3481"/>
      <c r="C107" s="3481"/>
      <c r="D107" s="4715"/>
      <c r="E107" s="4715"/>
      <c r="F107" s="486"/>
    </row>
    <row r="108" spans="1:19" ht="12" customHeight="1">
      <c r="A108" s="484"/>
      <c r="B108" s="5539"/>
      <c r="C108" s="5539"/>
      <c r="D108" s="4715"/>
      <c r="E108" s="4715"/>
      <c r="F108" s="486"/>
    </row>
    <row r="109" spans="1:19" ht="12" customHeight="1">
      <c r="A109" s="484"/>
      <c r="B109" s="480"/>
      <c r="C109" s="480"/>
      <c r="D109" s="4715"/>
      <c r="E109" s="4715"/>
      <c r="F109" s="486"/>
    </row>
    <row r="110" spans="1:19" ht="12" customHeight="1">
      <c r="A110" s="484"/>
      <c r="B110" s="3481"/>
      <c r="C110" s="3481"/>
      <c r="D110" s="4715"/>
      <c r="E110" s="4715"/>
      <c r="F110" s="486"/>
    </row>
    <row r="111" spans="1:19" ht="12" customHeight="1">
      <c r="A111" s="484"/>
      <c r="B111" s="488"/>
      <c r="C111" s="488"/>
      <c r="D111" s="4715"/>
      <c r="E111" s="4715"/>
      <c r="F111" s="486"/>
    </row>
    <row r="112" spans="1:19" ht="12" customHeight="1">
      <c r="A112" s="484"/>
      <c r="B112" s="480"/>
      <c r="C112" s="480"/>
      <c r="D112" s="4715"/>
      <c r="E112" s="4715"/>
      <c r="F112" s="486"/>
    </row>
    <row r="113" spans="1:6" ht="12" customHeight="1">
      <c r="A113" s="484"/>
      <c r="B113" s="480"/>
      <c r="C113" s="480"/>
      <c r="D113" s="4715"/>
      <c r="E113" s="4715"/>
      <c r="F113" s="486"/>
    </row>
    <row r="114" spans="1:6" ht="12" customHeight="1">
      <c r="A114" s="484"/>
      <c r="B114" s="480"/>
      <c r="C114" s="480"/>
      <c r="D114" s="4715"/>
      <c r="E114" s="4715"/>
      <c r="F114" s="486"/>
    </row>
    <row r="115" spans="1:6" ht="12" customHeight="1">
      <c r="A115" s="484"/>
      <c r="B115" s="480"/>
      <c r="C115" s="480"/>
      <c r="D115" s="4715"/>
      <c r="E115" s="4715"/>
      <c r="F115" s="486"/>
    </row>
    <row r="116" spans="1:6" ht="12" customHeight="1">
      <c r="A116" s="484"/>
      <c r="B116" s="480"/>
      <c r="C116" s="480"/>
      <c r="D116" s="4715"/>
      <c r="E116" s="4715"/>
      <c r="F116" s="486"/>
    </row>
    <row r="117" spans="1:6" ht="12" customHeight="1">
      <c r="A117" s="484"/>
      <c r="B117" s="480"/>
      <c r="C117" s="480"/>
      <c r="D117" s="4715"/>
      <c r="E117" s="4715"/>
      <c r="F117" s="486"/>
    </row>
    <row r="118" spans="1:6" ht="12" customHeight="1">
      <c r="A118" s="484"/>
      <c r="B118" s="480"/>
      <c r="C118" s="480"/>
      <c r="D118" s="4715"/>
      <c r="E118" s="4715"/>
      <c r="F118" s="486"/>
    </row>
    <row r="119" spans="1:6" ht="12" customHeight="1">
      <c r="A119" s="484"/>
      <c r="B119" s="480"/>
      <c r="C119" s="480"/>
      <c r="D119" s="4715"/>
      <c r="E119" s="4715"/>
      <c r="F119" s="486"/>
    </row>
    <row r="120" spans="1:6" ht="12" customHeight="1">
      <c r="A120" s="484"/>
      <c r="B120" s="480"/>
      <c r="C120" s="480"/>
      <c r="D120" s="4715"/>
      <c r="E120" s="4715"/>
      <c r="F120" s="486"/>
    </row>
    <row r="121" spans="1:6" ht="12" customHeight="1">
      <c r="A121" s="484"/>
      <c r="B121" s="480"/>
      <c r="C121" s="480"/>
      <c r="D121" s="4710"/>
      <c r="E121" s="4710"/>
      <c r="F121" s="490"/>
    </row>
    <row r="122" spans="1:6" ht="12" customHeight="1">
      <c r="A122" s="484"/>
      <c r="B122" s="479"/>
      <c r="C122" s="479"/>
      <c r="D122" s="4710"/>
      <c r="E122" s="4710"/>
      <c r="F122" s="490"/>
    </row>
    <row r="123" spans="1:6" ht="12" customHeight="1">
      <c r="A123" s="484"/>
      <c r="B123" s="479"/>
      <c r="C123" s="479"/>
      <c r="D123" s="4710"/>
      <c r="E123" s="4710"/>
      <c r="F123" s="490"/>
    </row>
    <row r="124" spans="1:6" ht="12" customHeight="1">
      <c r="A124" s="484"/>
      <c r="B124" s="479"/>
      <c r="C124" s="479"/>
      <c r="D124" s="4710"/>
      <c r="E124" s="4710"/>
      <c r="F124" s="490"/>
    </row>
    <row r="125" spans="1:6" ht="12" customHeight="1">
      <c r="A125" s="484"/>
      <c r="B125" s="479"/>
      <c r="C125" s="479"/>
      <c r="D125" s="4710"/>
      <c r="E125" s="4710"/>
      <c r="F125" s="490"/>
    </row>
    <row r="126" spans="1:6" ht="12" customHeight="1">
      <c r="A126" s="484"/>
      <c r="B126" s="479"/>
      <c r="C126" s="479"/>
      <c r="D126" s="4710"/>
      <c r="E126" s="4710"/>
      <c r="F126" s="490"/>
    </row>
    <row r="127" spans="1:6" ht="12" customHeight="1">
      <c r="A127" s="484"/>
      <c r="B127" s="480"/>
      <c r="C127" s="480"/>
      <c r="D127" s="4715"/>
      <c r="E127" s="4715"/>
      <c r="F127" s="486"/>
    </row>
    <row r="128" spans="1:6" ht="12" customHeight="1">
      <c r="A128" s="484"/>
      <c r="B128" s="479"/>
      <c r="C128" s="479"/>
      <c r="D128" s="4710"/>
      <c r="E128" s="4710"/>
      <c r="F128" s="490"/>
    </row>
    <row r="129" spans="1:6" ht="12" customHeight="1">
      <c r="A129" s="484"/>
      <c r="B129" s="479"/>
      <c r="C129" s="479"/>
      <c r="D129" s="4710"/>
      <c r="E129" s="4710"/>
      <c r="F129" s="490"/>
    </row>
    <row r="130" spans="1:6" ht="12" customHeight="1">
      <c r="A130" s="484"/>
      <c r="B130" s="479"/>
      <c r="C130" s="487"/>
      <c r="D130" s="4710"/>
      <c r="E130" s="4710"/>
      <c r="F130" s="490"/>
    </row>
    <row r="131" spans="1:6" ht="12" customHeight="1">
      <c r="A131" s="484"/>
      <c r="B131" s="479"/>
      <c r="C131" s="487"/>
      <c r="D131" s="4710"/>
      <c r="E131" s="4710"/>
      <c r="F131" s="490"/>
    </row>
    <row r="132" spans="1:6" ht="12" customHeight="1">
      <c r="A132" s="484"/>
      <c r="B132" s="479"/>
      <c r="C132" s="479"/>
      <c r="D132" s="4710"/>
      <c r="E132" s="4710"/>
      <c r="F132" s="490"/>
    </row>
    <row r="133" spans="1:6" ht="12" customHeight="1">
      <c r="A133" s="484"/>
      <c r="B133" s="480"/>
      <c r="C133" s="479"/>
      <c r="D133" s="4710"/>
      <c r="E133" s="4710"/>
      <c r="F133" s="490"/>
    </row>
    <row r="134" spans="1:6" ht="12" customHeight="1">
      <c r="A134" s="484"/>
      <c r="B134" s="480"/>
      <c r="C134" s="479"/>
      <c r="D134" s="4710"/>
      <c r="E134" s="4710"/>
      <c r="F134" s="490"/>
    </row>
    <row r="135" spans="1:6" ht="12" customHeight="1">
      <c r="A135" s="484"/>
      <c r="B135" s="480"/>
      <c r="C135" s="479"/>
      <c r="D135" s="4710"/>
      <c r="E135" s="4710"/>
      <c r="F135" s="490"/>
    </row>
    <row r="136" spans="1:6" ht="12" customHeight="1">
      <c r="A136" s="484"/>
      <c r="B136" s="480"/>
      <c r="C136" s="479"/>
      <c r="D136" s="4710"/>
      <c r="E136" s="4710"/>
      <c r="F136" s="490"/>
    </row>
    <row r="137" spans="1:6" ht="12" customHeight="1">
      <c r="A137" s="489"/>
      <c r="B137" s="480"/>
      <c r="C137" s="479"/>
      <c r="D137" s="4710"/>
      <c r="E137" s="4710"/>
      <c r="F137" s="490"/>
    </row>
    <row r="138" spans="1:6" ht="12" customHeight="1" thickBot="1">
      <c r="A138" s="491"/>
      <c r="B138" s="492"/>
      <c r="C138" s="493"/>
      <c r="D138" s="4716"/>
      <c r="E138" s="4716"/>
      <c r="F138" s="494"/>
    </row>
    <row r="139" spans="1:6" ht="12" customHeight="1">
      <c r="A139" s="479"/>
      <c r="B139" s="480"/>
      <c r="C139" s="479"/>
      <c r="D139" s="4717"/>
      <c r="E139" s="4710"/>
      <c r="F139" s="495" t="s">
        <v>173</v>
      </c>
    </row>
  </sheetData>
  <mergeCells count="1">
    <mergeCell ref="A100:F100"/>
  </mergeCells>
  <phoneticPr fontId="10" type="noConversion"/>
  <printOptions horizontalCentered="1" verticalCentered="1"/>
  <pageMargins left="0.5" right="0.6" top="0.25" bottom="0.25" header="0.5" footer="0.5"/>
  <pageSetup scale="85" fitToHeight="2" orientation="portrait" r:id="rId1"/>
  <headerFooter alignWithMargins="0"/>
  <rowBreaks count="1" manualBreakCount="1">
    <brk id="69" max="5"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O123"/>
  <sheetViews>
    <sheetView showGridLines="0" zoomScaleNormal="100" workbookViewId="0">
      <selection activeCell="B58" sqref="B58"/>
    </sheetView>
  </sheetViews>
  <sheetFormatPr defaultColWidth="10.85546875" defaultRowHeight="11.25"/>
  <cols>
    <col min="1" max="1" width="4" style="534" customWidth="1"/>
    <col min="2" max="2" width="40.85546875" style="534" customWidth="1"/>
    <col min="3" max="3" width="37.28515625" style="534" customWidth="1"/>
    <col min="4" max="4" width="9.85546875" style="5477" customWidth="1"/>
    <col min="5" max="5" width="4" style="534" customWidth="1"/>
    <col min="6" max="6" width="10.85546875" style="535"/>
    <col min="7" max="7" width="12.85546875" style="535" customWidth="1"/>
    <col min="8" max="8" width="10.85546875" style="535"/>
    <col min="9" max="9" width="4.85546875" style="535" customWidth="1"/>
    <col min="10" max="10" width="3.85546875" style="535" customWidth="1"/>
    <col min="11" max="11" width="12.85546875" style="535" customWidth="1"/>
    <col min="12" max="12" width="10.85546875" style="535"/>
    <col min="13" max="13" width="4.85546875" style="535" customWidth="1"/>
    <col min="14" max="14" width="3.85546875" style="535" customWidth="1"/>
    <col min="15" max="15" width="12.85546875" style="535" customWidth="1"/>
    <col min="16" max="256" width="10.85546875" style="535"/>
    <col min="257" max="257" width="4" style="535" customWidth="1"/>
    <col min="258" max="259" width="40.85546875" style="535" customWidth="1"/>
    <col min="260" max="260" width="9.85546875" style="535" customWidth="1"/>
    <col min="261" max="261" width="4" style="535" customWidth="1"/>
    <col min="262" max="262" width="10.85546875" style="535"/>
    <col min="263" max="263" width="12.85546875" style="535" customWidth="1"/>
    <col min="264" max="264" width="10.85546875" style="535"/>
    <col min="265" max="265" width="4.85546875" style="535" customWidth="1"/>
    <col min="266" max="266" width="3.85546875" style="535" customWidth="1"/>
    <col min="267" max="267" width="12.85546875" style="535" customWidth="1"/>
    <col min="268" max="268" width="10.85546875" style="535"/>
    <col min="269" max="269" width="4.85546875" style="535" customWidth="1"/>
    <col min="270" max="270" width="3.85546875" style="535" customWidth="1"/>
    <col min="271" max="271" width="12.85546875" style="535" customWidth="1"/>
    <col min="272" max="512" width="10.85546875" style="535"/>
    <col min="513" max="513" width="4" style="535" customWidth="1"/>
    <col min="514" max="515" width="40.85546875" style="535" customWidth="1"/>
    <col min="516" max="516" width="9.85546875" style="535" customWidth="1"/>
    <col min="517" max="517" width="4" style="535" customWidth="1"/>
    <col min="518" max="518" width="10.85546875" style="535"/>
    <col min="519" max="519" width="12.85546875" style="535" customWidth="1"/>
    <col min="520" max="520" width="10.85546875" style="535"/>
    <col min="521" max="521" width="4.85546875" style="535" customWidth="1"/>
    <col min="522" max="522" width="3.85546875" style="535" customWidth="1"/>
    <col min="523" max="523" width="12.85546875" style="535" customWidth="1"/>
    <col min="524" max="524" width="10.85546875" style="535"/>
    <col min="525" max="525" width="4.85546875" style="535" customWidth="1"/>
    <col min="526" max="526" width="3.85546875" style="535" customWidth="1"/>
    <col min="527" max="527" width="12.85546875" style="535" customWidth="1"/>
    <col min="528" max="768" width="10.85546875" style="535"/>
    <col min="769" max="769" width="4" style="535" customWidth="1"/>
    <col min="770" max="771" width="40.85546875" style="535" customWidth="1"/>
    <col min="772" max="772" width="9.85546875" style="535" customWidth="1"/>
    <col min="773" max="773" width="4" style="535" customWidth="1"/>
    <col min="774" max="774" width="10.85546875" style="535"/>
    <col min="775" max="775" width="12.85546875" style="535" customWidth="1"/>
    <col min="776" max="776" width="10.85546875" style="535"/>
    <col min="777" max="777" width="4.85546875" style="535" customWidth="1"/>
    <col min="778" max="778" width="3.85546875" style="535" customWidth="1"/>
    <col min="779" max="779" width="12.85546875" style="535" customWidth="1"/>
    <col min="780" max="780" width="10.85546875" style="535"/>
    <col min="781" max="781" width="4.85546875" style="535" customWidth="1"/>
    <col min="782" max="782" width="3.85546875" style="535" customWidth="1"/>
    <col min="783" max="783" width="12.85546875" style="535" customWidth="1"/>
    <col min="784" max="1024" width="10.85546875" style="535"/>
    <col min="1025" max="1025" width="4" style="535" customWidth="1"/>
    <col min="1026" max="1027" width="40.85546875" style="535" customWidth="1"/>
    <col min="1028" max="1028" width="9.85546875" style="535" customWidth="1"/>
    <col min="1029" max="1029" width="4" style="535" customWidth="1"/>
    <col min="1030" max="1030" width="10.85546875" style="535"/>
    <col min="1031" max="1031" width="12.85546875" style="535" customWidth="1"/>
    <col min="1032" max="1032" width="10.85546875" style="535"/>
    <col min="1033" max="1033" width="4.85546875" style="535" customWidth="1"/>
    <col min="1034" max="1034" width="3.85546875" style="535" customWidth="1"/>
    <col min="1035" max="1035" width="12.85546875" style="535" customWidth="1"/>
    <col min="1036" max="1036" width="10.85546875" style="535"/>
    <col min="1037" max="1037" width="4.85546875" style="535" customWidth="1"/>
    <col min="1038" max="1038" width="3.85546875" style="535" customWidth="1"/>
    <col min="1039" max="1039" width="12.85546875" style="535" customWidth="1"/>
    <col min="1040" max="1280" width="10.85546875" style="535"/>
    <col min="1281" max="1281" width="4" style="535" customWidth="1"/>
    <col min="1282" max="1283" width="40.85546875" style="535" customWidth="1"/>
    <col min="1284" max="1284" width="9.85546875" style="535" customWidth="1"/>
    <col min="1285" max="1285" width="4" style="535" customWidth="1"/>
    <col min="1286" max="1286" width="10.85546875" style="535"/>
    <col min="1287" max="1287" width="12.85546875" style="535" customWidth="1"/>
    <col min="1288" max="1288" width="10.85546875" style="535"/>
    <col min="1289" max="1289" width="4.85546875" style="535" customWidth="1"/>
    <col min="1290" max="1290" width="3.85546875" style="535" customWidth="1"/>
    <col min="1291" max="1291" width="12.85546875" style="535" customWidth="1"/>
    <col min="1292" max="1292" width="10.85546875" style="535"/>
    <col min="1293" max="1293" width="4.85546875" style="535" customWidth="1"/>
    <col min="1294" max="1294" width="3.85546875" style="535" customWidth="1"/>
    <col min="1295" max="1295" width="12.85546875" style="535" customWidth="1"/>
    <col min="1296" max="1536" width="10.85546875" style="535"/>
    <col min="1537" max="1537" width="4" style="535" customWidth="1"/>
    <col min="1538" max="1539" width="40.85546875" style="535" customWidth="1"/>
    <col min="1540" max="1540" width="9.85546875" style="535" customWidth="1"/>
    <col min="1541" max="1541" width="4" style="535" customWidth="1"/>
    <col min="1542" max="1542" width="10.85546875" style="535"/>
    <col min="1543" max="1543" width="12.85546875" style="535" customWidth="1"/>
    <col min="1544" max="1544" width="10.85546875" style="535"/>
    <col min="1545" max="1545" width="4.85546875" style="535" customWidth="1"/>
    <col min="1546" max="1546" width="3.85546875" style="535" customWidth="1"/>
    <col min="1547" max="1547" width="12.85546875" style="535" customWidth="1"/>
    <col min="1548" max="1548" width="10.85546875" style="535"/>
    <col min="1549" max="1549" width="4.85546875" style="535" customWidth="1"/>
    <col min="1550" max="1550" width="3.85546875" style="535" customWidth="1"/>
    <col min="1551" max="1551" width="12.85546875" style="535" customWidth="1"/>
    <col min="1552" max="1792" width="10.85546875" style="535"/>
    <col min="1793" max="1793" width="4" style="535" customWidth="1"/>
    <col min="1794" max="1795" width="40.85546875" style="535" customWidth="1"/>
    <col min="1796" max="1796" width="9.85546875" style="535" customWidth="1"/>
    <col min="1797" max="1797" width="4" style="535" customWidth="1"/>
    <col min="1798" max="1798" width="10.85546875" style="535"/>
    <col min="1799" max="1799" width="12.85546875" style="535" customWidth="1"/>
    <col min="1800" max="1800" width="10.85546875" style="535"/>
    <col min="1801" max="1801" width="4.85546875" style="535" customWidth="1"/>
    <col min="1802" max="1802" width="3.85546875" style="535" customWidth="1"/>
    <col min="1803" max="1803" width="12.85546875" style="535" customWidth="1"/>
    <col min="1804" max="1804" width="10.85546875" style="535"/>
    <col min="1805" max="1805" width="4.85546875" style="535" customWidth="1"/>
    <col min="1806" max="1806" width="3.85546875" style="535" customWidth="1"/>
    <col min="1807" max="1807" width="12.85546875" style="535" customWidth="1"/>
    <col min="1808" max="2048" width="10.85546875" style="535"/>
    <col min="2049" max="2049" width="4" style="535" customWidth="1"/>
    <col min="2050" max="2051" width="40.85546875" style="535" customWidth="1"/>
    <col min="2052" max="2052" width="9.85546875" style="535" customWidth="1"/>
    <col min="2053" max="2053" width="4" style="535" customWidth="1"/>
    <col min="2054" max="2054" width="10.85546875" style="535"/>
    <col min="2055" max="2055" width="12.85546875" style="535" customWidth="1"/>
    <col min="2056" max="2056" width="10.85546875" style="535"/>
    <col min="2057" max="2057" width="4.85546875" style="535" customWidth="1"/>
    <col min="2058" max="2058" width="3.85546875" style="535" customWidth="1"/>
    <col min="2059" max="2059" width="12.85546875" style="535" customWidth="1"/>
    <col min="2060" max="2060" width="10.85546875" style="535"/>
    <col min="2061" max="2061" width="4.85546875" style="535" customWidth="1"/>
    <col min="2062" max="2062" width="3.85546875" style="535" customWidth="1"/>
    <col min="2063" max="2063" width="12.85546875" style="535" customWidth="1"/>
    <col min="2064" max="2304" width="10.85546875" style="535"/>
    <col min="2305" max="2305" width="4" style="535" customWidth="1"/>
    <col min="2306" max="2307" width="40.85546875" style="535" customWidth="1"/>
    <col min="2308" max="2308" width="9.85546875" style="535" customWidth="1"/>
    <col min="2309" max="2309" width="4" style="535" customWidth="1"/>
    <col min="2310" max="2310" width="10.85546875" style="535"/>
    <col min="2311" max="2311" width="12.85546875" style="535" customWidth="1"/>
    <col min="2312" max="2312" width="10.85546875" style="535"/>
    <col min="2313" max="2313" width="4.85546875" style="535" customWidth="1"/>
    <col min="2314" max="2314" width="3.85546875" style="535" customWidth="1"/>
    <col min="2315" max="2315" width="12.85546875" style="535" customWidth="1"/>
    <col min="2316" max="2316" width="10.85546875" style="535"/>
    <col min="2317" max="2317" width="4.85546875" style="535" customWidth="1"/>
    <col min="2318" max="2318" width="3.85546875" style="535" customWidth="1"/>
    <col min="2319" max="2319" width="12.85546875" style="535" customWidth="1"/>
    <col min="2320" max="2560" width="10.85546875" style="535"/>
    <col min="2561" max="2561" width="4" style="535" customWidth="1"/>
    <col min="2562" max="2563" width="40.85546875" style="535" customWidth="1"/>
    <col min="2564" max="2564" width="9.85546875" style="535" customWidth="1"/>
    <col min="2565" max="2565" width="4" style="535" customWidth="1"/>
    <col min="2566" max="2566" width="10.85546875" style="535"/>
    <col min="2567" max="2567" width="12.85546875" style="535" customWidth="1"/>
    <col min="2568" max="2568" width="10.85546875" style="535"/>
    <col min="2569" max="2569" width="4.85546875" style="535" customWidth="1"/>
    <col min="2570" max="2570" width="3.85546875" style="535" customWidth="1"/>
    <col min="2571" max="2571" width="12.85546875" style="535" customWidth="1"/>
    <col min="2572" max="2572" width="10.85546875" style="535"/>
    <col min="2573" max="2573" width="4.85546875" style="535" customWidth="1"/>
    <col min="2574" max="2574" width="3.85546875" style="535" customWidth="1"/>
    <col min="2575" max="2575" width="12.85546875" style="535" customWidth="1"/>
    <col min="2576" max="2816" width="10.85546875" style="535"/>
    <col min="2817" max="2817" width="4" style="535" customWidth="1"/>
    <col min="2818" max="2819" width="40.85546875" style="535" customWidth="1"/>
    <col min="2820" max="2820" width="9.85546875" style="535" customWidth="1"/>
    <col min="2821" max="2821" width="4" style="535" customWidth="1"/>
    <col min="2822" max="2822" width="10.85546875" style="535"/>
    <col min="2823" max="2823" width="12.85546875" style="535" customWidth="1"/>
    <col min="2824" max="2824" width="10.85546875" style="535"/>
    <col min="2825" max="2825" width="4.85546875" style="535" customWidth="1"/>
    <col min="2826" max="2826" width="3.85546875" style="535" customWidth="1"/>
    <col min="2827" max="2827" width="12.85546875" style="535" customWidth="1"/>
    <col min="2828" max="2828" width="10.85546875" style="535"/>
    <col min="2829" max="2829" width="4.85546875" style="535" customWidth="1"/>
    <col min="2830" max="2830" width="3.85546875" style="535" customWidth="1"/>
    <col min="2831" max="2831" width="12.85546875" style="535" customWidth="1"/>
    <col min="2832" max="3072" width="10.85546875" style="535"/>
    <col min="3073" max="3073" width="4" style="535" customWidth="1"/>
    <col min="3074" max="3075" width="40.85546875" style="535" customWidth="1"/>
    <col min="3076" max="3076" width="9.85546875" style="535" customWidth="1"/>
    <col min="3077" max="3077" width="4" style="535" customWidth="1"/>
    <col min="3078" max="3078" width="10.85546875" style="535"/>
    <col min="3079" max="3079" width="12.85546875" style="535" customWidth="1"/>
    <col min="3080" max="3080" width="10.85546875" style="535"/>
    <col min="3081" max="3081" width="4.85546875" style="535" customWidth="1"/>
    <col min="3082" max="3082" width="3.85546875" style="535" customWidth="1"/>
    <col min="3083" max="3083" width="12.85546875" style="535" customWidth="1"/>
    <col min="3084" max="3084" width="10.85546875" style="535"/>
    <col min="3085" max="3085" width="4.85546875" style="535" customWidth="1"/>
    <col min="3086" max="3086" width="3.85546875" style="535" customWidth="1"/>
    <col min="3087" max="3087" width="12.85546875" style="535" customWidth="1"/>
    <col min="3088" max="3328" width="10.85546875" style="535"/>
    <col min="3329" max="3329" width="4" style="535" customWidth="1"/>
    <col min="3330" max="3331" width="40.85546875" style="535" customWidth="1"/>
    <col min="3332" max="3332" width="9.85546875" style="535" customWidth="1"/>
    <col min="3333" max="3333" width="4" style="535" customWidth="1"/>
    <col min="3334" max="3334" width="10.85546875" style="535"/>
    <col min="3335" max="3335" width="12.85546875" style="535" customWidth="1"/>
    <col min="3336" max="3336" width="10.85546875" style="535"/>
    <col min="3337" max="3337" width="4.85546875" style="535" customWidth="1"/>
    <col min="3338" max="3338" width="3.85546875" style="535" customWidth="1"/>
    <col min="3339" max="3339" width="12.85546875" style="535" customWidth="1"/>
    <col min="3340" max="3340" width="10.85546875" style="535"/>
    <col min="3341" max="3341" width="4.85546875" style="535" customWidth="1"/>
    <col min="3342" max="3342" width="3.85546875" style="535" customWidth="1"/>
    <col min="3343" max="3343" width="12.85546875" style="535" customWidth="1"/>
    <col min="3344" max="3584" width="10.85546875" style="535"/>
    <col min="3585" max="3585" width="4" style="535" customWidth="1"/>
    <col min="3586" max="3587" width="40.85546875" style="535" customWidth="1"/>
    <col min="3588" max="3588" width="9.85546875" style="535" customWidth="1"/>
    <col min="3589" max="3589" width="4" style="535" customWidth="1"/>
    <col min="3590" max="3590" width="10.85546875" style="535"/>
    <col min="3591" max="3591" width="12.85546875" style="535" customWidth="1"/>
    <col min="3592" max="3592" width="10.85546875" style="535"/>
    <col min="3593" max="3593" width="4.85546875" style="535" customWidth="1"/>
    <col min="3594" max="3594" width="3.85546875" style="535" customWidth="1"/>
    <col min="3595" max="3595" width="12.85546875" style="535" customWidth="1"/>
    <col min="3596" max="3596" width="10.85546875" style="535"/>
    <col min="3597" max="3597" width="4.85546875" style="535" customWidth="1"/>
    <col min="3598" max="3598" width="3.85546875" style="535" customWidth="1"/>
    <col min="3599" max="3599" width="12.85546875" style="535" customWidth="1"/>
    <col min="3600" max="3840" width="10.85546875" style="535"/>
    <col min="3841" max="3841" width="4" style="535" customWidth="1"/>
    <col min="3842" max="3843" width="40.85546875" style="535" customWidth="1"/>
    <col min="3844" max="3844" width="9.85546875" style="535" customWidth="1"/>
    <col min="3845" max="3845" width="4" style="535" customWidth="1"/>
    <col min="3846" max="3846" width="10.85546875" style="535"/>
    <col min="3847" max="3847" width="12.85546875" style="535" customWidth="1"/>
    <col min="3848" max="3848" width="10.85546875" style="535"/>
    <col min="3849" max="3849" width="4.85546875" style="535" customWidth="1"/>
    <col min="3850" max="3850" width="3.85546875" style="535" customWidth="1"/>
    <col min="3851" max="3851" width="12.85546875" style="535" customWidth="1"/>
    <col min="3852" max="3852" width="10.85546875" style="535"/>
    <col min="3853" max="3853" width="4.85546875" style="535" customWidth="1"/>
    <col min="3854" max="3854" width="3.85546875" style="535" customWidth="1"/>
    <col min="3855" max="3855" width="12.85546875" style="535" customWidth="1"/>
    <col min="3856" max="4096" width="10.85546875" style="535"/>
    <col min="4097" max="4097" width="4" style="535" customWidth="1"/>
    <col min="4098" max="4099" width="40.85546875" style="535" customWidth="1"/>
    <col min="4100" max="4100" width="9.85546875" style="535" customWidth="1"/>
    <col min="4101" max="4101" width="4" style="535" customWidth="1"/>
    <col min="4102" max="4102" width="10.85546875" style="535"/>
    <col min="4103" max="4103" width="12.85546875" style="535" customWidth="1"/>
    <col min="4104" max="4104" width="10.85546875" style="535"/>
    <col min="4105" max="4105" width="4.85546875" style="535" customWidth="1"/>
    <col min="4106" max="4106" width="3.85546875" style="535" customWidth="1"/>
    <col min="4107" max="4107" width="12.85546875" style="535" customWidth="1"/>
    <col min="4108" max="4108" width="10.85546875" style="535"/>
    <col min="4109" max="4109" width="4.85546875" style="535" customWidth="1"/>
    <col min="4110" max="4110" width="3.85546875" style="535" customWidth="1"/>
    <col min="4111" max="4111" width="12.85546875" style="535" customWidth="1"/>
    <col min="4112" max="4352" width="10.85546875" style="535"/>
    <col min="4353" max="4353" width="4" style="535" customWidth="1"/>
    <col min="4354" max="4355" width="40.85546875" style="535" customWidth="1"/>
    <col min="4356" max="4356" width="9.85546875" style="535" customWidth="1"/>
    <col min="4357" max="4357" width="4" style="535" customWidth="1"/>
    <col min="4358" max="4358" width="10.85546875" style="535"/>
    <col min="4359" max="4359" width="12.85546875" style="535" customWidth="1"/>
    <col min="4360" max="4360" width="10.85546875" style="535"/>
    <col min="4361" max="4361" width="4.85546875" style="535" customWidth="1"/>
    <col min="4362" max="4362" width="3.85546875" style="535" customWidth="1"/>
    <col min="4363" max="4363" width="12.85546875" style="535" customWidth="1"/>
    <col min="4364" max="4364" width="10.85546875" style="535"/>
    <col min="4365" max="4365" width="4.85546875" style="535" customWidth="1"/>
    <col min="4366" max="4366" width="3.85546875" style="535" customWidth="1"/>
    <col min="4367" max="4367" width="12.85546875" style="535" customWidth="1"/>
    <col min="4368" max="4608" width="10.85546875" style="535"/>
    <col min="4609" max="4609" width="4" style="535" customWidth="1"/>
    <col min="4610" max="4611" width="40.85546875" style="535" customWidth="1"/>
    <col min="4612" max="4612" width="9.85546875" style="535" customWidth="1"/>
    <col min="4613" max="4613" width="4" style="535" customWidth="1"/>
    <col min="4614" max="4614" width="10.85546875" style="535"/>
    <col min="4615" max="4615" width="12.85546875" style="535" customWidth="1"/>
    <col min="4616" max="4616" width="10.85546875" style="535"/>
    <col min="4617" max="4617" width="4.85546875" style="535" customWidth="1"/>
    <col min="4618" max="4618" width="3.85546875" style="535" customWidth="1"/>
    <col min="4619" max="4619" width="12.85546875" style="535" customWidth="1"/>
    <col min="4620" max="4620" width="10.85546875" style="535"/>
    <col min="4621" max="4621" width="4.85546875" style="535" customWidth="1"/>
    <col min="4622" max="4622" width="3.85546875" style="535" customWidth="1"/>
    <col min="4623" max="4623" width="12.85546875" style="535" customWidth="1"/>
    <col min="4624" max="4864" width="10.85546875" style="535"/>
    <col min="4865" max="4865" width="4" style="535" customWidth="1"/>
    <col min="4866" max="4867" width="40.85546875" style="535" customWidth="1"/>
    <col min="4868" max="4868" width="9.85546875" style="535" customWidth="1"/>
    <col min="4869" max="4869" width="4" style="535" customWidth="1"/>
    <col min="4870" max="4870" width="10.85546875" style="535"/>
    <col min="4871" max="4871" width="12.85546875" style="535" customWidth="1"/>
    <col min="4872" max="4872" width="10.85546875" style="535"/>
    <col min="4873" max="4873" width="4.85546875" style="535" customWidth="1"/>
    <col min="4874" max="4874" width="3.85546875" style="535" customWidth="1"/>
    <col min="4875" max="4875" width="12.85546875" style="535" customWidth="1"/>
    <col min="4876" max="4876" width="10.85546875" style="535"/>
    <col min="4877" max="4877" width="4.85546875" style="535" customWidth="1"/>
    <col min="4878" max="4878" width="3.85546875" style="535" customWidth="1"/>
    <col min="4879" max="4879" width="12.85546875" style="535" customWidth="1"/>
    <col min="4880" max="5120" width="10.85546875" style="535"/>
    <col min="5121" max="5121" width="4" style="535" customWidth="1"/>
    <col min="5122" max="5123" width="40.85546875" style="535" customWidth="1"/>
    <col min="5124" max="5124" width="9.85546875" style="535" customWidth="1"/>
    <col min="5125" max="5125" width="4" style="535" customWidth="1"/>
    <col min="5126" max="5126" width="10.85546875" style="535"/>
    <col min="5127" max="5127" width="12.85546875" style="535" customWidth="1"/>
    <col min="5128" max="5128" width="10.85546875" style="535"/>
    <col min="5129" max="5129" width="4.85546875" style="535" customWidth="1"/>
    <col min="5130" max="5130" width="3.85546875" style="535" customWidth="1"/>
    <col min="5131" max="5131" width="12.85546875" style="535" customWidth="1"/>
    <col min="5132" max="5132" width="10.85546875" style="535"/>
    <col min="5133" max="5133" width="4.85546875" style="535" customWidth="1"/>
    <col min="5134" max="5134" width="3.85546875" style="535" customWidth="1"/>
    <col min="5135" max="5135" width="12.85546875" style="535" customWidth="1"/>
    <col min="5136" max="5376" width="10.85546875" style="535"/>
    <col min="5377" max="5377" width="4" style="535" customWidth="1"/>
    <col min="5378" max="5379" width="40.85546875" style="535" customWidth="1"/>
    <col min="5380" max="5380" width="9.85546875" style="535" customWidth="1"/>
    <col min="5381" max="5381" width="4" style="535" customWidth="1"/>
    <col min="5382" max="5382" width="10.85546875" style="535"/>
    <col min="5383" max="5383" width="12.85546875" style="535" customWidth="1"/>
    <col min="5384" max="5384" width="10.85546875" style="535"/>
    <col min="5385" max="5385" width="4.85546875" style="535" customWidth="1"/>
    <col min="5386" max="5386" width="3.85546875" style="535" customWidth="1"/>
    <col min="5387" max="5387" width="12.85546875" style="535" customWidth="1"/>
    <col min="5388" max="5388" width="10.85546875" style="535"/>
    <col min="5389" max="5389" width="4.85546875" style="535" customWidth="1"/>
    <col min="5390" max="5390" width="3.85546875" style="535" customWidth="1"/>
    <col min="5391" max="5391" width="12.85546875" style="535" customWidth="1"/>
    <col min="5392" max="5632" width="10.85546875" style="535"/>
    <col min="5633" max="5633" width="4" style="535" customWidth="1"/>
    <col min="5634" max="5635" width="40.85546875" style="535" customWidth="1"/>
    <col min="5636" max="5636" width="9.85546875" style="535" customWidth="1"/>
    <col min="5637" max="5637" width="4" style="535" customWidth="1"/>
    <col min="5638" max="5638" width="10.85546875" style="535"/>
    <col min="5639" max="5639" width="12.85546875" style="535" customWidth="1"/>
    <col min="5640" max="5640" width="10.85546875" style="535"/>
    <col min="5641" max="5641" width="4.85546875" style="535" customWidth="1"/>
    <col min="5642" max="5642" width="3.85546875" style="535" customWidth="1"/>
    <col min="5643" max="5643" width="12.85546875" style="535" customWidth="1"/>
    <col min="5644" max="5644" width="10.85546875" style="535"/>
    <col min="5645" max="5645" width="4.85546875" style="535" customWidth="1"/>
    <col min="5646" max="5646" width="3.85546875" style="535" customWidth="1"/>
    <col min="5647" max="5647" width="12.85546875" style="535" customWidth="1"/>
    <col min="5648" max="5888" width="10.85546875" style="535"/>
    <col min="5889" max="5889" width="4" style="535" customWidth="1"/>
    <col min="5890" max="5891" width="40.85546875" style="535" customWidth="1"/>
    <col min="5892" max="5892" width="9.85546875" style="535" customWidth="1"/>
    <col min="5893" max="5893" width="4" style="535" customWidth="1"/>
    <col min="5894" max="5894" width="10.85546875" style="535"/>
    <col min="5895" max="5895" width="12.85546875" style="535" customWidth="1"/>
    <col min="5896" max="5896" width="10.85546875" style="535"/>
    <col min="5897" max="5897" width="4.85546875" style="535" customWidth="1"/>
    <col min="5898" max="5898" width="3.85546875" style="535" customWidth="1"/>
    <col min="5899" max="5899" width="12.85546875" style="535" customWidth="1"/>
    <col min="5900" max="5900" width="10.85546875" style="535"/>
    <col min="5901" max="5901" width="4.85546875" style="535" customWidth="1"/>
    <col min="5902" max="5902" width="3.85546875" style="535" customWidth="1"/>
    <col min="5903" max="5903" width="12.85546875" style="535" customWidth="1"/>
    <col min="5904" max="6144" width="10.85546875" style="535"/>
    <col min="6145" max="6145" width="4" style="535" customWidth="1"/>
    <col min="6146" max="6147" width="40.85546875" style="535" customWidth="1"/>
    <col min="6148" max="6148" width="9.85546875" style="535" customWidth="1"/>
    <col min="6149" max="6149" width="4" style="535" customWidth="1"/>
    <col min="6150" max="6150" width="10.85546875" style="535"/>
    <col min="6151" max="6151" width="12.85546875" style="535" customWidth="1"/>
    <col min="6152" max="6152" width="10.85546875" style="535"/>
    <col min="6153" max="6153" width="4.85546875" style="535" customWidth="1"/>
    <col min="6154" max="6154" width="3.85546875" style="535" customWidth="1"/>
    <col min="6155" max="6155" width="12.85546875" style="535" customWidth="1"/>
    <col min="6156" max="6156" width="10.85546875" style="535"/>
    <col min="6157" max="6157" width="4.85546875" style="535" customWidth="1"/>
    <col min="6158" max="6158" width="3.85546875" style="535" customWidth="1"/>
    <col min="6159" max="6159" width="12.85546875" style="535" customWidth="1"/>
    <col min="6160" max="6400" width="10.85546875" style="535"/>
    <col min="6401" max="6401" width="4" style="535" customWidth="1"/>
    <col min="6402" max="6403" width="40.85546875" style="535" customWidth="1"/>
    <col min="6404" max="6404" width="9.85546875" style="535" customWidth="1"/>
    <col min="6405" max="6405" width="4" style="535" customWidth="1"/>
    <col min="6406" max="6406" width="10.85546875" style="535"/>
    <col min="6407" max="6407" width="12.85546875" style="535" customWidth="1"/>
    <col min="6408" max="6408" width="10.85546875" style="535"/>
    <col min="6409" max="6409" width="4.85546875" style="535" customWidth="1"/>
    <col min="6410" max="6410" width="3.85546875" style="535" customWidth="1"/>
    <col min="6411" max="6411" width="12.85546875" style="535" customWidth="1"/>
    <col min="6412" max="6412" width="10.85546875" style="535"/>
    <col min="6413" max="6413" width="4.85546875" style="535" customWidth="1"/>
    <col min="6414" max="6414" width="3.85546875" style="535" customWidth="1"/>
    <col min="6415" max="6415" width="12.85546875" style="535" customWidth="1"/>
    <col min="6416" max="6656" width="10.85546875" style="535"/>
    <col min="6657" max="6657" width="4" style="535" customWidth="1"/>
    <col min="6658" max="6659" width="40.85546875" style="535" customWidth="1"/>
    <col min="6660" max="6660" width="9.85546875" style="535" customWidth="1"/>
    <col min="6661" max="6661" width="4" style="535" customWidth="1"/>
    <col min="6662" max="6662" width="10.85546875" style="535"/>
    <col min="6663" max="6663" width="12.85546875" style="535" customWidth="1"/>
    <col min="6664" max="6664" width="10.85546875" style="535"/>
    <col min="6665" max="6665" width="4.85546875" style="535" customWidth="1"/>
    <col min="6666" max="6666" width="3.85546875" style="535" customWidth="1"/>
    <col min="6667" max="6667" width="12.85546875" style="535" customWidth="1"/>
    <col min="6668" max="6668" width="10.85546875" style="535"/>
    <col min="6669" max="6669" width="4.85546875" style="535" customWidth="1"/>
    <col min="6670" max="6670" width="3.85546875" style="535" customWidth="1"/>
    <col min="6671" max="6671" width="12.85546875" style="535" customWidth="1"/>
    <col min="6672" max="6912" width="10.85546875" style="535"/>
    <col min="6913" max="6913" width="4" style="535" customWidth="1"/>
    <col min="6914" max="6915" width="40.85546875" style="535" customWidth="1"/>
    <col min="6916" max="6916" width="9.85546875" style="535" customWidth="1"/>
    <col min="6917" max="6917" width="4" style="535" customWidth="1"/>
    <col min="6918" max="6918" width="10.85546875" style="535"/>
    <col min="6919" max="6919" width="12.85546875" style="535" customWidth="1"/>
    <col min="6920" max="6920" width="10.85546875" style="535"/>
    <col min="6921" max="6921" width="4.85546875" style="535" customWidth="1"/>
    <col min="6922" max="6922" width="3.85546875" style="535" customWidth="1"/>
    <col min="6923" max="6923" width="12.85546875" style="535" customWidth="1"/>
    <col min="6924" max="6924" width="10.85546875" style="535"/>
    <col min="6925" max="6925" width="4.85546875" style="535" customWidth="1"/>
    <col min="6926" max="6926" width="3.85546875" style="535" customWidth="1"/>
    <col min="6927" max="6927" width="12.85546875" style="535" customWidth="1"/>
    <col min="6928" max="7168" width="10.85546875" style="535"/>
    <col min="7169" max="7169" width="4" style="535" customWidth="1"/>
    <col min="7170" max="7171" width="40.85546875" style="535" customWidth="1"/>
    <col min="7172" max="7172" width="9.85546875" style="535" customWidth="1"/>
    <col min="7173" max="7173" width="4" style="535" customWidth="1"/>
    <col min="7174" max="7174" width="10.85546875" style="535"/>
    <col min="7175" max="7175" width="12.85546875" style="535" customWidth="1"/>
    <col min="7176" max="7176" width="10.85546875" style="535"/>
    <col min="7177" max="7177" width="4.85546875" style="535" customWidth="1"/>
    <col min="7178" max="7178" width="3.85546875" style="535" customWidth="1"/>
    <col min="7179" max="7179" width="12.85546875" style="535" customWidth="1"/>
    <col min="7180" max="7180" width="10.85546875" style="535"/>
    <col min="7181" max="7181" width="4.85546875" style="535" customWidth="1"/>
    <col min="7182" max="7182" width="3.85546875" style="535" customWidth="1"/>
    <col min="7183" max="7183" width="12.85546875" style="535" customWidth="1"/>
    <col min="7184" max="7424" width="10.85546875" style="535"/>
    <col min="7425" max="7425" width="4" style="535" customWidth="1"/>
    <col min="7426" max="7427" width="40.85546875" style="535" customWidth="1"/>
    <col min="7428" max="7428" width="9.85546875" style="535" customWidth="1"/>
    <col min="7429" max="7429" width="4" style="535" customWidth="1"/>
    <col min="7430" max="7430" width="10.85546875" style="535"/>
    <col min="7431" max="7431" width="12.85546875" style="535" customWidth="1"/>
    <col min="7432" max="7432" width="10.85546875" style="535"/>
    <col min="7433" max="7433" width="4.85546875" style="535" customWidth="1"/>
    <col min="7434" max="7434" width="3.85546875" style="535" customWidth="1"/>
    <col min="7435" max="7435" width="12.85546875" style="535" customWidth="1"/>
    <col min="7436" max="7436" width="10.85546875" style="535"/>
    <col min="7437" max="7437" width="4.85546875" style="535" customWidth="1"/>
    <col min="7438" max="7438" width="3.85546875" style="535" customWidth="1"/>
    <col min="7439" max="7439" width="12.85546875" style="535" customWidth="1"/>
    <col min="7440" max="7680" width="10.85546875" style="535"/>
    <col min="7681" max="7681" width="4" style="535" customWidth="1"/>
    <col min="7682" max="7683" width="40.85546875" style="535" customWidth="1"/>
    <col min="7684" max="7684" width="9.85546875" style="535" customWidth="1"/>
    <col min="7685" max="7685" width="4" style="535" customWidth="1"/>
    <col min="7686" max="7686" width="10.85546875" style="535"/>
    <col min="7687" max="7687" width="12.85546875" style="535" customWidth="1"/>
    <col min="7688" max="7688" width="10.85546875" style="535"/>
    <col min="7689" max="7689" width="4.85546875" style="535" customWidth="1"/>
    <col min="7690" max="7690" width="3.85546875" style="535" customWidth="1"/>
    <col min="7691" max="7691" width="12.85546875" style="535" customWidth="1"/>
    <col min="7692" max="7692" width="10.85546875" style="535"/>
    <col min="7693" max="7693" width="4.85546875" style="535" customWidth="1"/>
    <col min="7694" max="7694" width="3.85546875" style="535" customWidth="1"/>
    <col min="7695" max="7695" width="12.85546875" style="535" customWidth="1"/>
    <col min="7696" max="7936" width="10.85546875" style="535"/>
    <col min="7937" max="7937" width="4" style="535" customWidth="1"/>
    <col min="7938" max="7939" width="40.85546875" style="535" customWidth="1"/>
    <col min="7940" max="7940" width="9.85546875" style="535" customWidth="1"/>
    <col min="7941" max="7941" width="4" style="535" customWidth="1"/>
    <col min="7942" max="7942" width="10.85546875" style="535"/>
    <col min="7943" max="7943" width="12.85546875" style="535" customWidth="1"/>
    <col min="7944" max="7944" width="10.85546875" style="535"/>
    <col min="7945" max="7945" width="4.85546875" style="535" customWidth="1"/>
    <col min="7946" max="7946" width="3.85546875" style="535" customWidth="1"/>
    <col min="7947" max="7947" width="12.85546875" style="535" customWidth="1"/>
    <col min="7948" max="7948" width="10.85546875" style="535"/>
    <col min="7949" max="7949" width="4.85546875" style="535" customWidth="1"/>
    <col min="7950" max="7950" width="3.85546875" style="535" customWidth="1"/>
    <col min="7951" max="7951" width="12.85546875" style="535" customWidth="1"/>
    <col min="7952" max="8192" width="10.85546875" style="535"/>
    <col min="8193" max="8193" width="4" style="535" customWidth="1"/>
    <col min="8194" max="8195" width="40.85546875" style="535" customWidth="1"/>
    <col min="8196" max="8196" width="9.85546875" style="535" customWidth="1"/>
    <col min="8197" max="8197" width="4" style="535" customWidth="1"/>
    <col min="8198" max="8198" width="10.85546875" style="535"/>
    <col min="8199" max="8199" width="12.85546875" style="535" customWidth="1"/>
    <col min="8200" max="8200" width="10.85546875" style="535"/>
    <col min="8201" max="8201" width="4.85546875" style="535" customWidth="1"/>
    <col min="8202" max="8202" width="3.85546875" style="535" customWidth="1"/>
    <col min="8203" max="8203" width="12.85546875" style="535" customWidth="1"/>
    <col min="8204" max="8204" width="10.85546875" style="535"/>
    <col min="8205" max="8205" width="4.85546875" style="535" customWidth="1"/>
    <col min="8206" max="8206" width="3.85546875" style="535" customWidth="1"/>
    <col min="8207" max="8207" width="12.85546875" style="535" customWidth="1"/>
    <col min="8208" max="8448" width="10.85546875" style="535"/>
    <col min="8449" max="8449" width="4" style="535" customWidth="1"/>
    <col min="8450" max="8451" width="40.85546875" style="535" customWidth="1"/>
    <col min="8452" max="8452" width="9.85546875" style="535" customWidth="1"/>
    <col min="8453" max="8453" width="4" style="535" customWidth="1"/>
    <col min="8454" max="8454" width="10.85546875" style="535"/>
    <col min="8455" max="8455" width="12.85546875" style="535" customWidth="1"/>
    <col min="8456" max="8456" width="10.85546875" style="535"/>
    <col min="8457" max="8457" width="4.85546875" style="535" customWidth="1"/>
    <col min="8458" max="8458" width="3.85546875" style="535" customWidth="1"/>
    <col min="8459" max="8459" width="12.85546875" style="535" customWidth="1"/>
    <col min="8460" max="8460" width="10.85546875" style="535"/>
    <col min="8461" max="8461" width="4.85546875" style="535" customWidth="1"/>
    <col min="8462" max="8462" width="3.85546875" style="535" customWidth="1"/>
    <col min="8463" max="8463" width="12.85546875" style="535" customWidth="1"/>
    <col min="8464" max="8704" width="10.85546875" style="535"/>
    <col min="8705" max="8705" width="4" style="535" customWidth="1"/>
    <col min="8706" max="8707" width="40.85546875" style="535" customWidth="1"/>
    <col min="8708" max="8708" width="9.85546875" style="535" customWidth="1"/>
    <col min="8709" max="8709" width="4" style="535" customWidth="1"/>
    <col min="8710" max="8710" width="10.85546875" style="535"/>
    <col min="8711" max="8711" width="12.85546875" style="535" customWidth="1"/>
    <col min="8712" max="8712" width="10.85546875" style="535"/>
    <col min="8713" max="8713" width="4.85546875" style="535" customWidth="1"/>
    <col min="8714" max="8714" width="3.85546875" style="535" customWidth="1"/>
    <col min="8715" max="8715" width="12.85546875" style="535" customWidth="1"/>
    <col min="8716" max="8716" width="10.85546875" style="535"/>
    <col min="8717" max="8717" width="4.85546875" style="535" customWidth="1"/>
    <col min="8718" max="8718" width="3.85546875" style="535" customWidth="1"/>
    <col min="8719" max="8719" width="12.85546875" style="535" customWidth="1"/>
    <col min="8720" max="8960" width="10.85546875" style="535"/>
    <col min="8961" max="8961" width="4" style="535" customWidth="1"/>
    <col min="8962" max="8963" width="40.85546875" style="535" customWidth="1"/>
    <col min="8964" max="8964" width="9.85546875" style="535" customWidth="1"/>
    <col min="8965" max="8965" width="4" style="535" customWidth="1"/>
    <col min="8966" max="8966" width="10.85546875" style="535"/>
    <col min="8967" max="8967" width="12.85546875" style="535" customWidth="1"/>
    <col min="8968" max="8968" width="10.85546875" style="535"/>
    <col min="8969" max="8969" width="4.85546875" style="535" customWidth="1"/>
    <col min="8970" max="8970" width="3.85546875" style="535" customWidth="1"/>
    <col min="8971" max="8971" width="12.85546875" style="535" customWidth="1"/>
    <col min="8972" max="8972" width="10.85546875" style="535"/>
    <col min="8973" max="8973" width="4.85546875" style="535" customWidth="1"/>
    <col min="8974" max="8974" width="3.85546875" style="535" customWidth="1"/>
    <col min="8975" max="8975" width="12.85546875" style="535" customWidth="1"/>
    <col min="8976" max="9216" width="10.85546875" style="535"/>
    <col min="9217" max="9217" width="4" style="535" customWidth="1"/>
    <col min="9218" max="9219" width="40.85546875" style="535" customWidth="1"/>
    <col min="9220" max="9220" width="9.85546875" style="535" customWidth="1"/>
    <col min="9221" max="9221" width="4" style="535" customWidth="1"/>
    <col min="9222" max="9222" width="10.85546875" style="535"/>
    <col min="9223" max="9223" width="12.85546875" style="535" customWidth="1"/>
    <col min="9224" max="9224" width="10.85546875" style="535"/>
    <col min="9225" max="9225" width="4.85546875" style="535" customWidth="1"/>
    <col min="9226" max="9226" width="3.85546875" style="535" customWidth="1"/>
    <col min="9227" max="9227" width="12.85546875" style="535" customWidth="1"/>
    <col min="9228" max="9228" width="10.85546875" style="535"/>
    <col min="9229" max="9229" width="4.85546875" style="535" customWidth="1"/>
    <col min="9230" max="9230" width="3.85546875" style="535" customWidth="1"/>
    <col min="9231" max="9231" width="12.85546875" style="535" customWidth="1"/>
    <col min="9232" max="9472" width="10.85546875" style="535"/>
    <col min="9473" max="9473" width="4" style="535" customWidth="1"/>
    <col min="9474" max="9475" width="40.85546875" style="535" customWidth="1"/>
    <col min="9476" max="9476" width="9.85546875" style="535" customWidth="1"/>
    <col min="9477" max="9477" width="4" style="535" customWidth="1"/>
    <col min="9478" max="9478" width="10.85546875" style="535"/>
    <col min="9479" max="9479" width="12.85546875" style="535" customWidth="1"/>
    <col min="9480" max="9480" width="10.85546875" style="535"/>
    <col min="9481" max="9481" width="4.85546875" style="535" customWidth="1"/>
    <col min="9482" max="9482" width="3.85546875" style="535" customWidth="1"/>
    <col min="9483" max="9483" width="12.85546875" style="535" customWidth="1"/>
    <col min="9484" max="9484" width="10.85546875" style="535"/>
    <col min="9485" max="9485" width="4.85546875" style="535" customWidth="1"/>
    <col min="9486" max="9486" width="3.85546875" style="535" customWidth="1"/>
    <col min="9487" max="9487" width="12.85546875" style="535" customWidth="1"/>
    <col min="9488" max="9728" width="10.85546875" style="535"/>
    <col min="9729" max="9729" width="4" style="535" customWidth="1"/>
    <col min="9730" max="9731" width="40.85546875" style="535" customWidth="1"/>
    <col min="9732" max="9732" width="9.85546875" style="535" customWidth="1"/>
    <col min="9733" max="9733" width="4" style="535" customWidth="1"/>
    <col min="9734" max="9734" width="10.85546875" style="535"/>
    <col min="9735" max="9735" width="12.85546875" style="535" customWidth="1"/>
    <col min="9736" max="9736" width="10.85546875" style="535"/>
    <col min="9737" max="9737" width="4.85546875" style="535" customWidth="1"/>
    <col min="9738" max="9738" width="3.85546875" style="535" customWidth="1"/>
    <col min="9739" max="9739" width="12.85546875" style="535" customWidth="1"/>
    <col min="9740" max="9740" width="10.85546875" style="535"/>
    <col min="9741" max="9741" width="4.85546875" style="535" customWidth="1"/>
    <col min="9742" max="9742" width="3.85546875" style="535" customWidth="1"/>
    <col min="9743" max="9743" width="12.85546875" style="535" customWidth="1"/>
    <col min="9744" max="9984" width="10.85546875" style="535"/>
    <col min="9985" max="9985" width="4" style="535" customWidth="1"/>
    <col min="9986" max="9987" width="40.85546875" style="535" customWidth="1"/>
    <col min="9988" max="9988" width="9.85546875" style="535" customWidth="1"/>
    <col min="9989" max="9989" width="4" style="535" customWidth="1"/>
    <col min="9990" max="9990" width="10.85546875" style="535"/>
    <col min="9991" max="9991" width="12.85546875" style="535" customWidth="1"/>
    <col min="9992" max="9992" width="10.85546875" style="535"/>
    <col min="9993" max="9993" width="4.85546875" style="535" customWidth="1"/>
    <col min="9994" max="9994" width="3.85546875" style="535" customWidth="1"/>
    <col min="9995" max="9995" width="12.85546875" style="535" customWidth="1"/>
    <col min="9996" max="9996" width="10.85546875" style="535"/>
    <col min="9997" max="9997" width="4.85546875" style="535" customWidth="1"/>
    <col min="9998" max="9998" width="3.85546875" style="535" customWidth="1"/>
    <col min="9999" max="9999" width="12.85546875" style="535" customWidth="1"/>
    <col min="10000" max="10240" width="10.85546875" style="535"/>
    <col min="10241" max="10241" width="4" style="535" customWidth="1"/>
    <col min="10242" max="10243" width="40.85546875" style="535" customWidth="1"/>
    <col min="10244" max="10244" width="9.85546875" style="535" customWidth="1"/>
    <col min="10245" max="10245" width="4" style="535" customWidth="1"/>
    <col min="10246" max="10246" width="10.85546875" style="535"/>
    <col min="10247" max="10247" width="12.85546875" style="535" customWidth="1"/>
    <col min="10248" max="10248" width="10.85546875" style="535"/>
    <col min="10249" max="10249" width="4.85546875" style="535" customWidth="1"/>
    <col min="10250" max="10250" width="3.85546875" style="535" customWidth="1"/>
    <col min="10251" max="10251" width="12.85546875" style="535" customWidth="1"/>
    <col min="10252" max="10252" width="10.85546875" style="535"/>
    <col min="10253" max="10253" width="4.85546875" style="535" customWidth="1"/>
    <col min="10254" max="10254" width="3.85546875" style="535" customWidth="1"/>
    <col min="10255" max="10255" width="12.85546875" style="535" customWidth="1"/>
    <col min="10256" max="10496" width="10.85546875" style="535"/>
    <col min="10497" max="10497" width="4" style="535" customWidth="1"/>
    <col min="10498" max="10499" width="40.85546875" style="535" customWidth="1"/>
    <col min="10500" max="10500" width="9.85546875" style="535" customWidth="1"/>
    <col min="10501" max="10501" width="4" style="535" customWidth="1"/>
    <col min="10502" max="10502" width="10.85546875" style="535"/>
    <col min="10503" max="10503" width="12.85546875" style="535" customWidth="1"/>
    <col min="10504" max="10504" width="10.85546875" style="535"/>
    <col min="10505" max="10505" width="4.85546875" style="535" customWidth="1"/>
    <col min="10506" max="10506" width="3.85546875" style="535" customWidth="1"/>
    <col min="10507" max="10507" width="12.85546875" style="535" customWidth="1"/>
    <col min="10508" max="10508" width="10.85546875" style="535"/>
    <col min="10509" max="10509" width="4.85546875" style="535" customWidth="1"/>
    <col min="10510" max="10510" width="3.85546875" style="535" customWidth="1"/>
    <col min="10511" max="10511" width="12.85546875" style="535" customWidth="1"/>
    <col min="10512" max="10752" width="10.85546875" style="535"/>
    <col min="10753" max="10753" width="4" style="535" customWidth="1"/>
    <col min="10754" max="10755" width="40.85546875" style="535" customWidth="1"/>
    <col min="10756" max="10756" width="9.85546875" style="535" customWidth="1"/>
    <col min="10757" max="10757" width="4" style="535" customWidth="1"/>
    <col min="10758" max="10758" width="10.85546875" style="535"/>
    <col min="10759" max="10759" width="12.85546875" style="535" customWidth="1"/>
    <col min="10760" max="10760" width="10.85546875" style="535"/>
    <col min="10761" max="10761" width="4.85546875" style="535" customWidth="1"/>
    <col min="10762" max="10762" width="3.85546875" style="535" customWidth="1"/>
    <col min="10763" max="10763" width="12.85546875" style="535" customWidth="1"/>
    <col min="10764" max="10764" width="10.85546875" style="535"/>
    <col min="10765" max="10765" width="4.85546875" style="535" customWidth="1"/>
    <col min="10766" max="10766" width="3.85546875" style="535" customWidth="1"/>
    <col min="10767" max="10767" width="12.85546875" style="535" customWidth="1"/>
    <col min="10768" max="11008" width="10.85546875" style="535"/>
    <col min="11009" max="11009" width="4" style="535" customWidth="1"/>
    <col min="11010" max="11011" width="40.85546875" style="535" customWidth="1"/>
    <col min="11012" max="11012" width="9.85546875" style="535" customWidth="1"/>
    <col min="11013" max="11013" width="4" style="535" customWidth="1"/>
    <col min="11014" max="11014" width="10.85546875" style="535"/>
    <col min="11015" max="11015" width="12.85546875" style="535" customWidth="1"/>
    <col min="11016" max="11016" width="10.85546875" style="535"/>
    <col min="11017" max="11017" width="4.85546875" style="535" customWidth="1"/>
    <col min="11018" max="11018" width="3.85546875" style="535" customWidth="1"/>
    <col min="11019" max="11019" width="12.85546875" style="535" customWidth="1"/>
    <col min="11020" max="11020" width="10.85546875" style="535"/>
    <col min="11021" max="11021" width="4.85546875" style="535" customWidth="1"/>
    <col min="11022" max="11022" width="3.85546875" style="535" customWidth="1"/>
    <col min="11023" max="11023" width="12.85546875" style="535" customWidth="1"/>
    <col min="11024" max="11264" width="10.85546875" style="535"/>
    <col min="11265" max="11265" width="4" style="535" customWidth="1"/>
    <col min="11266" max="11267" width="40.85546875" style="535" customWidth="1"/>
    <col min="11268" max="11268" width="9.85546875" style="535" customWidth="1"/>
    <col min="11269" max="11269" width="4" style="535" customWidth="1"/>
    <col min="11270" max="11270" width="10.85546875" style="535"/>
    <col min="11271" max="11271" width="12.85546875" style="535" customWidth="1"/>
    <col min="11272" max="11272" width="10.85546875" style="535"/>
    <col min="11273" max="11273" width="4.85546875" style="535" customWidth="1"/>
    <col min="11274" max="11274" width="3.85546875" style="535" customWidth="1"/>
    <col min="11275" max="11275" width="12.85546875" style="535" customWidth="1"/>
    <col min="11276" max="11276" width="10.85546875" style="535"/>
    <col min="11277" max="11277" width="4.85546875" style="535" customWidth="1"/>
    <col min="11278" max="11278" width="3.85546875" style="535" customWidth="1"/>
    <col min="11279" max="11279" width="12.85546875" style="535" customWidth="1"/>
    <col min="11280" max="11520" width="10.85546875" style="535"/>
    <col min="11521" max="11521" width="4" style="535" customWidth="1"/>
    <col min="11522" max="11523" width="40.85546875" style="535" customWidth="1"/>
    <col min="11524" max="11524" width="9.85546875" style="535" customWidth="1"/>
    <col min="11525" max="11525" width="4" style="535" customWidth="1"/>
    <col min="11526" max="11526" width="10.85546875" style="535"/>
    <col min="11527" max="11527" width="12.85546875" style="535" customWidth="1"/>
    <col min="11528" max="11528" width="10.85546875" style="535"/>
    <col min="11529" max="11529" width="4.85546875" style="535" customWidth="1"/>
    <col min="11530" max="11530" width="3.85546875" style="535" customWidth="1"/>
    <col min="11531" max="11531" width="12.85546875" style="535" customWidth="1"/>
    <col min="11532" max="11532" width="10.85546875" style="535"/>
    <col min="11533" max="11533" width="4.85546875" style="535" customWidth="1"/>
    <col min="11534" max="11534" width="3.85546875" style="535" customWidth="1"/>
    <col min="11535" max="11535" width="12.85546875" style="535" customWidth="1"/>
    <col min="11536" max="11776" width="10.85546875" style="535"/>
    <col min="11777" max="11777" width="4" style="535" customWidth="1"/>
    <col min="11778" max="11779" width="40.85546875" style="535" customWidth="1"/>
    <col min="11780" max="11780" width="9.85546875" style="535" customWidth="1"/>
    <col min="11781" max="11781" width="4" style="535" customWidth="1"/>
    <col min="11782" max="11782" width="10.85546875" style="535"/>
    <col min="11783" max="11783" width="12.85546875" style="535" customWidth="1"/>
    <col min="11784" max="11784" width="10.85546875" style="535"/>
    <col min="11785" max="11785" width="4.85546875" style="535" customWidth="1"/>
    <col min="11786" max="11786" width="3.85546875" style="535" customWidth="1"/>
    <col min="11787" max="11787" width="12.85546875" style="535" customWidth="1"/>
    <col min="11788" max="11788" width="10.85546875" style="535"/>
    <col min="11789" max="11789" width="4.85546875" style="535" customWidth="1"/>
    <col min="11790" max="11790" width="3.85546875" style="535" customWidth="1"/>
    <col min="11791" max="11791" width="12.85546875" style="535" customWidth="1"/>
    <col min="11792" max="12032" width="10.85546875" style="535"/>
    <col min="12033" max="12033" width="4" style="535" customWidth="1"/>
    <col min="12034" max="12035" width="40.85546875" style="535" customWidth="1"/>
    <col min="12036" max="12036" width="9.85546875" style="535" customWidth="1"/>
    <col min="12037" max="12037" width="4" style="535" customWidth="1"/>
    <col min="12038" max="12038" width="10.85546875" style="535"/>
    <col min="12039" max="12039" width="12.85546875" style="535" customWidth="1"/>
    <col min="12040" max="12040" width="10.85546875" style="535"/>
    <col min="12041" max="12041" width="4.85546875" style="535" customWidth="1"/>
    <col min="12042" max="12042" width="3.85546875" style="535" customWidth="1"/>
    <col min="12043" max="12043" width="12.85546875" style="535" customWidth="1"/>
    <col min="12044" max="12044" width="10.85546875" style="535"/>
    <col min="12045" max="12045" width="4.85546875" style="535" customWidth="1"/>
    <col min="12046" max="12046" width="3.85546875" style="535" customWidth="1"/>
    <col min="12047" max="12047" width="12.85546875" style="535" customWidth="1"/>
    <col min="12048" max="12288" width="10.85546875" style="535"/>
    <col min="12289" max="12289" width="4" style="535" customWidth="1"/>
    <col min="12290" max="12291" width="40.85546875" style="535" customWidth="1"/>
    <col min="12292" max="12292" width="9.85546875" style="535" customWidth="1"/>
    <col min="12293" max="12293" width="4" style="535" customWidth="1"/>
    <col min="12294" max="12294" width="10.85546875" style="535"/>
    <col min="12295" max="12295" width="12.85546875" style="535" customWidth="1"/>
    <col min="12296" max="12296" width="10.85546875" style="535"/>
    <col min="12297" max="12297" width="4.85546875" style="535" customWidth="1"/>
    <col min="12298" max="12298" width="3.85546875" style="535" customWidth="1"/>
    <col min="12299" max="12299" width="12.85546875" style="535" customWidth="1"/>
    <col min="12300" max="12300" width="10.85546875" style="535"/>
    <col min="12301" max="12301" width="4.85546875" style="535" customWidth="1"/>
    <col min="12302" max="12302" width="3.85546875" style="535" customWidth="1"/>
    <col min="12303" max="12303" width="12.85546875" style="535" customWidth="1"/>
    <col min="12304" max="12544" width="10.85546875" style="535"/>
    <col min="12545" max="12545" width="4" style="535" customWidth="1"/>
    <col min="12546" max="12547" width="40.85546875" style="535" customWidth="1"/>
    <col min="12548" max="12548" width="9.85546875" style="535" customWidth="1"/>
    <col min="12549" max="12549" width="4" style="535" customWidth="1"/>
    <col min="12550" max="12550" width="10.85546875" style="535"/>
    <col min="12551" max="12551" width="12.85546875" style="535" customWidth="1"/>
    <col min="12552" max="12552" width="10.85546875" style="535"/>
    <col min="12553" max="12553" width="4.85546875" style="535" customWidth="1"/>
    <col min="12554" max="12554" width="3.85546875" style="535" customWidth="1"/>
    <col min="12555" max="12555" width="12.85546875" style="535" customWidth="1"/>
    <col min="12556" max="12556" width="10.85546875" style="535"/>
    <col min="12557" max="12557" width="4.85546875" style="535" customWidth="1"/>
    <col min="12558" max="12558" width="3.85546875" style="535" customWidth="1"/>
    <col min="12559" max="12559" width="12.85546875" style="535" customWidth="1"/>
    <col min="12560" max="12800" width="10.85546875" style="535"/>
    <col min="12801" max="12801" width="4" style="535" customWidth="1"/>
    <col min="12802" max="12803" width="40.85546875" style="535" customWidth="1"/>
    <col min="12804" max="12804" width="9.85546875" style="535" customWidth="1"/>
    <col min="12805" max="12805" width="4" style="535" customWidth="1"/>
    <col min="12806" max="12806" width="10.85546875" style="535"/>
    <col min="12807" max="12807" width="12.85546875" style="535" customWidth="1"/>
    <col min="12808" max="12808" width="10.85546875" style="535"/>
    <col min="12809" max="12809" width="4.85546875" style="535" customWidth="1"/>
    <col min="12810" max="12810" width="3.85546875" style="535" customWidth="1"/>
    <col min="12811" max="12811" width="12.85546875" style="535" customWidth="1"/>
    <col min="12812" max="12812" width="10.85546875" style="535"/>
    <col min="12813" max="12813" width="4.85546875" style="535" customWidth="1"/>
    <col min="12814" max="12814" width="3.85546875" style="535" customWidth="1"/>
    <col min="12815" max="12815" width="12.85546875" style="535" customWidth="1"/>
    <col min="12816" max="13056" width="10.85546875" style="535"/>
    <col min="13057" max="13057" width="4" style="535" customWidth="1"/>
    <col min="13058" max="13059" width="40.85546875" style="535" customWidth="1"/>
    <col min="13060" max="13060" width="9.85546875" style="535" customWidth="1"/>
    <col min="13061" max="13061" width="4" style="535" customWidth="1"/>
    <col min="13062" max="13062" width="10.85546875" style="535"/>
    <col min="13063" max="13063" width="12.85546875" style="535" customWidth="1"/>
    <col min="13064" max="13064" width="10.85546875" style="535"/>
    <col min="13065" max="13065" width="4.85546875" style="535" customWidth="1"/>
    <col min="13066" max="13066" width="3.85546875" style="535" customWidth="1"/>
    <col min="13067" max="13067" width="12.85546875" style="535" customWidth="1"/>
    <col min="13068" max="13068" width="10.85546875" style="535"/>
    <col min="13069" max="13069" width="4.85546875" style="535" customWidth="1"/>
    <col min="13070" max="13070" width="3.85546875" style="535" customWidth="1"/>
    <col min="13071" max="13071" width="12.85546875" style="535" customWidth="1"/>
    <col min="13072" max="13312" width="10.85546875" style="535"/>
    <col min="13313" max="13313" width="4" style="535" customWidth="1"/>
    <col min="13314" max="13315" width="40.85546875" style="535" customWidth="1"/>
    <col min="13316" max="13316" width="9.85546875" style="535" customWidth="1"/>
    <col min="13317" max="13317" width="4" style="535" customWidth="1"/>
    <col min="13318" max="13318" width="10.85546875" style="535"/>
    <col min="13319" max="13319" width="12.85546875" style="535" customWidth="1"/>
    <col min="13320" max="13320" width="10.85546875" style="535"/>
    <col min="13321" max="13321" width="4.85546875" style="535" customWidth="1"/>
    <col min="13322" max="13322" width="3.85546875" style="535" customWidth="1"/>
    <col min="13323" max="13323" width="12.85546875" style="535" customWidth="1"/>
    <col min="13324" max="13324" width="10.85546875" style="535"/>
    <col min="13325" max="13325" width="4.85546875" style="535" customWidth="1"/>
    <col min="13326" max="13326" width="3.85546875" style="535" customWidth="1"/>
    <col min="13327" max="13327" width="12.85546875" style="535" customWidth="1"/>
    <col min="13328" max="13568" width="10.85546875" style="535"/>
    <col min="13569" max="13569" width="4" style="535" customWidth="1"/>
    <col min="13570" max="13571" width="40.85546875" style="535" customWidth="1"/>
    <col min="13572" max="13572" width="9.85546875" style="535" customWidth="1"/>
    <col min="13573" max="13573" width="4" style="535" customWidth="1"/>
    <col min="13574" max="13574" width="10.85546875" style="535"/>
    <col min="13575" max="13575" width="12.85546875" style="535" customWidth="1"/>
    <col min="13576" max="13576" width="10.85546875" style="535"/>
    <col min="13577" max="13577" width="4.85546875" style="535" customWidth="1"/>
    <col min="13578" max="13578" width="3.85546875" style="535" customWidth="1"/>
    <col min="13579" max="13579" width="12.85546875" style="535" customWidth="1"/>
    <col min="13580" max="13580" width="10.85546875" style="535"/>
    <col min="13581" max="13581" width="4.85546875" style="535" customWidth="1"/>
    <col min="13582" max="13582" width="3.85546875" style="535" customWidth="1"/>
    <col min="13583" max="13583" width="12.85546875" style="535" customWidth="1"/>
    <col min="13584" max="13824" width="10.85546875" style="535"/>
    <col min="13825" max="13825" width="4" style="535" customWidth="1"/>
    <col min="13826" max="13827" width="40.85546875" style="535" customWidth="1"/>
    <col min="13828" max="13828" width="9.85546875" style="535" customWidth="1"/>
    <col min="13829" max="13829" width="4" style="535" customWidth="1"/>
    <col min="13830" max="13830" width="10.85546875" style="535"/>
    <col min="13831" max="13831" width="12.85546875" style="535" customWidth="1"/>
    <col min="13832" max="13832" width="10.85546875" style="535"/>
    <col min="13833" max="13833" width="4.85546875" style="535" customWidth="1"/>
    <col min="13834" max="13834" width="3.85546875" style="535" customWidth="1"/>
    <col min="13835" max="13835" width="12.85546875" style="535" customWidth="1"/>
    <col min="13836" max="13836" width="10.85546875" style="535"/>
    <col min="13837" max="13837" width="4.85546875" style="535" customWidth="1"/>
    <col min="13838" max="13838" width="3.85546875" style="535" customWidth="1"/>
    <col min="13839" max="13839" width="12.85546875" style="535" customWidth="1"/>
    <col min="13840" max="14080" width="10.85546875" style="535"/>
    <col min="14081" max="14081" width="4" style="535" customWidth="1"/>
    <col min="14082" max="14083" width="40.85546875" style="535" customWidth="1"/>
    <col min="14084" max="14084" width="9.85546875" style="535" customWidth="1"/>
    <col min="14085" max="14085" width="4" style="535" customWidth="1"/>
    <col min="14086" max="14086" width="10.85546875" style="535"/>
    <col min="14087" max="14087" width="12.85546875" style="535" customWidth="1"/>
    <col min="14088" max="14088" width="10.85546875" style="535"/>
    <col min="14089" max="14089" width="4.85546875" style="535" customWidth="1"/>
    <col min="14090" max="14090" width="3.85546875" style="535" customWidth="1"/>
    <col min="14091" max="14091" width="12.85546875" style="535" customWidth="1"/>
    <col min="14092" max="14092" width="10.85546875" style="535"/>
    <col min="14093" max="14093" width="4.85546875" style="535" customWidth="1"/>
    <col min="14094" max="14094" width="3.85546875" style="535" customWidth="1"/>
    <col min="14095" max="14095" width="12.85546875" style="535" customWidth="1"/>
    <col min="14096" max="14336" width="10.85546875" style="535"/>
    <col min="14337" max="14337" width="4" style="535" customWidth="1"/>
    <col min="14338" max="14339" width="40.85546875" style="535" customWidth="1"/>
    <col min="14340" max="14340" width="9.85546875" style="535" customWidth="1"/>
    <col min="14341" max="14341" width="4" style="535" customWidth="1"/>
    <col min="14342" max="14342" width="10.85546875" style="535"/>
    <col min="14343" max="14343" width="12.85546875" style="535" customWidth="1"/>
    <col min="14344" max="14344" width="10.85546875" style="535"/>
    <col min="14345" max="14345" width="4.85546875" style="535" customWidth="1"/>
    <col min="14346" max="14346" width="3.85546875" style="535" customWidth="1"/>
    <col min="14347" max="14347" width="12.85546875" style="535" customWidth="1"/>
    <col min="14348" max="14348" width="10.85546875" style="535"/>
    <col min="14349" max="14349" width="4.85546875" style="535" customWidth="1"/>
    <col min="14350" max="14350" width="3.85546875" style="535" customWidth="1"/>
    <col min="14351" max="14351" width="12.85546875" style="535" customWidth="1"/>
    <col min="14352" max="14592" width="10.85546875" style="535"/>
    <col min="14593" max="14593" width="4" style="535" customWidth="1"/>
    <col min="14594" max="14595" width="40.85546875" style="535" customWidth="1"/>
    <col min="14596" max="14596" width="9.85546875" style="535" customWidth="1"/>
    <col min="14597" max="14597" width="4" style="535" customWidth="1"/>
    <col min="14598" max="14598" width="10.85546875" style="535"/>
    <col min="14599" max="14599" width="12.85546875" style="535" customWidth="1"/>
    <col min="14600" max="14600" width="10.85546875" style="535"/>
    <col min="14601" max="14601" width="4.85546875" style="535" customWidth="1"/>
    <col min="14602" max="14602" width="3.85546875" style="535" customWidth="1"/>
    <col min="14603" max="14603" width="12.85546875" style="535" customWidth="1"/>
    <col min="14604" max="14604" width="10.85546875" style="535"/>
    <col min="14605" max="14605" width="4.85546875" style="535" customWidth="1"/>
    <col min="14606" max="14606" width="3.85546875" style="535" customWidth="1"/>
    <col min="14607" max="14607" width="12.85546875" style="535" customWidth="1"/>
    <col min="14608" max="14848" width="10.85546875" style="535"/>
    <col min="14849" max="14849" width="4" style="535" customWidth="1"/>
    <col min="14850" max="14851" width="40.85546875" style="535" customWidth="1"/>
    <col min="14852" max="14852" width="9.85546875" style="535" customWidth="1"/>
    <col min="14853" max="14853" width="4" style="535" customWidth="1"/>
    <col min="14854" max="14854" width="10.85546875" style="535"/>
    <col min="14855" max="14855" width="12.85546875" style="535" customWidth="1"/>
    <col min="14856" max="14856" width="10.85546875" style="535"/>
    <col min="14857" max="14857" width="4.85546875" style="535" customWidth="1"/>
    <col min="14858" max="14858" width="3.85546875" style="535" customWidth="1"/>
    <col min="14859" max="14859" width="12.85546875" style="535" customWidth="1"/>
    <col min="14860" max="14860" width="10.85546875" style="535"/>
    <col min="14861" max="14861" width="4.85546875" style="535" customWidth="1"/>
    <col min="14862" max="14862" width="3.85546875" style="535" customWidth="1"/>
    <col min="14863" max="14863" width="12.85546875" style="535" customWidth="1"/>
    <col min="14864" max="15104" width="10.85546875" style="535"/>
    <col min="15105" max="15105" width="4" style="535" customWidth="1"/>
    <col min="15106" max="15107" width="40.85546875" style="535" customWidth="1"/>
    <col min="15108" max="15108" width="9.85546875" style="535" customWidth="1"/>
    <col min="15109" max="15109" width="4" style="535" customWidth="1"/>
    <col min="15110" max="15110" width="10.85546875" style="535"/>
    <col min="15111" max="15111" width="12.85546875" style="535" customWidth="1"/>
    <col min="15112" max="15112" width="10.85546875" style="535"/>
    <col min="15113" max="15113" width="4.85546875" style="535" customWidth="1"/>
    <col min="15114" max="15114" width="3.85546875" style="535" customWidth="1"/>
    <col min="15115" max="15115" width="12.85546875" style="535" customWidth="1"/>
    <col min="15116" max="15116" width="10.85546875" style="535"/>
    <col min="15117" max="15117" width="4.85546875" style="535" customWidth="1"/>
    <col min="15118" max="15118" width="3.85546875" style="535" customWidth="1"/>
    <col min="15119" max="15119" width="12.85546875" style="535" customWidth="1"/>
    <col min="15120" max="15360" width="10.85546875" style="535"/>
    <col min="15361" max="15361" width="4" style="535" customWidth="1"/>
    <col min="15362" max="15363" width="40.85546875" style="535" customWidth="1"/>
    <col min="15364" max="15364" width="9.85546875" style="535" customWidth="1"/>
    <col min="15365" max="15365" width="4" style="535" customWidth="1"/>
    <col min="15366" max="15366" width="10.85546875" style="535"/>
    <col min="15367" max="15367" width="12.85546875" style="535" customWidth="1"/>
    <col min="15368" max="15368" width="10.85546875" style="535"/>
    <col min="15369" max="15369" width="4.85546875" style="535" customWidth="1"/>
    <col min="15370" max="15370" width="3.85546875" style="535" customWidth="1"/>
    <col min="15371" max="15371" width="12.85546875" style="535" customWidth="1"/>
    <col min="15372" max="15372" width="10.85546875" style="535"/>
    <col min="15373" max="15373" width="4.85546875" style="535" customWidth="1"/>
    <col min="15374" max="15374" width="3.85546875" style="535" customWidth="1"/>
    <col min="15375" max="15375" width="12.85546875" style="535" customWidth="1"/>
    <col min="15376" max="15616" width="10.85546875" style="535"/>
    <col min="15617" max="15617" width="4" style="535" customWidth="1"/>
    <col min="15618" max="15619" width="40.85546875" style="535" customWidth="1"/>
    <col min="15620" max="15620" width="9.85546875" style="535" customWidth="1"/>
    <col min="15621" max="15621" width="4" style="535" customWidth="1"/>
    <col min="15622" max="15622" width="10.85546875" style="535"/>
    <col min="15623" max="15623" width="12.85546875" style="535" customWidth="1"/>
    <col min="15624" max="15624" width="10.85546875" style="535"/>
    <col min="15625" max="15625" width="4.85546875" style="535" customWidth="1"/>
    <col min="15626" max="15626" width="3.85546875" style="535" customWidth="1"/>
    <col min="15627" max="15627" width="12.85546875" style="535" customWidth="1"/>
    <col min="15628" max="15628" width="10.85546875" style="535"/>
    <col min="15629" max="15629" width="4.85546875" style="535" customWidth="1"/>
    <col min="15630" max="15630" width="3.85546875" style="535" customWidth="1"/>
    <col min="15631" max="15631" width="12.85546875" style="535" customWidth="1"/>
    <col min="15632" max="15872" width="10.85546875" style="535"/>
    <col min="15873" max="15873" width="4" style="535" customWidth="1"/>
    <col min="15874" max="15875" width="40.85546875" style="535" customWidth="1"/>
    <col min="15876" max="15876" width="9.85546875" style="535" customWidth="1"/>
    <col min="15877" max="15877" width="4" style="535" customWidth="1"/>
    <col min="15878" max="15878" width="10.85546875" style="535"/>
    <col min="15879" max="15879" width="12.85546875" style="535" customWidth="1"/>
    <col min="15880" max="15880" width="10.85546875" style="535"/>
    <col min="15881" max="15881" width="4.85546875" style="535" customWidth="1"/>
    <col min="15882" max="15882" width="3.85546875" style="535" customWidth="1"/>
    <col min="15883" max="15883" width="12.85546875" style="535" customWidth="1"/>
    <col min="15884" max="15884" width="10.85546875" style="535"/>
    <col min="15885" max="15885" width="4.85546875" style="535" customWidth="1"/>
    <col min="15886" max="15886" width="3.85546875" style="535" customWidth="1"/>
    <col min="15887" max="15887" width="12.85546875" style="535" customWidth="1"/>
    <col min="15888" max="16128" width="10.85546875" style="535"/>
    <col min="16129" max="16129" width="4" style="535" customWidth="1"/>
    <col min="16130" max="16131" width="40.85546875" style="535" customWidth="1"/>
    <col min="16132" max="16132" width="9.85546875" style="535" customWidth="1"/>
    <col min="16133" max="16133" width="4" style="535" customWidth="1"/>
    <col min="16134" max="16134" width="10.85546875" style="535"/>
    <col min="16135" max="16135" width="12.85546875" style="535" customWidth="1"/>
    <col min="16136" max="16136" width="10.85546875" style="535"/>
    <col min="16137" max="16137" width="4.85546875" style="535" customWidth="1"/>
    <col min="16138" max="16138" width="3.85546875" style="535" customWidth="1"/>
    <col min="16139" max="16139" width="12.85546875" style="535" customWidth="1"/>
    <col min="16140" max="16140" width="10.85546875" style="535"/>
    <col min="16141" max="16141" width="4.85546875" style="535" customWidth="1"/>
    <col min="16142" max="16142" width="3.85546875" style="535" customWidth="1"/>
    <col min="16143" max="16143" width="12.85546875" style="535" customWidth="1"/>
    <col min="16144" max="16384" width="10.85546875" style="535"/>
  </cols>
  <sheetData>
    <row r="1" spans="1:15" s="498" customFormat="1" ht="11.25" customHeight="1" thickBot="1">
      <c r="A1" s="496" t="s">
        <v>3500</v>
      </c>
      <c r="B1" s="262"/>
      <c r="C1" s="497"/>
      <c r="D1" s="497"/>
      <c r="E1" s="4961" t="s">
        <v>325</v>
      </c>
      <c r="I1" s="499"/>
      <c r="J1" s="499"/>
      <c r="K1" s="499"/>
      <c r="L1" s="499"/>
      <c r="M1" s="499"/>
      <c r="N1" s="499"/>
      <c r="O1" s="499"/>
    </row>
    <row r="2" spans="1:15" s="503" customFormat="1" ht="16.5" customHeight="1">
      <c r="A2" s="500" t="s">
        <v>326</v>
      </c>
      <c r="B2" s="200"/>
      <c r="C2" s="501"/>
      <c r="D2" s="5461"/>
      <c r="E2" s="502"/>
      <c r="I2" s="504"/>
      <c r="J2" s="504"/>
      <c r="K2" s="504"/>
      <c r="L2" s="504"/>
      <c r="M2" s="504"/>
      <c r="N2" s="504"/>
      <c r="O2" s="504"/>
    </row>
    <row r="3" spans="1:15" s="503" customFormat="1" ht="11.25" customHeight="1">
      <c r="A3" s="505" t="s">
        <v>645</v>
      </c>
      <c r="B3" s="205"/>
      <c r="C3" s="506"/>
      <c r="D3" s="5462"/>
      <c r="E3" s="507"/>
    </row>
    <row r="4" spans="1:15" s="503" customFormat="1" ht="11.25" customHeight="1">
      <c r="A4" s="508"/>
      <c r="B4" s="509"/>
      <c r="C4" s="509"/>
      <c r="D4" s="5463"/>
      <c r="E4" s="510"/>
    </row>
    <row r="5" spans="1:15" s="503" customFormat="1" ht="11.25" customHeight="1">
      <c r="A5" s="508" t="s">
        <v>327</v>
      </c>
      <c r="B5" s="399"/>
      <c r="C5" s="509"/>
      <c r="D5" s="5463"/>
      <c r="E5" s="510"/>
    </row>
    <row r="6" spans="1:15" s="503" customFormat="1" ht="11.25" customHeight="1">
      <c r="A6" s="508"/>
      <c r="B6" s="399"/>
      <c r="C6" s="509"/>
      <c r="D6" s="5463"/>
      <c r="E6" s="510"/>
    </row>
    <row r="7" spans="1:15" s="503" customFormat="1" ht="11.25" customHeight="1">
      <c r="A7" s="508" t="s">
        <v>328</v>
      </c>
      <c r="B7" s="399"/>
      <c r="C7" s="509"/>
      <c r="D7" s="5463"/>
      <c r="E7" s="510"/>
      <c r="K7" s="511"/>
      <c r="O7" s="511"/>
    </row>
    <row r="8" spans="1:15" s="503" customFormat="1" ht="11.25" customHeight="1">
      <c r="A8" s="512"/>
      <c r="B8" s="513"/>
      <c r="C8" s="513"/>
      <c r="D8" s="5464"/>
      <c r="E8" s="515"/>
      <c r="K8" s="511"/>
      <c r="O8" s="511"/>
    </row>
    <row r="9" spans="1:15" s="503" customFormat="1" ht="11.25" customHeight="1">
      <c r="A9" s="516" t="s">
        <v>549</v>
      </c>
      <c r="B9" s="517" t="s">
        <v>9</v>
      </c>
      <c r="C9" s="518" t="s">
        <v>329</v>
      </c>
      <c r="D9" s="5465" t="s">
        <v>330</v>
      </c>
      <c r="E9" s="519" t="s">
        <v>549</v>
      </c>
      <c r="K9" s="511"/>
      <c r="O9" s="511"/>
    </row>
    <row r="10" spans="1:15" s="503" customFormat="1" ht="11.25" customHeight="1">
      <c r="A10" s="520" t="s">
        <v>593</v>
      </c>
      <c r="B10" s="521" t="s">
        <v>599</v>
      </c>
      <c r="C10" s="513"/>
      <c r="D10" s="5466" t="s">
        <v>600</v>
      </c>
      <c r="E10" s="522" t="s">
        <v>593</v>
      </c>
      <c r="K10" s="511"/>
      <c r="O10" s="511"/>
    </row>
    <row r="11" spans="1:15" s="503" customFormat="1" ht="18" customHeight="1">
      <c r="A11" s="516"/>
      <c r="B11" s="523" t="s">
        <v>90</v>
      </c>
      <c r="C11" s="514"/>
      <c r="D11" s="5467"/>
      <c r="E11" s="519"/>
      <c r="K11" s="511"/>
      <c r="O11" s="511"/>
    </row>
    <row r="12" spans="1:15" s="503" customFormat="1" ht="11.25" customHeight="1">
      <c r="A12" s="520">
        <v>1</v>
      </c>
      <c r="B12" s="524" t="s">
        <v>91</v>
      </c>
      <c r="C12" s="513" t="s">
        <v>1278</v>
      </c>
      <c r="D12" s="472">
        <v>7262</v>
      </c>
      <c r="E12" s="522">
        <v>1</v>
      </c>
      <c r="O12" s="511"/>
    </row>
    <row r="13" spans="1:15" s="503" customFormat="1" ht="11.25" customHeight="1">
      <c r="A13" s="520">
        <v>2</v>
      </c>
      <c r="B13" s="524" t="s">
        <v>92</v>
      </c>
      <c r="C13" s="513" t="s">
        <v>1279</v>
      </c>
      <c r="D13" s="472">
        <v>177</v>
      </c>
      <c r="E13" s="522">
        <v>2</v>
      </c>
      <c r="O13" s="511"/>
    </row>
    <row r="14" spans="1:15" s="503" customFormat="1" ht="11.25" customHeight="1">
      <c r="A14" s="520">
        <v>3</v>
      </c>
      <c r="B14" s="524" t="s">
        <v>93</v>
      </c>
      <c r="C14" s="513" t="s">
        <v>94</v>
      </c>
      <c r="D14" s="472">
        <v>9445</v>
      </c>
      <c r="E14" s="522">
        <v>3</v>
      </c>
      <c r="O14" s="511"/>
    </row>
    <row r="15" spans="1:15" s="503" customFormat="1" ht="11.25" customHeight="1">
      <c r="A15" s="520">
        <v>4</v>
      </c>
      <c r="B15" s="524" t="s">
        <v>95</v>
      </c>
      <c r="C15" s="513" t="s">
        <v>96</v>
      </c>
      <c r="D15" s="472">
        <f>SUM(D12:D14)</f>
        <v>16884</v>
      </c>
      <c r="E15" s="522">
        <v>4</v>
      </c>
      <c r="O15" s="511"/>
    </row>
    <row r="16" spans="1:15" s="503" customFormat="1" ht="18" customHeight="1">
      <c r="A16" s="516"/>
      <c r="B16" s="523" t="s">
        <v>97</v>
      </c>
      <c r="C16" s="514"/>
      <c r="D16" s="5468"/>
      <c r="E16" s="519"/>
      <c r="O16" s="511"/>
    </row>
    <row r="17" spans="1:15" s="503" customFormat="1" ht="11.25" customHeight="1">
      <c r="A17" s="520">
        <v>5</v>
      </c>
      <c r="B17" s="524" t="s">
        <v>98</v>
      </c>
      <c r="C17" s="513" t="s">
        <v>1280</v>
      </c>
      <c r="D17" s="5469">
        <v>3185145</v>
      </c>
      <c r="E17" s="522">
        <v>5</v>
      </c>
      <c r="O17" s="511"/>
    </row>
    <row r="18" spans="1:15" s="503" customFormat="1" ht="11.25" customHeight="1">
      <c r="A18" s="520">
        <v>6</v>
      </c>
      <c r="B18" s="524" t="s">
        <v>99</v>
      </c>
      <c r="C18" s="513" t="s">
        <v>100</v>
      </c>
      <c r="D18" s="472">
        <v>91469</v>
      </c>
      <c r="E18" s="522">
        <v>6</v>
      </c>
      <c r="O18" s="511"/>
    </row>
    <row r="19" spans="1:15" s="503" customFormat="1" ht="11.25" customHeight="1">
      <c r="A19" s="520">
        <v>7</v>
      </c>
      <c r="B19" s="524" t="s">
        <v>101</v>
      </c>
      <c r="C19" s="513" t="s">
        <v>102</v>
      </c>
      <c r="D19" s="5470">
        <f>SUM(D17:D18)</f>
        <v>3276614</v>
      </c>
      <c r="E19" s="522">
        <v>7</v>
      </c>
      <c r="O19" s="511"/>
    </row>
    <row r="20" spans="1:15" s="503" customFormat="1" ht="11.25" customHeight="1">
      <c r="A20" s="520">
        <v>8</v>
      </c>
      <c r="B20" s="524" t="s">
        <v>103</v>
      </c>
      <c r="C20" s="513" t="s">
        <v>104</v>
      </c>
      <c r="D20" s="5470">
        <f>ROUND(D19/360,0)</f>
        <v>9102</v>
      </c>
      <c r="E20" s="522">
        <v>8</v>
      </c>
    </row>
    <row r="21" spans="1:15" s="503" customFormat="1" ht="11.25" customHeight="1">
      <c r="A21" s="516"/>
      <c r="B21" s="523" t="s">
        <v>105</v>
      </c>
      <c r="C21" s="514"/>
      <c r="D21" s="5468"/>
      <c r="E21" s="519"/>
    </row>
    <row r="22" spans="1:15" s="503" customFormat="1" ht="11.25" customHeight="1">
      <c r="A22" s="520">
        <v>9</v>
      </c>
      <c r="B22" s="524" t="s">
        <v>106</v>
      </c>
      <c r="C22" s="513" t="s">
        <v>107</v>
      </c>
      <c r="D22" s="5469">
        <f>ROUND(D15/D20,0)</f>
        <v>2</v>
      </c>
      <c r="E22" s="522">
        <v>9</v>
      </c>
    </row>
    <row r="23" spans="1:15" s="503" customFormat="1" ht="11.25" customHeight="1">
      <c r="A23" s="520">
        <v>10</v>
      </c>
      <c r="B23" s="524" t="s">
        <v>108</v>
      </c>
      <c r="C23" s="513" t="s">
        <v>109</v>
      </c>
      <c r="D23" s="5470">
        <f>ROUND(D22+15,0)</f>
        <v>17</v>
      </c>
      <c r="E23" s="522">
        <v>10</v>
      </c>
    </row>
    <row r="24" spans="1:15" s="503" customFormat="1" ht="18" customHeight="1">
      <c r="A24" s="516"/>
      <c r="B24" s="523" t="s">
        <v>284</v>
      </c>
      <c r="C24" s="514"/>
      <c r="D24" s="5468"/>
      <c r="E24" s="519"/>
    </row>
    <row r="25" spans="1:15" s="503" customFormat="1" ht="11.25" customHeight="1">
      <c r="A25" s="520">
        <v>11</v>
      </c>
      <c r="B25" s="524" t="s">
        <v>285</v>
      </c>
      <c r="C25" s="513" t="s">
        <v>3470</v>
      </c>
      <c r="D25" s="5469">
        <v>5985</v>
      </c>
      <c r="E25" s="522">
        <v>11</v>
      </c>
    </row>
    <row r="26" spans="1:15" s="503" customFormat="1" ht="11.25" customHeight="1">
      <c r="A26" s="520">
        <v>12</v>
      </c>
      <c r="B26" s="524" t="s">
        <v>286</v>
      </c>
      <c r="C26" s="513" t="s">
        <v>94</v>
      </c>
      <c r="D26" s="5469">
        <v>11260</v>
      </c>
      <c r="E26" s="522">
        <v>12</v>
      </c>
    </row>
    <row r="27" spans="1:15" s="503" customFormat="1" ht="11.25" customHeight="1">
      <c r="A27" s="525">
        <v>13</v>
      </c>
      <c r="B27" s="526" t="s">
        <v>287</v>
      </c>
      <c r="C27" s="497" t="s">
        <v>94</v>
      </c>
      <c r="D27" s="5469">
        <v>115174</v>
      </c>
      <c r="E27" s="522">
        <v>13</v>
      </c>
    </row>
    <row r="28" spans="1:15" s="503" customFormat="1" ht="11.25" customHeight="1">
      <c r="A28" s="525">
        <v>14</v>
      </c>
      <c r="B28" s="526" t="s">
        <v>288</v>
      </c>
      <c r="C28" s="497" t="s">
        <v>94</v>
      </c>
      <c r="D28" s="5199">
        <v>72969</v>
      </c>
      <c r="E28" s="522">
        <v>14</v>
      </c>
    </row>
    <row r="29" spans="1:15" s="503" customFormat="1" ht="11.25" customHeight="1">
      <c r="A29" s="520">
        <v>15</v>
      </c>
      <c r="B29" s="524" t="s">
        <v>289</v>
      </c>
      <c r="C29" s="513" t="s">
        <v>290</v>
      </c>
      <c r="D29" s="5469">
        <f>SUM(D25:D28)</f>
        <v>205388</v>
      </c>
      <c r="E29" s="522">
        <v>15</v>
      </c>
    </row>
    <row r="30" spans="1:15" s="503" customFormat="1" ht="18" customHeight="1">
      <c r="A30" s="516"/>
      <c r="B30" s="523" t="s">
        <v>291</v>
      </c>
      <c r="C30" s="514"/>
      <c r="D30" s="5468"/>
      <c r="E30" s="519"/>
    </row>
    <row r="31" spans="1:15" s="503" customFormat="1" ht="11.25" customHeight="1">
      <c r="A31" s="520">
        <v>16</v>
      </c>
      <c r="B31" s="524" t="s">
        <v>292</v>
      </c>
      <c r="C31" s="513" t="s">
        <v>1281</v>
      </c>
      <c r="D31" s="5469">
        <v>2351622</v>
      </c>
      <c r="E31" s="522">
        <v>16</v>
      </c>
    </row>
    <row r="32" spans="1:15" s="503" customFormat="1" ht="11.25" customHeight="1">
      <c r="A32" s="520">
        <v>17</v>
      </c>
      <c r="B32" s="524" t="s">
        <v>293</v>
      </c>
      <c r="C32" s="513" t="s">
        <v>1282</v>
      </c>
      <c r="D32" s="5469">
        <v>429520</v>
      </c>
      <c r="E32" s="522">
        <v>17</v>
      </c>
    </row>
    <row r="33" spans="1:7" s="503" customFormat="1" ht="11.25" customHeight="1">
      <c r="A33" s="520">
        <v>18</v>
      </c>
      <c r="B33" s="524" t="s">
        <v>294</v>
      </c>
      <c r="C33" s="513" t="s">
        <v>295</v>
      </c>
      <c r="D33" s="5469">
        <f>D31+D18-D32</f>
        <v>2013571</v>
      </c>
      <c r="E33" s="522">
        <v>18</v>
      </c>
    </row>
    <row r="34" spans="1:7" s="503" customFormat="1" ht="11.25" customHeight="1">
      <c r="A34" s="520">
        <v>19</v>
      </c>
      <c r="B34" s="524" t="s">
        <v>296</v>
      </c>
      <c r="C34" s="513" t="s">
        <v>297</v>
      </c>
      <c r="D34" s="5469">
        <f>ROUND(D33/360,0)</f>
        <v>5593</v>
      </c>
      <c r="E34" s="522">
        <v>19</v>
      </c>
      <c r="G34" s="511"/>
    </row>
    <row r="35" spans="1:7" s="503" customFormat="1" ht="11.25" customHeight="1">
      <c r="A35" s="516"/>
      <c r="B35" s="523" t="s">
        <v>298</v>
      </c>
      <c r="C35" s="514"/>
      <c r="D35" s="5468"/>
      <c r="E35" s="519"/>
    </row>
    <row r="36" spans="1:7" s="503" customFormat="1" ht="11.25" customHeight="1">
      <c r="A36" s="520">
        <v>20</v>
      </c>
      <c r="B36" s="524" t="s">
        <v>299</v>
      </c>
      <c r="C36" s="513" t="s">
        <v>300</v>
      </c>
      <c r="D36" s="5470">
        <f>ROUND(D29/D34,0)</f>
        <v>37</v>
      </c>
      <c r="E36" s="522">
        <v>20</v>
      </c>
    </row>
    <row r="37" spans="1:7" s="503" customFormat="1" ht="11.25" customHeight="1">
      <c r="A37" s="520">
        <v>21</v>
      </c>
      <c r="B37" s="524" t="s">
        <v>301</v>
      </c>
      <c r="C37" s="513" t="s">
        <v>302</v>
      </c>
      <c r="D37" s="472">
        <f>IF(D23-D36&lt;=0,0,D23-D36)</f>
        <v>0</v>
      </c>
      <c r="E37" s="522">
        <v>21</v>
      </c>
      <c r="G37" s="511"/>
    </row>
    <row r="38" spans="1:7" s="503" customFormat="1" ht="11.25" customHeight="1">
      <c r="A38" s="520">
        <v>22</v>
      </c>
      <c r="B38" s="524" t="s">
        <v>303</v>
      </c>
      <c r="C38" s="513" t="s">
        <v>304</v>
      </c>
      <c r="D38" s="472">
        <f>D37*D34</f>
        <v>0</v>
      </c>
      <c r="E38" s="522">
        <v>22</v>
      </c>
      <c r="G38" s="511"/>
    </row>
    <row r="39" spans="1:7" s="503" customFormat="1" ht="11.25" customHeight="1">
      <c r="A39" s="520">
        <v>23</v>
      </c>
      <c r="B39" s="524" t="s">
        <v>305</v>
      </c>
      <c r="C39" s="513" t="s">
        <v>306</v>
      </c>
      <c r="D39" s="5469">
        <v>-4914</v>
      </c>
      <c r="E39" s="522">
        <v>23</v>
      </c>
    </row>
    <row r="40" spans="1:7" s="503" customFormat="1" ht="11.25" customHeight="1">
      <c r="A40" s="520">
        <v>24</v>
      </c>
      <c r="B40" s="524" t="s">
        <v>307</v>
      </c>
      <c r="C40" s="513" t="s">
        <v>308</v>
      </c>
      <c r="D40" s="472">
        <f>MIN(D38,D39)</f>
        <v>-4914</v>
      </c>
      <c r="E40" s="522">
        <v>24</v>
      </c>
    </row>
    <row r="41" spans="1:7" s="503" customFormat="1" ht="18" customHeight="1">
      <c r="A41" s="516"/>
      <c r="B41" s="523" t="s">
        <v>309</v>
      </c>
      <c r="C41" s="514"/>
      <c r="D41" s="5468"/>
      <c r="E41" s="519"/>
    </row>
    <row r="42" spans="1:7" s="503" customFormat="1" ht="11.25" customHeight="1">
      <c r="A42" s="520">
        <v>25</v>
      </c>
      <c r="B42" s="524" t="s">
        <v>310</v>
      </c>
      <c r="C42" s="513" t="s">
        <v>94</v>
      </c>
      <c r="D42" s="5469">
        <v>145626</v>
      </c>
      <c r="E42" s="522">
        <v>25</v>
      </c>
    </row>
    <row r="43" spans="1:7" s="503" customFormat="1" ht="11.25" customHeight="1">
      <c r="A43" s="520">
        <v>26</v>
      </c>
      <c r="B43" s="524" t="s">
        <v>311</v>
      </c>
      <c r="C43" s="513" t="s">
        <v>94</v>
      </c>
      <c r="D43" s="5200">
        <v>0</v>
      </c>
      <c r="E43" s="522">
        <v>26</v>
      </c>
    </row>
    <row r="44" spans="1:7" s="503" customFormat="1" ht="11.25" customHeight="1">
      <c r="A44" s="516"/>
      <c r="B44" s="523" t="s">
        <v>312</v>
      </c>
      <c r="C44" s="514"/>
      <c r="D44" s="5468"/>
      <c r="E44" s="519"/>
    </row>
    <row r="45" spans="1:7" s="503" customFormat="1" ht="11.25" customHeight="1">
      <c r="A45" s="520">
        <v>27</v>
      </c>
      <c r="B45" s="524" t="s">
        <v>313</v>
      </c>
      <c r="C45" s="513" t="s">
        <v>314</v>
      </c>
      <c r="D45" s="5469">
        <f>D42-D43</f>
        <v>145626</v>
      </c>
      <c r="E45" s="522">
        <v>27</v>
      </c>
    </row>
    <row r="46" spans="1:7" s="503" customFormat="1" ht="11.25" customHeight="1">
      <c r="A46" s="520">
        <v>28</v>
      </c>
      <c r="B46" s="524" t="s">
        <v>315</v>
      </c>
      <c r="C46" s="513" t="s">
        <v>316</v>
      </c>
      <c r="D46" s="5470">
        <f>D40+D45</f>
        <v>140712</v>
      </c>
      <c r="E46" s="522">
        <v>28</v>
      </c>
    </row>
    <row r="47" spans="1:7" s="503" customFormat="1" ht="11.25" customHeight="1">
      <c r="A47" s="527"/>
      <c r="B47" s="514"/>
      <c r="C47" s="514"/>
      <c r="D47" s="5464"/>
      <c r="E47" s="528"/>
    </row>
    <row r="48" spans="1:7" s="503" customFormat="1" ht="11.25" customHeight="1">
      <c r="A48" s="508" t="s">
        <v>317</v>
      </c>
      <c r="B48" s="509"/>
      <c r="C48" s="509"/>
      <c r="D48" s="5463"/>
      <c r="E48" s="510"/>
    </row>
    <row r="49" spans="1:5" s="503" customFormat="1" ht="11.25" customHeight="1">
      <c r="A49" s="508"/>
      <c r="B49" s="509"/>
      <c r="C49" s="509"/>
      <c r="D49" s="5463"/>
      <c r="E49" s="510"/>
    </row>
    <row r="50" spans="1:5" s="503" customFormat="1" ht="11.25" customHeight="1">
      <c r="A50" s="508" t="s">
        <v>318</v>
      </c>
      <c r="B50" s="399"/>
      <c r="C50" s="509"/>
      <c r="D50" s="5463"/>
      <c r="E50" s="510"/>
    </row>
    <row r="51" spans="1:5" s="503" customFormat="1" ht="11.25" customHeight="1">
      <c r="A51" s="508"/>
      <c r="B51" s="399"/>
      <c r="C51" s="509"/>
      <c r="D51" s="5463"/>
      <c r="E51" s="510"/>
    </row>
    <row r="52" spans="1:5" s="503" customFormat="1" ht="11.25" customHeight="1">
      <c r="A52" s="508" t="s">
        <v>1283</v>
      </c>
      <c r="B52" s="399"/>
      <c r="C52" s="509"/>
      <c r="D52" s="5463"/>
      <c r="E52" s="510"/>
    </row>
    <row r="53" spans="1:5" s="503" customFormat="1" ht="11.25" customHeight="1">
      <c r="A53" s="508" t="s">
        <v>1284</v>
      </c>
      <c r="B53" s="399"/>
      <c r="C53" s="509"/>
      <c r="D53" s="5463"/>
      <c r="E53" s="510"/>
    </row>
    <row r="54" spans="1:5" s="503" customFormat="1" ht="11.25" customHeight="1">
      <c r="A54" s="508" t="s">
        <v>1285</v>
      </c>
      <c r="B54" s="399"/>
      <c r="C54" s="509"/>
      <c r="D54" s="5463"/>
      <c r="E54" s="510"/>
    </row>
    <row r="55" spans="1:5" s="503" customFormat="1" ht="11.25" customHeight="1">
      <c r="A55" s="508"/>
      <c r="B55" s="399"/>
      <c r="C55" s="509"/>
      <c r="D55" s="5463"/>
      <c r="E55" s="510"/>
    </row>
    <row r="56" spans="1:5" s="503" customFormat="1" ht="11.25" customHeight="1">
      <c r="A56" s="508" t="s">
        <v>940</v>
      </c>
      <c r="B56" s="399"/>
      <c r="C56" s="509"/>
      <c r="D56" s="5463"/>
      <c r="E56" s="510"/>
    </row>
    <row r="57" spans="1:5" s="503" customFormat="1" ht="11.25" customHeight="1">
      <c r="A57" s="508"/>
      <c r="B57" s="509"/>
      <c r="C57" s="509"/>
      <c r="D57" s="5463"/>
      <c r="E57" s="510"/>
    </row>
    <row r="58" spans="1:5" s="503" customFormat="1" ht="11.25" customHeight="1">
      <c r="A58" s="508"/>
      <c r="B58" s="509"/>
      <c r="C58" s="509"/>
      <c r="D58" s="5463"/>
      <c r="E58" s="510"/>
    </row>
    <row r="59" spans="1:5" s="503" customFormat="1" ht="11.25" customHeight="1">
      <c r="A59" s="508"/>
      <c r="B59" s="509"/>
      <c r="C59" s="509"/>
      <c r="D59" s="5463"/>
      <c r="E59" s="510"/>
    </row>
    <row r="60" spans="1:5" s="503" customFormat="1" ht="11.25" customHeight="1" thickBot="1">
      <c r="A60" s="529"/>
      <c r="B60" s="530"/>
      <c r="C60" s="530"/>
      <c r="D60" s="5471"/>
      <c r="E60" s="531"/>
    </row>
    <row r="61" spans="1:5" s="503" customFormat="1" ht="11.25" customHeight="1">
      <c r="A61" s="532" t="s">
        <v>173</v>
      </c>
      <c r="B61" s="202"/>
      <c r="C61" s="533"/>
      <c r="D61" s="5472"/>
      <c r="E61" s="533"/>
    </row>
    <row r="62" spans="1:5" ht="12.75" thickBot="1">
      <c r="A62" s="4959">
        <v>24</v>
      </c>
      <c r="B62" s="4002"/>
      <c r="C62" s="4421"/>
      <c r="D62" s="5473"/>
      <c r="E62" s="4958" t="s">
        <v>3500</v>
      </c>
    </row>
    <row r="63" spans="1:5">
      <c r="A63" s="4003"/>
      <c r="B63" s="4004"/>
      <c r="C63" s="4004"/>
      <c r="D63" s="5474"/>
      <c r="E63" s="4005"/>
    </row>
    <row r="64" spans="1:5" ht="45" customHeight="1">
      <c r="A64" s="5611" t="s">
        <v>642</v>
      </c>
      <c r="B64" s="5612"/>
      <c r="C64" s="5612"/>
      <c r="D64" s="5612"/>
      <c r="E64" s="5613"/>
    </row>
    <row r="65" spans="1:5">
      <c r="A65" s="3997"/>
      <c r="B65" s="3996"/>
      <c r="C65" s="3996"/>
      <c r="D65" s="5475"/>
      <c r="E65" s="3998"/>
    </row>
    <row r="66" spans="1:5">
      <c r="A66" s="3997"/>
      <c r="B66" s="3996"/>
      <c r="C66" s="3996"/>
      <c r="D66" s="5475"/>
      <c r="E66" s="3998"/>
    </row>
    <row r="67" spans="1:5">
      <c r="A67" s="3997"/>
      <c r="B67" s="3996"/>
      <c r="C67" s="3996"/>
      <c r="D67" s="5475"/>
      <c r="E67" s="3998"/>
    </row>
    <row r="68" spans="1:5">
      <c r="A68" s="3997"/>
      <c r="B68" s="3996"/>
      <c r="C68" s="3996"/>
      <c r="D68" s="5475"/>
      <c r="E68" s="3998"/>
    </row>
    <row r="69" spans="1:5">
      <c r="A69" s="3997"/>
      <c r="B69" s="3996"/>
      <c r="C69" s="3996"/>
      <c r="D69" s="5475"/>
      <c r="E69" s="3998"/>
    </row>
    <row r="70" spans="1:5">
      <c r="A70" s="3997"/>
      <c r="B70" s="3996"/>
      <c r="C70" s="3996"/>
      <c r="D70" s="5475"/>
      <c r="E70" s="3998"/>
    </row>
    <row r="71" spans="1:5">
      <c r="A71" s="3997"/>
      <c r="B71" s="3996"/>
      <c r="C71" s="3996"/>
      <c r="D71" s="5475"/>
      <c r="E71" s="3998"/>
    </row>
    <row r="72" spans="1:5">
      <c r="A72" s="3997"/>
      <c r="B72" s="3996"/>
      <c r="C72" s="3996"/>
      <c r="D72" s="5475"/>
      <c r="E72" s="3998"/>
    </row>
    <row r="73" spans="1:5">
      <c r="A73" s="3997"/>
      <c r="B73" s="3996"/>
      <c r="C73" s="3996"/>
      <c r="D73" s="5475"/>
      <c r="E73" s="3998"/>
    </row>
    <row r="74" spans="1:5">
      <c r="A74" s="3997"/>
      <c r="B74" s="3996"/>
      <c r="C74" s="3996"/>
      <c r="D74" s="5475"/>
      <c r="E74" s="3998"/>
    </row>
    <row r="75" spans="1:5">
      <c r="A75" s="3997"/>
      <c r="B75" s="3996"/>
      <c r="C75" s="3996"/>
      <c r="D75" s="5475"/>
      <c r="E75" s="3998"/>
    </row>
    <row r="76" spans="1:5">
      <c r="A76" s="3997"/>
      <c r="B76" s="3996"/>
      <c r="C76" s="3996"/>
      <c r="D76" s="5475"/>
      <c r="E76" s="3998"/>
    </row>
    <row r="77" spans="1:5" ht="12.75">
      <c r="A77" s="5608" t="s">
        <v>856</v>
      </c>
      <c r="B77" s="5609"/>
      <c r="C77" s="5609"/>
      <c r="D77" s="5609"/>
      <c r="E77" s="5610"/>
    </row>
    <row r="78" spans="1:5">
      <c r="A78" s="3997"/>
      <c r="B78" s="3996"/>
      <c r="C78" s="3996"/>
      <c r="D78" s="5475"/>
      <c r="E78" s="3998"/>
    </row>
    <row r="79" spans="1:5">
      <c r="A79" s="3997"/>
      <c r="B79" s="3996"/>
      <c r="C79" s="3996"/>
      <c r="D79" s="5475"/>
      <c r="E79" s="3998"/>
    </row>
    <row r="80" spans="1:5">
      <c r="A80" s="3997"/>
      <c r="B80" s="3996"/>
      <c r="C80" s="3996"/>
      <c r="D80" s="5475"/>
      <c r="E80" s="3998"/>
    </row>
    <row r="81" spans="1:5">
      <c r="A81" s="3997"/>
      <c r="B81" s="3996"/>
      <c r="C81" s="3996"/>
      <c r="D81" s="5475"/>
      <c r="E81" s="3998"/>
    </row>
    <row r="82" spans="1:5">
      <c r="A82" s="3997"/>
      <c r="B82" s="3996"/>
      <c r="C82" s="3996"/>
      <c r="D82" s="5475"/>
      <c r="E82" s="3998"/>
    </row>
    <row r="83" spans="1:5">
      <c r="A83" s="3997"/>
      <c r="B83" s="3996"/>
      <c r="C83" s="3996"/>
      <c r="D83" s="5475"/>
      <c r="E83" s="3998"/>
    </row>
    <row r="84" spans="1:5">
      <c r="A84" s="3997"/>
      <c r="B84" s="3996"/>
      <c r="C84" s="3996"/>
      <c r="D84" s="5475"/>
      <c r="E84" s="3998"/>
    </row>
    <row r="85" spans="1:5">
      <c r="A85" s="3997"/>
      <c r="B85" s="3996"/>
      <c r="C85" s="3996"/>
      <c r="D85" s="5475"/>
      <c r="E85" s="3998"/>
    </row>
    <row r="86" spans="1:5">
      <c r="A86" s="3997"/>
      <c r="B86" s="3996"/>
      <c r="C86" s="3996"/>
      <c r="D86" s="5475"/>
      <c r="E86" s="3998"/>
    </row>
    <row r="87" spans="1:5">
      <c r="A87" s="3997"/>
      <c r="B87" s="3996"/>
      <c r="C87" s="3996"/>
      <c r="D87" s="5475"/>
      <c r="E87" s="3998"/>
    </row>
    <row r="88" spans="1:5">
      <c r="A88" s="3997"/>
      <c r="B88" s="3996"/>
      <c r="C88" s="3996"/>
      <c r="D88" s="5475"/>
      <c r="E88" s="3998"/>
    </row>
    <row r="89" spans="1:5">
      <c r="A89" s="3997"/>
      <c r="B89" s="3996"/>
      <c r="C89" s="3996"/>
      <c r="D89" s="5475"/>
      <c r="E89" s="3998"/>
    </row>
    <row r="90" spans="1:5">
      <c r="A90" s="3997"/>
      <c r="B90" s="3996"/>
      <c r="C90" s="3996"/>
      <c r="D90" s="5475"/>
      <c r="E90" s="3998"/>
    </row>
    <row r="91" spans="1:5">
      <c r="A91" s="3997"/>
      <c r="B91" s="3996"/>
      <c r="C91" s="3996"/>
      <c r="D91" s="5475"/>
      <c r="E91" s="3998"/>
    </row>
    <row r="92" spans="1:5">
      <c r="A92" s="3997"/>
      <c r="B92" s="3996"/>
      <c r="C92" s="3996"/>
      <c r="D92" s="5475"/>
      <c r="E92" s="3998"/>
    </row>
    <row r="93" spans="1:5">
      <c r="A93" s="3997"/>
      <c r="B93" s="3996"/>
      <c r="C93" s="3996"/>
      <c r="D93" s="5475"/>
      <c r="E93" s="3998"/>
    </row>
    <row r="94" spans="1:5">
      <c r="A94" s="3997"/>
      <c r="B94" s="3996"/>
      <c r="C94" s="3996"/>
      <c r="D94" s="5475"/>
      <c r="E94" s="3998"/>
    </row>
    <row r="95" spans="1:5">
      <c r="A95" s="3997"/>
      <c r="B95" s="3996"/>
      <c r="C95" s="3996"/>
      <c r="D95" s="5475"/>
      <c r="E95" s="3998"/>
    </row>
    <row r="96" spans="1:5">
      <c r="A96" s="3997"/>
      <c r="B96" s="3996"/>
      <c r="C96" s="3996"/>
      <c r="D96" s="5475"/>
      <c r="E96" s="3998"/>
    </row>
    <row r="97" spans="1:5">
      <c r="A97" s="3997"/>
      <c r="B97" s="3996"/>
      <c r="C97" s="3996"/>
      <c r="D97" s="5475"/>
      <c r="E97" s="3998"/>
    </row>
    <row r="98" spans="1:5">
      <c r="A98" s="3997"/>
      <c r="B98" s="3996"/>
      <c r="C98" s="3996"/>
      <c r="D98" s="5475"/>
      <c r="E98" s="3998"/>
    </row>
    <row r="99" spans="1:5">
      <c r="A99" s="3997"/>
      <c r="B99" s="3996"/>
      <c r="C99" s="3996"/>
      <c r="D99" s="5475"/>
      <c r="E99" s="3998"/>
    </row>
    <row r="100" spans="1:5">
      <c r="A100" s="3997"/>
      <c r="B100" s="3996"/>
      <c r="C100" s="3996"/>
      <c r="D100" s="5475"/>
      <c r="E100" s="3998"/>
    </row>
    <row r="101" spans="1:5">
      <c r="A101" s="3997"/>
      <c r="B101" s="3996"/>
      <c r="C101" s="3996"/>
      <c r="D101" s="5475"/>
      <c r="E101" s="3998"/>
    </row>
    <row r="102" spans="1:5">
      <c r="A102" s="3997"/>
      <c r="B102" s="3996"/>
      <c r="C102" s="3996"/>
      <c r="D102" s="5475"/>
      <c r="E102" s="3998"/>
    </row>
    <row r="103" spans="1:5">
      <c r="A103" s="3997"/>
      <c r="B103" s="3996"/>
      <c r="C103" s="3996"/>
      <c r="D103" s="5475"/>
      <c r="E103" s="3998"/>
    </row>
    <row r="104" spans="1:5">
      <c r="A104" s="3997"/>
      <c r="B104" s="3996"/>
      <c r="C104" s="3996"/>
      <c r="D104" s="5475"/>
      <c r="E104" s="3998"/>
    </row>
    <row r="105" spans="1:5">
      <c r="A105" s="3997"/>
      <c r="B105" s="3996"/>
      <c r="C105" s="3996"/>
      <c r="D105" s="5475"/>
      <c r="E105" s="3998"/>
    </row>
    <row r="106" spans="1:5">
      <c r="A106" s="3997"/>
      <c r="B106" s="3996"/>
      <c r="C106" s="3996"/>
      <c r="D106" s="5475"/>
      <c r="E106" s="3998"/>
    </row>
    <row r="107" spans="1:5">
      <c r="A107" s="3997"/>
      <c r="B107" s="3996"/>
      <c r="C107" s="3996"/>
      <c r="D107" s="5475"/>
      <c r="E107" s="3998"/>
    </row>
    <row r="108" spans="1:5">
      <c r="A108" s="3997"/>
      <c r="B108" s="3996"/>
      <c r="C108" s="3996"/>
      <c r="D108" s="5475"/>
      <c r="E108" s="3998"/>
    </row>
    <row r="109" spans="1:5">
      <c r="A109" s="3997"/>
      <c r="B109" s="3996"/>
      <c r="C109" s="3996"/>
      <c r="D109" s="5475"/>
      <c r="E109" s="3998"/>
    </row>
    <row r="110" spans="1:5">
      <c r="A110" s="3997"/>
      <c r="B110" s="3996"/>
      <c r="C110" s="3996"/>
      <c r="D110" s="5475"/>
      <c r="E110" s="3998"/>
    </row>
    <row r="111" spans="1:5">
      <c r="A111" s="3997"/>
      <c r="B111" s="3996"/>
      <c r="C111" s="3996"/>
      <c r="D111" s="5475"/>
      <c r="E111" s="3998"/>
    </row>
    <row r="112" spans="1:5">
      <c r="A112" s="3997"/>
      <c r="B112" s="3996"/>
      <c r="C112" s="3996"/>
      <c r="D112" s="5475"/>
      <c r="E112" s="3998"/>
    </row>
    <row r="113" spans="1:5">
      <c r="A113" s="3997"/>
      <c r="B113" s="3996"/>
      <c r="C113" s="3996"/>
      <c r="D113" s="5475"/>
      <c r="E113" s="3998"/>
    </row>
    <row r="114" spans="1:5">
      <c r="A114" s="3997"/>
      <c r="B114" s="3996"/>
      <c r="C114" s="3996"/>
      <c r="D114" s="5475"/>
      <c r="E114" s="3998"/>
    </row>
    <row r="115" spans="1:5">
      <c r="A115" s="3997"/>
      <c r="B115" s="3996"/>
      <c r="C115" s="3996"/>
      <c r="D115" s="5475"/>
      <c r="E115" s="3998"/>
    </row>
    <row r="116" spans="1:5">
      <c r="A116" s="3997"/>
      <c r="B116" s="3996"/>
      <c r="C116" s="3996"/>
      <c r="D116" s="5475"/>
      <c r="E116" s="3998"/>
    </row>
    <row r="117" spans="1:5">
      <c r="A117" s="3997"/>
      <c r="B117" s="3996"/>
      <c r="C117" s="3996"/>
      <c r="D117" s="5475"/>
      <c r="E117" s="3998"/>
    </row>
    <row r="118" spans="1:5">
      <c r="A118" s="3997"/>
      <c r="B118" s="3996"/>
      <c r="C118" s="3996"/>
      <c r="D118" s="5475"/>
      <c r="E118" s="3998"/>
    </row>
    <row r="119" spans="1:5">
      <c r="A119" s="3997"/>
      <c r="B119" s="3996"/>
      <c r="C119" s="3996"/>
      <c r="D119" s="5475"/>
      <c r="E119" s="3998"/>
    </row>
    <row r="120" spans="1:5">
      <c r="A120" s="3997"/>
      <c r="B120" s="3996"/>
      <c r="C120" s="3996"/>
      <c r="D120" s="5475"/>
      <c r="E120" s="3998"/>
    </row>
    <row r="121" spans="1:5">
      <c r="A121" s="3997"/>
      <c r="B121" s="3996"/>
      <c r="C121" s="3996"/>
      <c r="D121" s="5475"/>
      <c r="E121" s="3998"/>
    </row>
    <row r="122" spans="1:5" ht="12" thickBot="1">
      <c r="A122" s="3999"/>
      <c r="B122" s="4000"/>
      <c r="C122" s="4000"/>
      <c r="D122" s="5476"/>
      <c r="E122" s="4001"/>
    </row>
    <row r="123" spans="1:5" s="4007" customFormat="1" ht="12">
      <c r="A123" s="4006"/>
      <c r="B123" s="3996"/>
      <c r="C123" s="3996"/>
      <c r="D123" s="5475"/>
      <c r="E123" s="4960" t="s">
        <v>173</v>
      </c>
    </row>
  </sheetData>
  <mergeCells count="2">
    <mergeCell ref="A77:E77"/>
    <mergeCell ref="A64:E64"/>
  </mergeCells>
  <phoneticPr fontId="10" type="noConversion"/>
  <printOptions horizontalCentered="1" verticalCentered="1"/>
  <pageMargins left="0.5" right="0.6" top="0.3" bottom="0.3" header="0" footer="0"/>
  <pageSetup fitToHeight="2" orientation="portrait" cellComments="asDisplayed" r:id="rId1"/>
  <headerFooter alignWithMargins="0">
    <oddFooter xml:space="preserve">&amp;C </oddFooter>
  </headerFooter>
  <rowBreaks count="1" manualBreakCount="1">
    <brk id="61" max="4"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S151"/>
  <sheetViews>
    <sheetView showGridLines="0" zoomScaleNormal="100" workbookViewId="0">
      <selection activeCell="K14" sqref="K14"/>
    </sheetView>
  </sheetViews>
  <sheetFormatPr defaultColWidth="12.5703125" defaultRowHeight="11.25"/>
  <cols>
    <col min="1" max="1" width="1" style="572" customWidth="1"/>
    <col min="2" max="2" width="5.7109375" style="572" customWidth="1"/>
    <col min="3" max="3" width="7" style="572" customWidth="1"/>
    <col min="4" max="4" width="12.85546875" style="572" customWidth="1"/>
    <col min="5" max="5" width="17.5703125" style="572" customWidth="1"/>
    <col min="6" max="6" width="41.85546875" style="572" customWidth="1"/>
    <col min="7" max="7" width="5.140625" style="572" customWidth="1"/>
    <col min="8" max="256" width="12.5703125" style="572"/>
    <col min="257" max="257" width="0.140625" style="572" customWidth="1"/>
    <col min="258" max="258" width="13.85546875" style="572" customWidth="1"/>
    <col min="259" max="259" width="7" style="572" customWidth="1"/>
    <col min="260" max="260" width="12.85546875" style="572" customWidth="1"/>
    <col min="261" max="261" width="17.5703125" style="572" customWidth="1"/>
    <col min="262" max="262" width="41.85546875" style="572" customWidth="1"/>
    <col min="263" max="263" width="5.140625" style="572" customWidth="1"/>
    <col min="264" max="512" width="12.5703125" style="572"/>
    <col min="513" max="513" width="0.140625" style="572" customWidth="1"/>
    <col min="514" max="514" width="13.85546875" style="572" customWidth="1"/>
    <col min="515" max="515" width="7" style="572" customWidth="1"/>
    <col min="516" max="516" width="12.85546875" style="572" customWidth="1"/>
    <col min="517" max="517" width="17.5703125" style="572" customWidth="1"/>
    <col min="518" max="518" width="41.85546875" style="572" customWidth="1"/>
    <col min="519" max="519" width="5.140625" style="572" customWidth="1"/>
    <col min="520" max="768" width="12.5703125" style="572"/>
    <col min="769" max="769" width="0.140625" style="572" customWidth="1"/>
    <col min="770" max="770" width="13.85546875" style="572" customWidth="1"/>
    <col min="771" max="771" width="7" style="572" customWidth="1"/>
    <col min="772" max="772" width="12.85546875" style="572" customWidth="1"/>
    <col min="773" max="773" width="17.5703125" style="572" customWidth="1"/>
    <col min="774" max="774" width="41.85546875" style="572" customWidth="1"/>
    <col min="775" max="775" width="5.140625" style="572" customWidth="1"/>
    <col min="776" max="1024" width="12.5703125" style="572"/>
    <col min="1025" max="1025" width="0.140625" style="572" customWidth="1"/>
    <col min="1026" max="1026" width="13.85546875" style="572" customWidth="1"/>
    <col min="1027" max="1027" width="7" style="572" customWidth="1"/>
    <col min="1028" max="1028" width="12.85546875" style="572" customWidth="1"/>
    <col min="1029" max="1029" width="17.5703125" style="572" customWidth="1"/>
    <col min="1030" max="1030" width="41.85546875" style="572" customWidth="1"/>
    <col min="1031" max="1031" width="5.140625" style="572" customWidth="1"/>
    <col min="1032" max="1280" width="12.5703125" style="572"/>
    <col min="1281" max="1281" width="0.140625" style="572" customWidth="1"/>
    <col min="1282" max="1282" width="13.85546875" style="572" customWidth="1"/>
    <col min="1283" max="1283" width="7" style="572" customWidth="1"/>
    <col min="1284" max="1284" width="12.85546875" style="572" customWidth="1"/>
    <col min="1285" max="1285" width="17.5703125" style="572" customWidth="1"/>
    <col min="1286" max="1286" width="41.85546875" style="572" customWidth="1"/>
    <col min="1287" max="1287" width="5.140625" style="572" customWidth="1"/>
    <col min="1288" max="1536" width="12.5703125" style="572"/>
    <col min="1537" max="1537" width="0.140625" style="572" customWidth="1"/>
    <col min="1538" max="1538" width="13.85546875" style="572" customWidth="1"/>
    <col min="1539" max="1539" width="7" style="572" customWidth="1"/>
    <col min="1540" max="1540" width="12.85546875" style="572" customWidth="1"/>
    <col min="1541" max="1541" width="17.5703125" style="572" customWidth="1"/>
    <col min="1542" max="1542" width="41.85546875" style="572" customWidth="1"/>
    <col min="1543" max="1543" width="5.140625" style="572" customWidth="1"/>
    <col min="1544" max="1792" width="12.5703125" style="572"/>
    <col min="1793" max="1793" width="0.140625" style="572" customWidth="1"/>
    <col min="1794" max="1794" width="13.85546875" style="572" customWidth="1"/>
    <col min="1795" max="1795" width="7" style="572" customWidth="1"/>
    <col min="1796" max="1796" width="12.85546875" style="572" customWidth="1"/>
    <col min="1797" max="1797" width="17.5703125" style="572" customWidth="1"/>
    <col min="1798" max="1798" width="41.85546875" style="572" customWidth="1"/>
    <col min="1799" max="1799" width="5.140625" style="572" customWidth="1"/>
    <col min="1800" max="2048" width="12.5703125" style="572"/>
    <col min="2049" max="2049" width="0.140625" style="572" customWidth="1"/>
    <col min="2050" max="2050" width="13.85546875" style="572" customWidth="1"/>
    <col min="2051" max="2051" width="7" style="572" customWidth="1"/>
    <col min="2052" max="2052" width="12.85546875" style="572" customWidth="1"/>
    <col min="2053" max="2053" width="17.5703125" style="572" customWidth="1"/>
    <col min="2054" max="2054" width="41.85546875" style="572" customWidth="1"/>
    <col min="2055" max="2055" width="5.140625" style="572" customWidth="1"/>
    <col min="2056" max="2304" width="12.5703125" style="572"/>
    <col min="2305" max="2305" width="0.140625" style="572" customWidth="1"/>
    <col min="2306" max="2306" width="13.85546875" style="572" customWidth="1"/>
    <col min="2307" max="2307" width="7" style="572" customWidth="1"/>
    <col min="2308" max="2308" width="12.85546875" style="572" customWidth="1"/>
    <col min="2309" max="2309" width="17.5703125" style="572" customWidth="1"/>
    <col min="2310" max="2310" width="41.85546875" style="572" customWidth="1"/>
    <col min="2311" max="2311" width="5.140625" style="572" customWidth="1"/>
    <col min="2312" max="2560" width="12.5703125" style="572"/>
    <col min="2561" max="2561" width="0.140625" style="572" customWidth="1"/>
    <col min="2562" max="2562" width="13.85546875" style="572" customWidth="1"/>
    <col min="2563" max="2563" width="7" style="572" customWidth="1"/>
    <col min="2564" max="2564" width="12.85546875" style="572" customWidth="1"/>
    <col min="2565" max="2565" width="17.5703125" style="572" customWidth="1"/>
    <col min="2566" max="2566" width="41.85546875" style="572" customWidth="1"/>
    <col min="2567" max="2567" width="5.140625" style="572" customWidth="1"/>
    <col min="2568" max="2816" width="12.5703125" style="572"/>
    <col min="2817" max="2817" width="0.140625" style="572" customWidth="1"/>
    <col min="2818" max="2818" width="13.85546875" style="572" customWidth="1"/>
    <col min="2819" max="2819" width="7" style="572" customWidth="1"/>
    <col min="2820" max="2820" width="12.85546875" style="572" customWidth="1"/>
    <col min="2821" max="2821" width="17.5703125" style="572" customWidth="1"/>
    <col min="2822" max="2822" width="41.85546875" style="572" customWidth="1"/>
    <col min="2823" max="2823" width="5.140625" style="572" customWidth="1"/>
    <col min="2824" max="3072" width="12.5703125" style="572"/>
    <col min="3073" max="3073" width="0.140625" style="572" customWidth="1"/>
    <col min="3074" max="3074" width="13.85546875" style="572" customWidth="1"/>
    <col min="3075" max="3075" width="7" style="572" customWidth="1"/>
    <col min="3076" max="3076" width="12.85546875" style="572" customWidth="1"/>
    <col min="3077" max="3077" width="17.5703125" style="572" customWidth="1"/>
    <col min="3078" max="3078" width="41.85546875" style="572" customWidth="1"/>
    <col min="3079" max="3079" width="5.140625" style="572" customWidth="1"/>
    <col min="3080" max="3328" width="12.5703125" style="572"/>
    <col min="3329" max="3329" width="0.140625" style="572" customWidth="1"/>
    <col min="3330" max="3330" width="13.85546875" style="572" customWidth="1"/>
    <col min="3331" max="3331" width="7" style="572" customWidth="1"/>
    <col min="3332" max="3332" width="12.85546875" style="572" customWidth="1"/>
    <col min="3333" max="3333" width="17.5703125" style="572" customWidth="1"/>
    <col min="3334" max="3334" width="41.85546875" style="572" customWidth="1"/>
    <col min="3335" max="3335" width="5.140625" style="572" customWidth="1"/>
    <col min="3336" max="3584" width="12.5703125" style="572"/>
    <col min="3585" max="3585" width="0.140625" style="572" customWidth="1"/>
    <col min="3586" max="3586" width="13.85546875" style="572" customWidth="1"/>
    <col min="3587" max="3587" width="7" style="572" customWidth="1"/>
    <col min="3588" max="3588" width="12.85546875" style="572" customWidth="1"/>
    <col min="3589" max="3589" width="17.5703125" style="572" customWidth="1"/>
    <col min="3590" max="3590" width="41.85546875" style="572" customWidth="1"/>
    <col min="3591" max="3591" width="5.140625" style="572" customWidth="1"/>
    <col min="3592" max="3840" width="12.5703125" style="572"/>
    <col min="3841" max="3841" width="0.140625" style="572" customWidth="1"/>
    <col min="3842" max="3842" width="13.85546875" style="572" customWidth="1"/>
    <col min="3843" max="3843" width="7" style="572" customWidth="1"/>
    <col min="3844" max="3844" width="12.85546875" style="572" customWidth="1"/>
    <col min="3845" max="3845" width="17.5703125" style="572" customWidth="1"/>
    <col min="3846" max="3846" width="41.85546875" style="572" customWidth="1"/>
    <col min="3847" max="3847" width="5.140625" style="572" customWidth="1"/>
    <col min="3848" max="4096" width="12.5703125" style="572"/>
    <col min="4097" max="4097" width="0.140625" style="572" customWidth="1"/>
    <col min="4098" max="4098" width="13.85546875" style="572" customWidth="1"/>
    <col min="4099" max="4099" width="7" style="572" customWidth="1"/>
    <col min="4100" max="4100" width="12.85546875" style="572" customWidth="1"/>
    <col min="4101" max="4101" width="17.5703125" style="572" customWidth="1"/>
    <col min="4102" max="4102" width="41.85546875" style="572" customWidth="1"/>
    <col min="4103" max="4103" width="5.140625" style="572" customWidth="1"/>
    <col min="4104" max="4352" width="12.5703125" style="572"/>
    <col min="4353" max="4353" width="0.140625" style="572" customWidth="1"/>
    <col min="4354" max="4354" width="13.85546875" style="572" customWidth="1"/>
    <col min="4355" max="4355" width="7" style="572" customWidth="1"/>
    <col min="4356" max="4356" width="12.85546875" style="572" customWidth="1"/>
    <col min="4357" max="4357" width="17.5703125" style="572" customWidth="1"/>
    <col min="4358" max="4358" width="41.85546875" style="572" customWidth="1"/>
    <col min="4359" max="4359" width="5.140625" style="572" customWidth="1"/>
    <col min="4360" max="4608" width="12.5703125" style="572"/>
    <col min="4609" max="4609" width="0.140625" style="572" customWidth="1"/>
    <col min="4610" max="4610" width="13.85546875" style="572" customWidth="1"/>
    <col min="4611" max="4611" width="7" style="572" customWidth="1"/>
    <col min="4612" max="4612" width="12.85546875" style="572" customWidth="1"/>
    <col min="4613" max="4613" width="17.5703125" style="572" customWidth="1"/>
    <col min="4614" max="4614" width="41.85546875" style="572" customWidth="1"/>
    <col min="4615" max="4615" width="5.140625" style="572" customWidth="1"/>
    <col min="4616" max="4864" width="12.5703125" style="572"/>
    <col min="4865" max="4865" width="0.140625" style="572" customWidth="1"/>
    <col min="4866" max="4866" width="13.85546875" style="572" customWidth="1"/>
    <col min="4867" max="4867" width="7" style="572" customWidth="1"/>
    <col min="4868" max="4868" width="12.85546875" style="572" customWidth="1"/>
    <col min="4869" max="4869" width="17.5703125" style="572" customWidth="1"/>
    <col min="4870" max="4870" width="41.85546875" style="572" customWidth="1"/>
    <col min="4871" max="4871" width="5.140625" style="572" customWidth="1"/>
    <col min="4872" max="5120" width="12.5703125" style="572"/>
    <col min="5121" max="5121" width="0.140625" style="572" customWidth="1"/>
    <col min="5122" max="5122" width="13.85546875" style="572" customWidth="1"/>
    <col min="5123" max="5123" width="7" style="572" customWidth="1"/>
    <col min="5124" max="5124" width="12.85546875" style="572" customWidth="1"/>
    <col min="5125" max="5125" width="17.5703125" style="572" customWidth="1"/>
    <col min="5126" max="5126" width="41.85546875" style="572" customWidth="1"/>
    <col min="5127" max="5127" width="5.140625" style="572" customWidth="1"/>
    <col min="5128" max="5376" width="12.5703125" style="572"/>
    <col min="5377" max="5377" width="0.140625" style="572" customWidth="1"/>
    <col min="5378" max="5378" width="13.85546875" style="572" customWidth="1"/>
    <col min="5379" max="5379" width="7" style="572" customWidth="1"/>
    <col min="5380" max="5380" width="12.85546875" style="572" customWidth="1"/>
    <col min="5381" max="5381" width="17.5703125" style="572" customWidth="1"/>
    <col min="5382" max="5382" width="41.85546875" style="572" customWidth="1"/>
    <col min="5383" max="5383" width="5.140625" style="572" customWidth="1"/>
    <col min="5384" max="5632" width="12.5703125" style="572"/>
    <col min="5633" max="5633" width="0.140625" style="572" customWidth="1"/>
    <col min="5634" max="5634" width="13.85546875" style="572" customWidth="1"/>
    <col min="5635" max="5635" width="7" style="572" customWidth="1"/>
    <col min="5636" max="5636" width="12.85546875" style="572" customWidth="1"/>
    <col min="5637" max="5637" width="17.5703125" style="572" customWidth="1"/>
    <col min="5638" max="5638" width="41.85546875" style="572" customWidth="1"/>
    <col min="5639" max="5639" width="5.140625" style="572" customWidth="1"/>
    <col min="5640" max="5888" width="12.5703125" style="572"/>
    <col min="5889" max="5889" width="0.140625" style="572" customWidth="1"/>
    <col min="5890" max="5890" width="13.85546875" style="572" customWidth="1"/>
    <col min="5891" max="5891" width="7" style="572" customWidth="1"/>
    <col min="5892" max="5892" width="12.85546875" style="572" customWidth="1"/>
    <col min="5893" max="5893" width="17.5703125" style="572" customWidth="1"/>
    <col min="5894" max="5894" width="41.85546875" style="572" customWidth="1"/>
    <col min="5895" max="5895" width="5.140625" style="572" customWidth="1"/>
    <col min="5896" max="6144" width="12.5703125" style="572"/>
    <col min="6145" max="6145" width="0.140625" style="572" customWidth="1"/>
    <col min="6146" max="6146" width="13.85546875" style="572" customWidth="1"/>
    <col min="6147" max="6147" width="7" style="572" customWidth="1"/>
    <col min="6148" max="6148" width="12.85546875" style="572" customWidth="1"/>
    <col min="6149" max="6149" width="17.5703125" style="572" customWidth="1"/>
    <col min="6150" max="6150" width="41.85546875" style="572" customWidth="1"/>
    <col min="6151" max="6151" width="5.140625" style="572" customWidth="1"/>
    <col min="6152" max="6400" width="12.5703125" style="572"/>
    <col min="6401" max="6401" width="0.140625" style="572" customWidth="1"/>
    <col min="6402" max="6402" width="13.85546875" style="572" customWidth="1"/>
    <col min="6403" max="6403" width="7" style="572" customWidth="1"/>
    <col min="6404" max="6404" width="12.85546875" style="572" customWidth="1"/>
    <col min="6405" max="6405" width="17.5703125" style="572" customWidth="1"/>
    <col min="6406" max="6406" width="41.85546875" style="572" customWidth="1"/>
    <col min="6407" max="6407" width="5.140625" style="572" customWidth="1"/>
    <col min="6408" max="6656" width="12.5703125" style="572"/>
    <col min="6657" max="6657" width="0.140625" style="572" customWidth="1"/>
    <col min="6658" max="6658" width="13.85546875" style="572" customWidth="1"/>
    <col min="6659" max="6659" width="7" style="572" customWidth="1"/>
    <col min="6660" max="6660" width="12.85546875" style="572" customWidth="1"/>
    <col min="6661" max="6661" width="17.5703125" style="572" customWidth="1"/>
    <col min="6662" max="6662" width="41.85546875" style="572" customWidth="1"/>
    <col min="6663" max="6663" width="5.140625" style="572" customWidth="1"/>
    <col min="6664" max="6912" width="12.5703125" style="572"/>
    <col min="6913" max="6913" width="0.140625" style="572" customWidth="1"/>
    <col min="6914" max="6914" width="13.85546875" style="572" customWidth="1"/>
    <col min="6915" max="6915" width="7" style="572" customWidth="1"/>
    <col min="6916" max="6916" width="12.85546875" style="572" customWidth="1"/>
    <col min="6917" max="6917" width="17.5703125" style="572" customWidth="1"/>
    <col min="6918" max="6918" width="41.85546875" style="572" customWidth="1"/>
    <col min="6919" max="6919" width="5.140625" style="572" customWidth="1"/>
    <col min="6920" max="7168" width="12.5703125" style="572"/>
    <col min="7169" max="7169" width="0.140625" style="572" customWidth="1"/>
    <col min="7170" max="7170" width="13.85546875" style="572" customWidth="1"/>
    <col min="7171" max="7171" width="7" style="572" customWidth="1"/>
    <col min="7172" max="7172" width="12.85546875" style="572" customWidth="1"/>
    <col min="7173" max="7173" width="17.5703125" style="572" customWidth="1"/>
    <col min="7174" max="7174" width="41.85546875" style="572" customWidth="1"/>
    <col min="7175" max="7175" width="5.140625" style="572" customWidth="1"/>
    <col min="7176" max="7424" width="12.5703125" style="572"/>
    <col min="7425" max="7425" width="0.140625" style="572" customWidth="1"/>
    <col min="7426" max="7426" width="13.85546875" style="572" customWidth="1"/>
    <col min="7427" max="7427" width="7" style="572" customWidth="1"/>
    <col min="7428" max="7428" width="12.85546875" style="572" customWidth="1"/>
    <col min="7429" max="7429" width="17.5703125" style="572" customWidth="1"/>
    <col min="7430" max="7430" width="41.85546875" style="572" customWidth="1"/>
    <col min="7431" max="7431" width="5.140625" style="572" customWidth="1"/>
    <col min="7432" max="7680" width="12.5703125" style="572"/>
    <col min="7681" max="7681" width="0.140625" style="572" customWidth="1"/>
    <col min="7682" max="7682" width="13.85546875" style="572" customWidth="1"/>
    <col min="7683" max="7683" width="7" style="572" customWidth="1"/>
    <col min="7684" max="7684" width="12.85546875" style="572" customWidth="1"/>
    <col min="7685" max="7685" width="17.5703125" style="572" customWidth="1"/>
    <col min="7686" max="7686" width="41.85546875" style="572" customWidth="1"/>
    <col min="7687" max="7687" width="5.140625" style="572" customWidth="1"/>
    <col min="7688" max="7936" width="12.5703125" style="572"/>
    <col min="7937" max="7937" width="0.140625" style="572" customWidth="1"/>
    <col min="7938" max="7938" width="13.85546875" style="572" customWidth="1"/>
    <col min="7939" max="7939" width="7" style="572" customWidth="1"/>
    <col min="7940" max="7940" width="12.85546875" style="572" customWidth="1"/>
    <col min="7941" max="7941" width="17.5703125" style="572" customWidth="1"/>
    <col min="7942" max="7942" width="41.85546875" style="572" customWidth="1"/>
    <col min="7943" max="7943" width="5.140625" style="572" customWidth="1"/>
    <col min="7944" max="8192" width="12.5703125" style="572"/>
    <col min="8193" max="8193" width="0.140625" style="572" customWidth="1"/>
    <col min="8194" max="8194" width="13.85546875" style="572" customWidth="1"/>
    <col min="8195" max="8195" width="7" style="572" customWidth="1"/>
    <col min="8196" max="8196" width="12.85546875" style="572" customWidth="1"/>
    <col min="8197" max="8197" width="17.5703125" style="572" customWidth="1"/>
    <col min="8198" max="8198" width="41.85546875" style="572" customWidth="1"/>
    <col min="8199" max="8199" width="5.140625" style="572" customWidth="1"/>
    <col min="8200" max="8448" width="12.5703125" style="572"/>
    <col min="8449" max="8449" width="0.140625" style="572" customWidth="1"/>
    <col min="8450" max="8450" width="13.85546875" style="572" customWidth="1"/>
    <col min="8451" max="8451" width="7" style="572" customWidth="1"/>
    <col min="8452" max="8452" width="12.85546875" style="572" customWidth="1"/>
    <col min="8453" max="8453" width="17.5703125" style="572" customWidth="1"/>
    <col min="8454" max="8454" width="41.85546875" style="572" customWidth="1"/>
    <col min="8455" max="8455" width="5.140625" style="572" customWidth="1"/>
    <col min="8456" max="8704" width="12.5703125" style="572"/>
    <col min="8705" max="8705" width="0.140625" style="572" customWidth="1"/>
    <col min="8706" max="8706" width="13.85546875" style="572" customWidth="1"/>
    <col min="8707" max="8707" width="7" style="572" customWidth="1"/>
    <col min="8708" max="8708" width="12.85546875" style="572" customWidth="1"/>
    <col min="8709" max="8709" width="17.5703125" style="572" customWidth="1"/>
    <col min="8710" max="8710" width="41.85546875" style="572" customWidth="1"/>
    <col min="8711" max="8711" width="5.140625" style="572" customWidth="1"/>
    <col min="8712" max="8960" width="12.5703125" style="572"/>
    <col min="8961" max="8961" width="0.140625" style="572" customWidth="1"/>
    <col min="8962" max="8962" width="13.85546875" style="572" customWidth="1"/>
    <col min="8963" max="8963" width="7" style="572" customWidth="1"/>
    <col min="8964" max="8964" width="12.85546875" style="572" customWidth="1"/>
    <col min="8965" max="8965" width="17.5703125" style="572" customWidth="1"/>
    <col min="8966" max="8966" width="41.85546875" style="572" customWidth="1"/>
    <col min="8967" max="8967" width="5.140625" style="572" customWidth="1"/>
    <col min="8968" max="9216" width="12.5703125" style="572"/>
    <col min="9217" max="9217" width="0.140625" style="572" customWidth="1"/>
    <col min="9218" max="9218" width="13.85546875" style="572" customWidth="1"/>
    <col min="9219" max="9219" width="7" style="572" customWidth="1"/>
    <col min="9220" max="9220" width="12.85546875" style="572" customWidth="1"/>
    <col min="9221" max="9221" width="17.5703125" style="572" customWidth="1"/>
    <col min="9222" max="9222" width="41.85546875" style="572" customWidth="1"/>
    <col min="9223" max="9223" width="5.140625" style="572" customWidth="1"/>
    <col min="9224" max="9472" width="12.5703125" style="572"/>
    <col min="9473" max="9473" width="0.140625" style="572" customWidth="1"/>
    <col min="9474" max="9474" width="13.85546875" style="572" customWidth="1"/>
    <col min="9475" max="9475" width="7" style="572" customWidth="1"/>
    <col min="9476" max="9476" width="12.85546875" style="572" customWidth="1"/>
    <col min="9477" max="9477" width="17.5703125" style="572" customWidth="1"/>
    <col min="9478" max="9478" width="41.85546875" style="572" customWidth="1"/>
    <col min="9479" max="9479" width="5.140625" style="572" customWidth="1"/>
    <col min="9480" max="9728" width="12.5703125" style="572"/>
    <col min="9729" max="9729" width="0.140625" style="572" customWidth="1"/>
    <col min="9730" max="9730" width="13.85546875" style="572" customWidth="1"/>
    <col min="9731" max="9731" width="7" style="572" customWidth="1"/>
    <col min="9732" max="9732" width="12.85546875" style="572" customWidth="1"/>
    <col min="9733" max="9733" width="17.5703125" style="572" customWidth="1"/>
    <col min="9734" max="9734" width="41.85546875" style="572" customWidth="1"/>
    <col min="9735" max="9735" width="5.140625" style="572" customWidth="1"/>
    <col min="9736" max="9984" width="12.5703125" style="572"/>
    <col min="9985" max="9985" width="0.140625" style="572" customWidth="1"/>
    <col min="9986" max="9986" width="13.85546875" style="572" customWidth="1"/>
    <col min="9987" max="9987" width="7" style="572" customWidth="1"/>
    <col min="9988" max="9988" width="12.85546875" style="572" customWidth="1"/>
    <col min="9989" max="9989" width="17.5703125" style="572" customWidth="1"/>
    <col min="9990" max="9990" width="41.85546875" style="572" customWidth="1"/>
    <col min="9991" max="9991" width="5.140625" style="572" customWidth="1"/>
    <col min="9992" max="10240" width="12.5703125" style="572"/>
    <col min="10241" max="10241" width="0.140625" style="572" customWidth="1"/>
    <col min="10242" max="10242" width="13.85546875" style="572" customWidth="1"/>
    <col min="10243" max="10243" width="7" style="572" customWidth="1"/>
    <col min="10244" max="10244" width="12.85546875" style="572" customWidth="1"/>
    <col min="10245" max="10245" width="17.5703125" style="572" customWidth="1"/>
    <col min="10246" max="10246" width="41.85546875" style="572" customWidth="1"/>
    <col min="10247" max="10247" width="5.140625" style="572" customWidth="1"/>
    <col min="10248" max="10496" width="12.5703125" style="572"/>
    <col min="10497" max="10497" width="0.140625" style="572" customWidth="1"/>
    <col min="10498" max="10498" width="13.85546875" style="572" customWidth="1"/>
    <col min="10499" max="10499" width="7" style="572" customWidth="1"/>
    <col min="10500" max="10500" width="12.85546875" style="572" customWidth="1"/>
    <col min="10501" max="10501" width="17.5703125" style="572" customWidth="1"/>
    <col min="10502" max="10502" width="41.85546875" style="572" customWidth="1"/>
    <col min="10503" max="10503" width="5.140625" style="572" customWidth="1"/>
    <col min="10504" max="10752" width="12.5703125" style="572"/>
    <col min="10753" max="10753" width="0.140625" style="572" customWidth="1"/>
    <col min="10754" max="10754" width="13.85546875" style="572" customWidth="1"/>
    <col min="10755" max="10755" width="7" style="572" customWidth="1"/>
    <col min="10756" max="10756" width="12.85546875" style="572" customWidth="1"/>
    <col min="10757" max="10757" width="17.5703125" style="572" customWidth="1"/>
    <col min="10758" max="10758" width="41.85546875" style="572" customWidth="1"/>
    <col min="10759" max="10759" width="5.140625" style="572" customWidth="1"/>
    <col min="10760" max="11008" width="12.5703125" style="572"/>
    <col min="11009" max="11009" width="0.140625" style="572" customWidth="1"/>
    <col min="11010" max="11010" width="13.85546875" style="572" customWidth="1"/>
    <col min="11011" max="11011" width="7" style="572" customWidth="1"/>
    <col min="11012" max="11012" width="12.85546875" style="572" customWidth="1"/>
    <col min="11013" max="11013" width="17.5703125" style="572" customWidth="1"/>
    <col min="11014" max="11014" width="41.85546875" style="572" customWidth="1"/>
    <col min="11015" max="11015" width="5.140625" style="572" customWidth="1"/>
    <col min="11016" max="11264" width="12.5703125" style="572"/>
    <col min="11265" max="11265" width="0.140625" style="572" customWidth="1"/>
    <col min="11266" max="11266" width="13.85546875" style="572" customWidth="1"/>
    <col min="11267" max="11267" width="7" style="572" customWidth="1"/>
    <col min="11268" max="11268" width="12.85546875" style="572" customWidth="1"/>
    <col min="11269" max="11269" width="17.5703125" style="572" customWidth="1"/>
    <col min="11270" max="11270" width="41.85546875" style="572" customWidth="1"/>
    <col min="11271" max="11271" width="5.140625" style="572" customWidth="1"/>
    <col min="11272" max="11520" width="12.5703125" style="572"/>
    <col min="11521" max="11521" width="0.140625" style="572" customWidth="1"/>
    <col min="11522" max="11522" width="13.85546875" style="572" customWidth="1"/>
    <col min="11523" max="11523" width="7" style="572" customWidth="1"/>
    <col min="11524" max="11524" width="12.85546875" style="572" customWidth="1"/>
    <col min="11525" max="11525" width="17.5703125" style="572" customWidth="1"/>
    <col min="11526" max="11526" width="41.85546875" style="572" customWidth="1"/>
    <col min="11527" max="11527" width="5.140625" style="572" customWidth="1"/>
    <col min="11528" max="11776" width="12.5703125" style="572"/>
    <col min="11777" max="11777" width="0.140625" style="572" customWidth="1"/>
    <col min="11778" max="11778" width="13.85546875" style="572" customWidth="1"/>
    <col min="11779" max="11779" width="7" style="572" customWidth="1"/>
    <col min="11780" max="11780" width="12.85546875" style="572" customWidth="1"/>
    <col min="11781" max="11781" width="17.5703125" style="572" customWidth="1"/>
    <col min="11782" max="11782" width="41.85546875" style="572" customWidth="1"/>
    <col min="11783" max="11783" width="5.140625" style="572" customWidth="1"/>
    <col min="11784" max="12032" width="12.5703125" style="572"/>
    <col min="12033" max="12033" width="0.140625" style="572" customWidth="1"/>
    <col min="12034" max="12034" width="13.85546875" style="572" customWidth="1"/>
    <col min="12035" max="12035" width="7" style="572" customWidth="1"/>
    <col min="12036" max="12036" width="12.85546875" style="572" customWidth="1"/>
    <col min="12037" max="12037" width="17.5703125" style="572" customWidth="1"/>
    <col min="12038" max="12038" width="41.85546875" style="572" customWidth="1"/>
    <col min="12039" max="12039" width="5.140625" style="572" customWidth="1"/>
    <col min="12040" max="12288" width="12.5703125" style="572"/>
    <col min="12289" max="12289" width="0.140625" style="572" customWidth="1"/>
    <col min="12290" max="12290" width="13.85546875" style="572" customWidth="1"/>
    <col min="12291" max="12291" width="7" style="572" customWidth="1"/>
    <col min="12292" max="12292" width="12.85546875" style="572" customWidth="1"/>
    <col min="12293" max="12293" width="17.5703125" style="572" customWidth="1"/>
    <col min="12294" max="12294" width="41.85546875" style="572" customWidth="1"/>
    <col min="12295" max="12295" width="5.140625" style="572" customWidth="1"/>
    <col min="12296" max="12544" width="12.5703125" style="572"/>
    <col min="12545" max="12545" width="0.140625" style="572" customWidth="1"/>
    <col min="12546" max="12546" width="13.85546875" style="572" customWidth="1"/>
    <col min="12547" max="12547" width="7" style="572" customWidth="1"/>
    <col min="12548" max="12548" width="12.85546875" style="572" customWidth="1"/>
    <col min="12549" max="12549" width="17.5703125" style="572" customWidth="1"/>
    <col min="12550" max="12550" width="41.85546875" style="572" customWidth="1"/>
    <col min="12551" max="12551" width="5.140625" style="572" customWidth="1"/>
    <col min="12552" max="12800" width="12.5703125" style="572"/>
    <col min="12801" max="12801" width="0.140625" style="572" customWidth="1"/>
    <col min="12802" max="12802" width="13.85546875" style="572" customWidth="1"/>
    <col min="12803" max="12803" width="7" style="572" customWidth="1"/>
    <col min="12804" max="12804" width="12.85546875" style="572" customWidth="1"/>
    <col min="12805" max="12805" width="17.5703125" style="572" customWidth="1"/>
    <col min="12806" max="12806" width="41.85546875" style="572" customWidth="1"/>
    <col min="12807" max="12807" width="5.140625" style="572" customWidth="1"/>
    <col min="12808" max="13056" width="12.5703125" style="572"/>
    <col min="13057" max="13057" width="0.140625" style="572" customWidth="1"/>
    <col min="13058" max="13058" width="13.85546875" style="572" customWidth="1"/>
    <col min="13059" max="13059" width="7" style="572" customWidth="1"/>
    <col min="13060" max="13060" width="12.85546875" style="572" customWidth="1"/>
    <col min="13061" max="13061" width="17.5703125" style="572" customWidth="1"/>
    <col min="13062" max="13062" width="41.85546875" style="572" customWidth="1"/>
    <col min="13063" max="13063" width="5.140625" style="572" customWidth="1"/>
    <col min="13064" max="13312" width="12.5703125" style="572"/>
    <col min="13313" max="13313" width="0.140625" style="572" customWidth="1"/>
    <col min="13314" max="13314" width="13.85546875" style="572" customWidth="1"/>
    <col min="13315" max="13315" width="7" style="572" customWidth="1"/>
    <col min="13316" max="13316" width="12.85546875" style="572" customWidth="1"/>
    <col min="13317" max="13317" width="17.5703125" style="572" customWidth="1"/>
    <col min="13318" max="13318" width="41.85546875" style="572" customWidth="1"/>
    <col min="13319" max="13319" width="5.140625" style="572" customWidth="1"/>
    <col min="13320" max="13568" width="12.5703125" style="572"/>
    <col min="13569" max="13569" width="0.140625" style="572" customWidth="1"/>
    <col min="13570" max="13570" width="13.85546875" style="572" customWidth="1"/>
    <col min="13571" max="13571" width="7" style="572" customWidth="1"/>
    <col min="13572" max="13572" width="12.85546875" style="572" customWidth="1"/>
    <col min="13573" max="13573" width="17.5703125" style="572" customWidth="1"/>
    <col min="13574" max="13574" width="41.85546875" style="572" customWidth="1"/>
    <col min="13575" max="13575" width="5.140625" style="572" customWidth="1"/>
    <col min="13576" max="13824" width="12.5703125" style="572"/>
    <col min="13825" max="13825" width="0.140625" style="572" customWidth="1"/>
    <col min="13826" max="13826" width="13.85546875" style="572" customWidth="1"/>
    <col min="13827" max="13827" width="7" style="572" customWidth="1"/>
    <col min="13828" max="13828" width="12.85546875" style="572" customWidth="1"/>
    <col min="13829" max="13829" width="17.5703125" style="572" customWidth="1"/>
    <col min="13830" max="13830" width="41.85546875" style="572" customWidth="1"/>
    <col min="13831" max="13831" width="5.140625" style="572" customWidth="1"/>
    <col min="13832" max="14080" width="12.5703125" style="572"/>
    <col min="14081" max="14081" width="0.140625" style="572" customWidth="1"/>
    <col min="14082" max="14082" width="13.85546875" style="572" customWidth="1"/>
    <col min="14083" max="14083" width="7" style="572" customWidth="1"/>
    <col min="14084" max="14084" width="12.85546875" style="572" customWidth="1"/>
    <col min="14085" max="14085" width="17.5703125" style="572" customWidth="1"/>
    <col min="14086" max="14086" width="41.85546875" style="572" customWidth="1"/>
    <col min="14087" max="14087" width="5.140625" style="572" customWidth="1"/>
    <col min="14088" max="14336" width="12.5703125" style="572"/>
    <col min="14337" max="14337" width="0.140625" style="572" customWidth="1"/>
    <col min="14338" max="14338" width="13.85546875" style="572" customWidth="1"/>
    <col min="14339" max="14339" width="7" style="572" customWidth="1"/>
    <col min="14340" max="14340" width="12.85546875" style="572" customWidth="1"/>
    <col min="14341" max="14341" width="17.5703125" style="572" customWidth="1"/>
    <col min="14342" max="14342" width="41.85546875" style="572" customWidth="1"/>
    <col min="14343" max="14343" width="5.140625" style="572" customWidth="1"/>
    <col min="14344" max="14592" width="12.5703125" style="572"/>
    <col min="14593" max="14593" width="0.140625" style="572" customWidth="1"/>
    <col min="14594" max="14594" width="13.85546875" style="572" customWidth="1"/>
    <col min="14595" max="14595" width="7" style="572" customWidth="1"/>
    <col min="14596" max="14596" width="12.85546875" style="572" customWidth="1"/>
    <col min="14597" max="14597" width="17.5703125" style="572" customWidth="1"/>
    <col min="14598" max="14598" width="41.85546875" style="572" customWidth="1"/>
    <col min="14599" max="14599" width="5.140625" style="572" customWidth="1"/>
    <col min="14600" max="14848" width="12.5703125" style="572"/>
    <col min="14849" max="14849" width="0.140625" style="572" customWidth="1"/>
    <col min="14850" max="14850" width="13.85546875" style="572" customWidth="1"/>
    <col min="14851" max="14851" width="7" style="572" customWidth="1"/>
    <col min="14852" max="14852" width="12.85546875" style="572" customWidth="1"/>
    <col min="14853" max="14853" width="17.5703125" style="572" customWidth="1"/>
    <col min="14854" max="14854" width="41.85546875" style="572" customWidth="1"/>
    <col min="14855" max="14855" width="5.140625" style="572" customWidth="1"/>
    <col min="14856" max="15104" width="12.5703125" style="572"/>
    <col min="15105" max="15105" width="0.140625" style="572" customWidth="1"/>
    <col min="15106" max="15106" width="13.85546875" style="572" customWidth="1"/>
    <col min="15107" max="15107" width="7" style="572" customWidth="1"/>
    <col min="15108" max="15108" width="12.85546875" style="572" customWidth="1"/>
    <col min="15109" max="15109" width="17.5703125" style="572" customWidth="1"/>
    <col min="15110" max="15110" width="41.85546875" style="572" customWidth="1"/>
    <col min="15111" max="15111" width="5.140625" style="572" customWidth="1"/>
    <col min="15112" max="15360" width="12.5703125" style="572"/>
    <col min="15361" max="15361" width="0.140625" style="572" customWidth="1"/>
    <col min="15362" max="15362" width="13.85546875" style="572" customWidth="1"/>
    <col min="15363" max="15363" width="7" style="572" customWidth="1"/>
    <col min="15364" max="15364" width="12.85546875" style="572" customWidth="1"/>
    <col min="15365" max="15365" width="17.5703125" style="572" customWidth="1"/>
    <col min="15366" max="15366" width="41.85546875" style="572" customWidth="1"/>
    <col min="15367" max="15367" width="5.140625" style="572" customWidth="1"/>
    <col min="15368" max="15616" width="12.5703125" style="572"/>
    <col min="15617" max="15617" width="0.140625" style="572" customWidth="1"/>
    <col min="15618" max="15618" width="13.85546875" style="572" customWidth="1"/>
    <col min="15619" max="15619" width="7" style="572" customWidth="1"/>
    <col min="15620" max="15620" width="12.85546875" style="572" customWidth="1"/>
    <col min="15621" max="15621" width="17.5703125" style="572" customWidth="1"/>
    <col min="15622" max="15622" width="41.85546875" style="572" customWidth="1"/>
    <col min="15623" max="15623" width="5.140625" style="572" customWidth="1"/>
    <col min="15624" max="15872" width="12.5703125" style="572"/>
    <col min="15873" max="15873" width="0.140625" style="572" customWidth="1"/>
    <col min="15874" max="15874" width="13.85546875" style="572" customWidth="1"/>
    <col min="15875" max="15875" width="7" style="572" customWidth="1"/>
    <col min="15876" max="15876" width="12.85546875" style="572" customWidth="1"/>
    <col min="15877" max="15877" width="17.5703125" style="572" customWidth="1"/>
    <col min="15878" max="15878" width="41.85546875" style="572" customWidth="1"/>
    <col min="15879" max="15879" width="5.140625" style="572" customWidth="1"/>
    <col min="15880" max="16128" width="12.5703125" style="572"/>
    <col min="16129" max="16129" width="0.140625" style="572" customWidth="1"/>
    <col min="16130" max="16130" width="13.85546875" style="572" customWidth="1"/>
    <col min="16131" max="16131" width="7" style="572" customWidth="1"/>
    <col min="16132" max="16132" width="12.85546875" style="572" customWidth="1"/>
    <col min="16133" max="16133" width="17.5703125" style="572" customWidth="1"/>
    <col min="16134" max="16134" width="41.85546875" style="572" customWidth="1"/>
    <col min="16135" max="16135" width="5.140625" style="572" customWidth="1"/>
    <col min="16136" max="16384" width="12.5703125" style="572"/>
  </cols>
  <sheetData>
    <row r="1" spans="1:8" s="569" customFormat="1" ht="18" customHeight="1" thickBot="1">
      <c r="A1" s="566"/>
      <c r="B1" s="567" t="s">
        <v>3500</v>
      </c>
      <c r="C1" s="566"/>
      <c r="D1" s="566"/>
      <c r="E1" s="566"/>
      <c r="F1" s="566"/>
      <c r="G1" s="4422">
        <v>25</v>
      </c>
    </row>
    <row r="2" spans="1:8" ht="30" customHeight="1">
      <c r="A2" s="570"/>
      <c r="B2" s="5614" t="s">
        <v>1286</v>
      </c>
      <c r="C2" s="5615"/>
      <c r="D2" s="5615"/>
      <c r="E2" s="5615"/>
      <c r="F2" s="5615"/>
      <c r="G2" s="5616"/>
    </row>
    <row r="3" spans="1:8" ht="9" customHeight="1">
      <c r="A3" s="570"/>
      <c r="B3" s="1418"/>
      <c r="C3" s="576"/>
      <c r="D3" s="576"/>
      <c r="E3" s="576"/>
      <c r="F3" s="576"/>
      <c r="G3" s="708"/>
    </row>
    <row r="4" spans="1:8" ht="11.25" customHeight="1">
      <c r="A4" s="570"/>
      <c r="B4" s="573" t="s">
        <v>941</v>
      </c>
      <c r="C4" s="574"/>
      <c r="D4" s="575"/>
      <c r="E4" s="576"/>
      <c r="F4" s="576"/>
      <c r="G4" s="577"/>
      <c r="H4" s="570"/>
    </row>
    <row r="5" spans="1:8" ht="11.25" customHeight="1">
      <c r="A5" s="570"/>
      <c r="B5" s="573" t="s">
        <v>1287</v>
      </c>
      <c r="C5" s="578"/>
      <c r="D5" s="575"/>
      <c r="E5" s="576"/>
      <c r="F5" s="576"/>
      <c r="G5" s="577"/>
      <c r="H5" s="579"/>
    </row>
    <row r="6" spans="1:8" ht="11.25" customHeight="1">
      <c r="A6" s="570"/>
      <c r="B6" s="573" t="s">
        <v>942</v>
      </c>
      <c r="C6" s="578"/>
      <c r="D6" s="575"/>
      <c r="E6" s="576"/>
      <c r="F6" s="576"/>
      <c r="G6" s="577"/>
      <c r="H6" s="570"/>
    </row>
    <row r="7" spans="1:8" ht="11.25" customHeight="1">
      <c r="A7" s="570"/>
      <c r="B7" s="573" t="s">
        <v>3420</v>
      </c>
      <c r="C7" s="578"/>
      <c r="D7" s="575"/>
      <c r="E7" s="576"/>
      <c r="F7" s="576"/>
      <c r="G7" s="577"/>
      <c r="H7" s="570"/>
    </row>
    <row r="8" spans="1:8" ht="11.25" customHeight="1">
      <c r="A8" s="570"/>
      <c r="B8" s="573" t="s">
        <v>943</v>
      </c>
      <c r="C8" s="578"/>
      <c r="D8" s="575"/>
      <c r="E8" s="576"/>
      <c r="F8" s="576"/>
      <c r="G8" s="577"/>
      <c r="H8" s="570"/>
    </row>
    <row r="9" spans="1:8" ht="11.25" customHeight="1">
      <c r="A9" s="570"/>
      <c r="B9" s="573"/>
      <c r="C9" s="578"/>
      <c r="D9" s="575"/>
      <c r="E9" s="576"/>
      <c r="F9" s="576"/>
      <c r="G9" s="577"/>
      <c r="H9" s="570"/>
    </row>
    <row r="10" spans="1:8" ht="11.25" customHeight="1">
      <c r="A10" s="570"/>
      <c r="B10" s="573" t="s">
        <v>944</v>
      </c>
      <c r="C10" s="574"/>
      <c r="D10" s="575"/>
      <c r="E10" s="576"/>
      <c r="F10" s="576"/>
      <c r="G10" s="577"/>
      <c r="H10" s="570"/>
    </row>
    <row r="11" spans="1:8" ht="11.25" customHeight="1">
      <c r="A11" s="570"/>
      <c r="B11" s="580"/>
      <c r="C11" s="574"/>
      <c r="D11" s="575"/>
      <c r="E11" s="576"/>
      <c r="F11" s="576"/>
      <c r="G11" s="577"/>
      <c r="H11" s="570"/>
    </row>
    <row r="12" spans="1:8" ht="11.25" customHeight="1">
      <c r="A12" s="570"/>
      <c r="B12" s="580"/>
      <c r="C12" s="574" t="s">
        <v>156</v>
      </c>
      <c r="D12" s="581" t="s">
        <v>945</v>
      </c>
      <c r="E12" s="202"/>
      <c r="F12" s="578"/>
      <c r="G12" s="577"/>
      <c r="H12" s="570"/>
    </row>
    <row r="13" spans="1:8" ht="11.25" customHeight="1">
      <c r="A13" s="570"/>
      <c r="B13" s="582"/>
      <c r="C13" s="583"/>
      <c r="D13" s="575" t="s">
        <v>946</v>
      </c>
      <c r="E13" s="202"/>
      <c r="F13" s="578"/>
      <c r="G13" s="577"/>
      <c r="H13" s="570"/>
    </row>
    <row r="14" spans="1:8" ht="11.25" customHeight="1">
      <c r="A14" s="570"/>
      <c r="B14" s="582"/>
      <c r="C14" s="583"/>
      <c r="D14" s="575" t="s">
        <v>947</v>
      </c>
      <c r="E14" s="202"/>
      <c r="F14" s="578"/>
      <c r="G14" s="577"/>
      <c r="H14" s="570"/>
    </row>
    <row r="15" spans="1:8" ht="11.25" customHeight="1">
      <c r="A15" s="570"/>
      <c r="B15" s="582"/>
      <c r="C15" s="583"/>
      <c r="D15" s="575" t="s">
        <v>948</v>
      </c>
      <c r="E15" s="202"/>
      <c r="F15" s="578"/>
      <c r="G15" s="577"/>
      <c r="H15" s="570"/>
    </row>
    <row r="16" spans="1:8" ht="11.25" customHeight="1">
      <c r="A16" s="570"/>
      <c r="B16" s="582"/>
      <c r="C16" s="583"/>
      <c r="D16" s="575" t="s">
        <v>949</v>
      </c>
      <c r="E16" s="202"/>
      <c r="F16" s="578"/>
      <c r="G16" s="577"/>
      <c r="H16" s="570"/>
    </row>
    <row r="17" spans="1:8" ht="11.25" customHeight="1">
      <c r="A17" s="570"/>
      <c r="B17" s="582"/>
      <c r="C17" s="574" t="s">
        <v>157</v>
      </c>
      <c r="D17" s="581" t="s">
        <v>950</v>
      </c>
      <c r="E17" s="202"/>
      <c r="F17" s="576"/>
      <c r="G17" s="577"/>
      <c r="H17" s="570"/>
    </row>
    <row r="18" spans="1:8" ht="11.25" customHeight="1">
      <c r="A18" s="570"/>
      <c r="B18" s="582"/>
      <c r="C18" s="574" t="s">
        <v>158</v>
      </c>
      <c r="D18" s="581" t="s">
        <v>1077</v>
      </c>
      <c r="E18" s="202"/>
      <c r="F18" s="576"/>
      <c r="G18" s="577"/>
      <c r="H18" s="570"/>
    </row>
    <row r="19" spans="1:8" ht="11.25" customHeight="1">
      <c r="A19" s="570"/>
      <c r="B19" s="582"/>
      <c r="C19" s="574" t="s">
        <v>159</v>
      </c>
      <c r="D19" s="581" t="s">
        <v>1078</v>
      </c>
      <c r="E19" s="202"/>
      <c r="F19" s="576"/>
      <c r="G19" s="577"/>
      <c r="H19" s="570"/>
    </row>
    <row r="20" spans="1:8" ht="11.25" customHeight="1">
      <c r="A20" s="570"/>
      <c r="B20" s="582"/>
      <c r="C20" s="574" t="s">
        <v>160</v>
      </c>
      <c r="D20" s="581" t="s">
        <v>1079</v>
      </c>
      <c r="E20" s="202"/>
      <c r="F20" s="576"/>
      <c r="G20" s="577"/>
      <c r="H20" s="570"/>
    </row>
    <row r="21" spans="1:8" ht="11.25" customHeight="1">
      <c r="A21" s="570"/>
      <c r="B21" s="582"/>
      <c r="C21" s="578"/>
      <c r="D21" s="581"/>
      <c r="E21" s="581"/>
      <c r="F21" s="576"/>
      <c r="G21" s="577"/>
      <c r="H21" s="570"/>
    </row>
    <row r="22" spans="1:8" ht="11.25" customHeight="1">
      <c r="A22" s="570"/>
      <c r="B22" s="580" t="s">
        <v>1288</v>
      </c>
      <c r="C22" s="574"/>
      <c r="D22" s="581"/>
      <c r="E22" s="578"/>
      <c r="F22" s="578"/>
      <c r="G22" s="577"/>
      <c r="H22" s="570"/>
    </row>
    <row r="23" spans="1:8" ht="11.25" customHeight="1">
      <c r="A23" s="570"/>
      <c r="B23" s="580"/>
      <c r="C23" s="574"/>
      <c r="D23" s="581"/>
      <c r="E23" s="578"/>
      <c r="F23" s="578"/>
      <c r="G23" s="577"/>
      <c r="H23" s="570"/>
    </row>
    <row r="24" spans="1:8" ht="11.25" customHeight="1">
      <c r="A24" s="570"/>
      <c r="B24" s="573" t="s">
        <v>1080</v>
      </c>
      <c r="C24" s="574"/>
      <c r="D24" s="581"/>
      <c r="E24" s="576"/>
      <c r="F24" s="576"/>
      <c r="G24" s="577"/>
      <c r="H24" s="570"/>
    </row>
    <row r="25" spans="1:8" ht="11.25" customHeight="1">
      <c r="A25" s="570"/>
      <c r="B25" s="573" t="s">
        <v>1289</v>
      </c>
      <c r="C25" s="578"/>
      <c r="D25" s="575"/>
      <c r="E25" s="576"/>
      <c r="F25" s="576"/>
      <c r="G25" s="577"/>
      <c r="H25" s="570"/>
    </row>
    <row r="26" spans="1:8" ht="11.25" customHeight="1">
      <c r="A26" s="570"/>
      <c r="B26" s="580"/>
      <c r="C26" s="578"/>
      <c r="D26" s="575"/>
      <c r="E26" s="576"/>
      <c r="F26" s="576"/>
      <c r="G26" s="577"/>
      <c r="H26" s="570"/>
    </row>
    <row r="27" spans="1:8" ht="11.25" customHeight="1">
      <c r="A27" s="570"/>
      <c r="B27" s="582"/>
      <c r="C27" s="584" t="s">
        <v>1081</v>
      </c>
      <c r="D27" s="585" t="s">
        <v>1082</v>
      </c>
      <c r="E27" s="202"/>
      <c r="F27" s="202"/>
      <c r="G27" s="577"/>
      <c r="H27" s="570"/>
    </row>
    <row r="28" spans="1:8" ht="11.25" customHeight="1">
      <c r="A28" s="570"/>
      <c r="B28" s="582"/>
      <c r="C28" s="584"/>
      <c r="D28" s="585"/>
      <c r="E28" s="202"/>
      <c r="F28" s="202"/>
      <c r="G28" s="577"/>
      <c r="H28" s="570"/>
    </row>
    <row r="29" spans="1:8" ht="11.25" customHeight="1">
      <c r="A29" s="570"/>
      <c r="B29" s="582"/>
      <c r="C29" s="574" t="s">
        <v>1083</v>
      </c>
      <c r="D29" s="581" t="s">
        <v>1084</v>
      </c>
      <c r="E29" s="202"/>
      <c r="F29" s="202"/>
      <c r="G29" s="577"/>
      <c r="H29" s="570"/>
    </row>
    <row r="30" spans="1:8" ht="11.25" customHeight="1">
      <c r="A30" s="570"/>
      <c r="B30" s="582"/>
      <c r="C30" s="574" t="s">
        <v>1085</v>
      </c>
      <c r="D30" s="581" t="s">
        <v>1086</v>
      </c>
      <c r="E30" s="202"/>
      <c r="F30" s="202"/>
      <c r="G30" s="577"/>
      <c r="H30" s="570"/>
    </row>
    <row r="31" spans="1:8" ht="11.25" customHeight="1">
      <c r="A31" s="570"/>
      <c r="B31" s="582"/>
      <c r="C31" s="574" t="s">
        <v>1087</v>
      </c>
      <c r="D31" s="581" t="s">
        <v>1088</v>
      </c>
      <c r="E31" s="202"/>
      <c r="F31" s="202"/>
      <c r="G31" s="577"/>
      <c r="H31" s="570"/>
    </row>
    <row r="32" spans="1:8" ht="11.25" customHeight="1">
      <c r="A32" s="570"/>
      <c r="B32" s="582"/>
      <c r="C32" s="574" t="s">
        <v>1089</v>
      </c>
      <c r="D32" s="581" t="s">
        <v>1090</v>
      </c>
      <c r="E32" s="202"/>
      <c r="F32" s="202"/>
      <c r="G32" s="577"/>
      <c r="H32" s="570"/>
    </row>
    <row r="33" spans="1:8" ht="11.25" customHeight="1">
      <c r="A33" s="570"/>
      <c r="B33" s="582"/>
      <c r="C33" s="574" t="s">
        <v>1091</v>
      </c>
      <c r="D33" s="581" t="s">
        <v>1092</v>
      </c>
      <c r="E33" s="202"/>
      <c r="F33" s="202"/>
      <c r="G33" s="577"/>
      <c r="H33" s="570"/>
    </row>
    <row r="34" spans="1:8" ht="11.25" customHeight="1">
      <c r="A34" s="570"/>
      <c r="B34" s="582"/>
      <c r="C34" s="574" t="s">
        <v>1093</v>
      </c>
      <c r="D34" s="581" t="s">
        <v>1094</v>
      </c>
      <c r="E34" s="202"/>
      <c r="F34" s="202"/>
      <c r="G34" s="577"/>
      <c r="H34" s="570"/>
    </row>
    <row r="35" spans="1:8" ht="11.25" customHeight="1">
      <c r="A35" s="570"/>
      <c r="B35" s="582"/>
      <c r="C35" s="574" t="s">
        <v>1095</v>
      </c>
      <c r="D35" s="581" t="s">
        <v>1096</v>
      </c>
      <c r="E35" s="202"/>
      <c r="F35" s="202"/>
      <c r="G35" s="577"/>
      <c r="H35" s="570"/>
    </row>
    <row r="36" spans="1:8" ht="11.25" customHeight="1">
      <c r="A36" s="570"/>
      <c r="B36" s="582"/>
      <c r="C36" s="574" t="s">
        <v>1097</v>
      </c>
      <c r="D36" s="581" t="s">
        <v>1098</v>
      </c>
      <c r="E36" s="202"/>
      <c r="F36" s="202"/>
      <c r="G36" s="577"/>
      <c r="H36" s="570"/>
    </row>
    <row r="37" spans="1:8" ht="11.25" customHeight="1">
      <c r="A37" s="570"/>
      <c r="B37" s="582"/>
      <c r="C37" s="574" t="s">
        <v>1099</v>
      </c>
      <c r="D37" s="581" t="s">
        <v>1100</v>
      </c>
      <c r="E37" s="202"/>
      <c r="F37" s="202"/>
      <c r="G37" s="577"/>
      <c r="H37" s="570"/>
    </row>
    <row r="38" spans="1:8" ht="11.25" customHeight="1">
      <c r="A38" s="570"/>
      <c r="B38" s="582"/>
      <c r="C38" s="574" t="s">
        <v>475</v>
      </c>
      <c r="D38" s="581" t="s">
        <v>1101</v>
      </c>
      <c r="E38" s="202"/>
      <c r="F38" s="202"/>
      <c r="G38" s="577"/>
      <c r="H38" s="570"/>
    </row>
    <row r="39" spans="1:8" ht="11.25" customHeight="1">
      <c r="A39" s="570"/>
      <c r="B39" s="582"/>
      <c r="C39" s="578"/>
      <c r="D39" s="578"/>
      <c r="E39" s="586"/>
      <c r="F39" s="581"/>
      <c r="G39" s="577"/>
      <c r="H39" s="570"/>
    </row>
    <row r="40" spans="1:8" ht="11.25" customHeight="1">
      <c r="A40" s="570"/>
      <c r="B40" s="573" t="s">
        <v>939</v>
      </c>
      <c r="C40" s="574"/>
      <c r="D40" s="575"/>
      <c r="E40" s="576"/>
      <c r="F40" s="576"/>
      <c r="G40" s="577"/>
      <c r="H40" s="570"/>
    </row>
    <row r="41" spans="1:8" ht="11.25" customHeight="1">
      <c r="A41" s="570"/>
      <c r="B41" s="573" t="s">
        <v>1290</v>
      </c>
      <c r="C41" s="578"/>
      <c r="D41" s="575"/>
      <c r="E41" s="576"/>
      <c r="F41" s="576"/>
      <c r="G41" s="577"/>
      <c r="H41" s="570"/>
    </row>
    <row r="42" spans="1:8" ht="11.25" customHeight="1">
      <c r="A42" s="570"/>
      <c r="B42" s="573" t="s">
        <v>1043</v>
      </c>
      <c r="C42" s="578"/>
      <c r="D42" s="575"/>
      <c r="E42" s="576"/>
      <c r="F42" s="576"/>
      <c r="G42" s="577"/>
      <c r="H42" s="570"/>
    </row>
    <row r="43" spans="1:8" ht="11.25" customHeight="1">
      <c r="A43" s="570"/>
      <c r="B43" s="573" t="s">
        <v>1044</v>
      </c>
      <c r="C43" s="578"/>
      <c r="D43" s="575"/>
      <c r="E43" s="576"/>
      <c r="F43" s="576"/>
      <c r="G43" s="577"/>
      <c r="H43" s="570"/>
    </row>
    <row r="44" spans="1:8" ht="11.25" customHeight="1">
      <c r="A44" s="570"/>
      <c r="B44" s="573" t="s">
        <v>1045</v>
      </c>
      <c r="C44" s="578"/>
      <c r="D44" s="575"/>
      <c r="E44" s="576"/>
      <c r="F44" s="576"/>
      <c r="G44" s="577"/>
      <c r="H44" s="570"/>
    </row>
    <row r="45" spans="1:8" ht="11.25" customHeight="1">
      <c r="A45" s="570"/>
      <c r="B45" s="580"/>
      <c r="C45" s="578"/>
      <c r="D45" s="575"/>
      <c r="E45" s="576"/>
      <c r="F45" s="576"/>
      <c r="G45" s="577"/>
      <c r="H45" s="570"/>
    </row>
    <row r="46" spans="1:8" ht="11.25" customHeight="1">
      <c r="A46" s="570"/>
      <c r="B46" s="573" t="s">
        <v>1046</v>
      </c>
      <c r="C46" s="574"/>
      <c r="D46" s="575"/>
      <c r="E46" s="576"/>
      <c r="F46" s="576"/>
      <c r="G46" s="577"/>
      <c r="H46" s="570"/>
    </row>
    <row r="47" spans="1:8" ht="11.25" customHeight="1">
      <c r="A47" s="570"/>
      <c r="B47" s="573" t="s">
        <v>1047</v>
      </c>
      <c r="C47" s="578"/>
      <c r="D47" s="575"/>
      <c r="E47" s="576"/>
      <c r="F47" s="576"/>
      <c r="G47" s="577"/>
      <c r="H47" s="570"/>
    </row>
    <row r="48" spans="1:8" ht="11.25" customHeight="1">
      <c r="A48" s="570"/>
      <c r="B48" s="573" t="s">
        <v>1048</v>
      </c>
      <c r="C48" s="578"/>
      <c r="D48" s="575"/>
      <c r="E48" s="576"/>
      <c r="F48" s="576"/>
      <c r="G48" s="577"/>
      <c r="H48" s="570"/>
    </row>
    <row r="49" spans="1:8" ht="11.25" customHeight="1">
      <c r="A49" s="570"/>
      <c r="B49" s="580"/>
      <c r="C49" s="578"/>
      <c r="D49" s="575"/>
      <c r="E49" s="576"/>
      <c r="F49" s="576"/>
      <c r="G49" s="577"/>
      <c r="H49" s="570"/>
    </row>
    <row r="50" spans="1:8" ht="11.25" customHeight="1">
      <c r="A50" s="570"/>
      <c r="B50" s="573" t="s">
        <v>1049</v>
      </c>
      <c r="C50" s="574"/>
      <c r="D50" s="575"/>
      <c r="E50" s="576"/>
      <c r="F50" s="576"/>
      <c r="G50" s="577"/>
      <c r="H50" s="570"/>
    </row>
    <row r="51" spans="1:8" ht="11.25" customHeight="1">
      <c r="A51" s="570"/>
      <c r="B51" s="573" t="s">
        <v>1050</v>
      </c>
      <c r="C51" s="578"/>
      <c r="D51" s="575"/>
      <c r="E51" s="576"/>
      <c r="F51" s="576"/>
      <c r="G51" s="577"/>
      <c r="H51" s="570"/>
    </row>
    <row r="52" spans="1:8" ht="11.25" customHeight="1">
      <c r="A52" s="570"/>
      <c r="B52" s="573" t="s">
        <v>1291</v>
      </c>
      <c r="C52" s="578"/>
      <c r="D52" s="575"/>
      <c r="E52" s="576"/>
      <c r="F52" s="576"/>
      <c r="G52" s="577"/>
      <c r="H52" s="570"/>
    </row>
    <row r="53" spans="1:8" ht="11.25" customHeight="1">
      <c r="A53" s="570"/>
      <c r="B53" s="573" t="s">
        <v>1051</v>
      </c>
      <c r="C53" s="578"/>
      <c r="D53" s="575"/>
      <c r="E53" s="576"/>
      <c r="F53" s="576"/>
      <c r="G53" s="577"/>
      <c r="H53" s="570"/>
    </row>
    <row r="54" spans="1:8" ht="11.25" customHeight="1">
      <c r="A54" s="570"/>
      <c r="B54" s="580"/>
      <c r="C54" s="578"/>
      <c r="D54" s="575"/>
      <c r="E54" s="576"/>
      <c r="F54" s="576"/>
      <c r="G54" s="577"/>
      <c r="H54" s="570"/>
    </row>
    <row r="55" spans="1:8" ht="11.25" customHeight="1">
      <c r="A55" s="570"/>
      <c r="B55" s="580" t="s">
        <v>1292</v>
      </c>
      <c r="C55" s="574"/>
      <c r="D55" s="581"/>
      <c r="E55" s="576"/>
      <c r="F55" s="576"/>
      <c r="G55" s="577"/>
      <c r="H55" s="570"/>
    </row>
    <row r="56" spans="1:8" ht="11.25" customHeight="1">
      <c r="A56" s="570"/>
      <c r="B56" s="580"/>
      <c r="C56" s="574"/>
      <c r="D56" s="581"/>
      <c r="E56" s="576"/>
      <c r="F56" s="576"/>
      <c r="G56" s="577"/>
      <c r="H56" s="570"/>
    </row>
    <row r="57" spans="1:8" ht="11.25" customHeight="1">
      <c r="A57" s="570"/>
      <c r="B57" s="580" t="s">
        <v>319</v>
      </c>
      <c r="C57" s="574"/>
      <c r="D57" s="575"/>
      <c r="E57" s="576"/>
      <c r="F57" s="576"/>
      <c r="G57" s="577"/>
      <c r="H57" s="570"/>
    </row>
    <row r="58" spans="1:8" ht="11.25" customHeight="1">
      <c r="A58" s="570"/>
      <c r="B58" s="580"/>
      <c r="C58" s="574"/>
      <c r="D58" s="575"/>
      <c r="E58" s="576"/>
      <c r="F58" s="576"/>
      <c r="G58" s="577"/>
      <c r="H58" s="570"/>
    </row>
    <row r="59" spans="1:8" ht="11.25" customHeight="1">
      <c r="A59" s="570"/>
      <c r="B59" s="580" t="s">
        <v>320</v>
      </c>
      <c r="C59" s="574"/>
      <c r="D59" s="575"/>
      <c r="E59" s="576"/>
      <c r="F59" s="576"/>
      <c r="G59" s="577"/>
      <c r="H59" s="570"/>
    </row>
    <row r="60" spans="1:8" ht="11.25" customHeight="1">
      <c r="A60" s="570"/>
      <c r="B60" s="580"/>
      <c r="C60" s="574"/>
      <c r="D60" s="575"/>
      <c r="E60" s="576"/>
      <c r="F60" s="576"/>
      <c r="G60" s="577"/>
      <c r="H60" s="570"/>
    </row>
    <row r="61" spans="1:8" ht="11.25" customHeight="1">
      <c r="A61" s="570"/>
      <c r="B61" s="573" t="s">
        <v>321</v>
      </c>
      <c r="C61" s="574"/>
      <c r="D61" s="575"/>
      <c r="E61" s="576"/>
      <c r="F61" s="576"/>
      <c r="G61" s="577"/>
      <c r="H61" s="570"/>
    </row>
    <row r="62" spans="1:8" ht="11.25" customHeight="1">
      <c r="A62" s="570"/>
      <c r="B62" s="573" t="s">
        <v>322</v>
      </c>
      <c r="C62" s="578"/>
      <c r="D62" s="575"/>
      <c r="E62" s="576"/>
      <c r="F62" s="576"/>
      <c r="G62" s="577"/>
      <c r="H62" s="570"/>
    </row>
    <row r="63" spans="1:8" ht="11.25" customHeight="1">
      <c r="A63" s="570"/>
      <c r="B63" s="582"/>
      <c r="C63" s="578"/>
      <c r="D63" s="575"/>
      <c r="E63" s="576"/>
      <c r="F63" s="576"/>
      <c r="G63" s="577"/>
    </row>
    <row r="64" spans="1:8" ht="11.25" customHeight="1">
      <c r="A64" s="570"/>
      <c r="B64" s="582"/>
      <c r="C64" s="578"/>
      <c r="D64" s="575"/>
      <c r="E64" s="576"/>
      <c r="F64" s="576"/>
      <c r="G64" s="577"/>
    </row>
    <row r="65" spans="1:7" ht="0.95" customHeight="1">
      <c r="A65" s="570"/>
      <c r="B65" s="582"/>
      <c r="C65" s="578"/>
      <c r="D65" s="576"/>
      <c r="E65" s="576"/>
      <c r="F65" s="576"/>
      <c r="G65" s="577"/>
    </row>
    <row r="66" spans="1:7" ht="0.95" customHeight="1" thickBot="1">
      <c r="A66" s="570"/>
      <c r="B66" s="587"/>
      <c r="C66" s="588"/>
      <c r="D66" s="589"/>
      <c r="E66" s="589"/>
      <c r="F66" s="589"/>
      <c r="G66" s="590"/>
    </row>
    <row r="67" spans="1:7" ht="11.25" customHeight="1">
      <c r="A67" s="570"/>
      <c r="B67" s="591" t="s">
        <v>173</v>
      </c>
      <c r="C67" s="592"/>
      <c r="D67" s="592"/>
      <c r="E67" s="592"/>
      <c r="F67" s="592"/>
      <c r="G67" s="592"/>
    </row>
    <row r="68" spans="1:7" ht="11.25" customHeight="1">
      <c r="B68" s="593"/>
      <c r="C68" s="593"/>
      <c r="D68" s="593"/>
      <c r="E68" s="593"/>
      <c r="F68" s="593"/>
      <c r="G68" s="594"/>
    </row>
    <row r="69" spans="1:7" ht="11.25" customHeight="1">
      <c r="B69" s="593"/>
      <c r="C69" s="593"/>
      <c r="D69" s="593"/>
      <c r="E69" s="593"/>
      <c r="F69" s="593"/>
      <c r="G69" s="594"/>
    </row>
    <row r="70" spans="1:7" ht="11.25" customHeight="1">
      <c r="B70" s="593"/>
      <c r="C70" s="593"/>
      <c r="D70" s="593"/>
      <c r="E70" s="593"/>
      <c r="F70" s="593"/>
      <c r="G70" s="594"/>
    </row>
    <row r="71" spans="1:7" ht="11.25" customHeight="1">
      <c r="B71" s="593"/>
      <c r="C71" s="593"/>
      <c r="D71" s="593"/>
      <c r="E71" s="593"/>
      <c r="F71" s="593"/>
      <c r="G71" s="594"/>
    </row>
    <row r="72" spans="1:7" ht="11.25" customHeight="1">
      <c r="B72" s="593"/>
      <c r="C72" s="593"/>
      <c r="D72" s="593"/>
      <c r="E72" s="593"/>
      <c r="F72" s="593"/>
      <c r="G72" s="594"/>
    </row>
    <row r="73" spans="1:7" ht="11.25" customHeight="1">
      <c r="B73" s="593"/>
      <c r="C73" s="593"/>
      <c r="D73" s="593"/>
      <c r="E73" s="593"/>
      <c r="F73" s="593"/>
      <c r="G73" s="594"/>
    </row>
    <row r="74" spans="1:7" ht="11.25" customHeight="1">
      <c r="B74" s="593"/>
      <c r="C74" s="593"/>
      <c r="D74" s="593"/>
      <c r="E74" s="593"/>
      <c r="F74" s="593"/>
      <c r="G74" s="594"/>
    </row>
    <row r="75" spans="1:7" ht="11.25" customHeight="1">
      <c r="B75" s="593"/>
      <c r="C75" s="593"/>
      <c r="D75" s="593"/>
      <c r="E75" s="593"/>
      <c r="F75" s="593"/>
      <c r="G75" s="594"/>
    </row>
    <row r="76" spans="1:7" ht="11.25" customHeight="1">
      <c r="B76" s="593"/>
      <c r="C76" s="593"/>
      <c r="D76" s="593"/>
      <c r="E76" s="593"/>
      <c r="F76" s="593"/>
      <c r="G76" s="594"/>
    </row>
    <row r="77" spans="1:7" ht="11.25" customHeight="1">
      <c r="B77" s="593"/>
      <c r="C77" s="593"/>
      <c r="D77" s="593"/>
      <c r="E77" s="593"/>
      <c r="F77" s="593"/>
      <c r="G77" s="594"/>
    </row>
    <row r="78" spans="1:7" ht="11.25" customHeight="1">
      <c r="B78" s="593"/>
      <c r="C78" s="593"/>
      <c r="D78" s="593"/>
      <c r="E78" s="593"/>
      <c r="F78" s="593"/>
      <c r="G78" s="594"/>
    </row>
    <row r="79" spans="1:7" ht="11.25" customHeight="1">
      <c r="B79" s="593"/>
      <c r="C79" s="593"/>
      <c r="D79" s="593"/>
      <c r="E79" s="593"/>
      <c r="F79" s="593"/>
      <c r="G79" s="594"/>
    </row>
    <row r="80" spans="1:7" ht="11.25" customHeight="1">
      <c r="G80" s="595"/>
    </row>
    <row r="81" spans="7:11" ht="11.25" customHeight="1">
      <c r="G81" s="595"/>
    </row>
    <row r="82" spans="7:11" ht="11.25" customHeight="1">
      <c r="G82" s="595"/>
    </row>
    <row r="83" spans="7:11" ht="11.25" customHeight="1">
      <c r="G83" s="595"/>
    </row>
    <row r="84" spans="7:11" ht="11.25" customHeight="1">
      <c r="G84" s="595"/>
    </row>
    <row r="85" spans="7:11" ht="11.25" customHeight="1">
      <c r="G85" s="595"/>
    </row>
    <row r="86" spans="7:11">
      <c r="G86" s="595"/>
    </row>
    <row r="87" spans="7:11">
      <c r="G87" s="595"/>
    </row>
    <row r="88" spans="7:11">
      <c r="G88" s="595"/>
    </row>
    <row r="90" spans="7:11">
      <c r="J90" s="596"/>
      <c r="K90" s="596"/>
    </row>
    <row r="91" spans="7:11">
      <c r="K91" s="596"/>
    </row>
    <row r="92" spans="7:11">
      <c r="K92" s="596"/>
    </row>
    <row r="93" spans="7:11">
      <c r="K93" s="596"/>
    </row>
    <row r="94" spans="7:11">
      <c r="J94" s="596"/>
      <c r="K94" s="596"/>
    </row>
    <row r="95" spans="7:11">
      <c r="K95" s="596"/>
    </row>
    <row r="96" spans="7:11">
      <c r="K96" s="596"/>
    </row>
    <row r="97" spans="10:11">
      <c r="J97" s="596"/>
      <c r="K97" s="596"/>
    </row>
    <row r="98" spans="10:11">
      <c r="K98" s="596"/>
    </row>
    <row r="99" spans="10:11">
      <c r="J99" s="596"/>
      <c r="K99" s="596"/>
    </row>
    <row r="100" spans="10:11">
      <c r="K100" s="596"/>
    </row>
    <row r="122" spans="19:19">
      <c r="S122" s="597"/>
    </row>
    <row r="150" spans="12:17">
      <c r="L150" s="597"/>
      <c r="Q150" s="597"/>
    </row>
    <row r="151" spans="12:17">
      <c r="Q151" s="597"/>
    </row>
  </sheetData>
  <mergeCells count="1">
    <mergeCell ref="B2:G2"/>
  </mergeCells>
  <phoneticPr fontId="10" type="noConversion"/>
  <printOptions horizontalCentered="1" verticalCentered="1"/>
  <pageMargins left="0.25" right="0.25" top="0.35" bottom="0.35" header="0" footer="0"/>
  <pageSetup orientation="portrait" horizontalDpi="300" verticalDpi="300"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S129"/>
  <sheetViews>
    <sheetView showGridLines="0" zoomScaleNormal="100" workbookViewId="0">
      <selection activeCell="B46" sqref="B46"/>
    </sheetView>
  </sheetViews>
  <sheetFormatPr defaultColWidth="10.140625" defaultRowHeight="15.75" customHeight="1"/>
  <cols>
    <col min="1" max="1" width="4.85546875" style="619" customWidth="1"/>
    <col min="2" max="2" width="9.85546875" style="619" customWidth="1"/>
    <col min="3" max="4" width="9.85546875" style="632" customWidth="1"/>
    <col min="5" max="5" width="40.85546875" style="635" customWidth="1"/>
    <col min="6" max="6" width="16.7109375" style="635" customWidth="1"/>
    <col min="7" max="7" width="4.85546875" style="632" customWidth="1"/>
    <col min="8" max="8" width="4.85546875" style="572" customWidth="1"/>
    <col min="9" max="9" width="12.85546875" style="1491" customWidth="1"/>
    <col min="10" max="11" width="12.28515625" style="572" customWidth="1"/>
    <col min="12" max="12" width="12.85546875" style="572" customWidth="1"/>
    <col min="13" max="15" width="10.7109375" style="572" customWidth="1"/>
    <col min="16" max="16" width="4.85546875" style="572" customWidth="1"/>
    <col min="17" max="256" width="10.140625" style="572"/>
    <col min="257" max="257" width="4" style="572" customWidth="1"/>
    <col min="258" max="260" width="9.85546875" style="572" customWidth="1"/>
    <col min="261" max="261" width="46.42578125" style="572" customWidth="1"/>
    <col min="262" max="262" width="9.85546875" style="572" customWidth="1"/>
    <col min="263" max="263" width="4.85546875" style="572" customWidth="1"/>
    <col min="264" max="264" width="17.85546875" style="572" customWidth="1"/>
    <col min="265" max="512" width="10.140625" style="572"/>
    <col min="513" max="513" width="4" style="572" customWidth="1"/>
    <col min="514" max="516" width="9.85546875" style="572" customWidth="1"/>
    <col min="517" max="517" width="46.42578125" style="572" customWidth="1"/>
    <col min="518" max="518" width="9.85546875" style="572" customWidth="1"/>
    <col min="519" max="519" width="4.85546875" style="572" customWidth="1"/>
    <col min="520" max="520" width="17.85546875" style="572" customWidth="1"/>
    <col min="521" max="768" width="10.140625" style="572"/>
    <col min="769" max="769" width="4" style="572" customWidth="1"/>
    <col min="770" max="772" width="9.85546875" style="572" customWidth="1"/>
    <col min="773" max="773" width="46.42578125" style="572" customWidth="1"/>
    <col min="774" max="774" width="9.85546875" style="572" customWidth="1"/>
    <col min="775" max="775" width="4.85546875" style="572" customWidth="1"/>
    <col min="776" max="776" width="17.85546875" style="572" customWidth="1"/>
    <col min="777" max="1024" width="10.140625" style="572"/>
    <col min="1025" max="1025" width="4" style="572" customWidth="1"/>
    <col min="1026" max="1028" width="9.85546875" style="572" customWidth="1"/>
    <col min="1029" max="1029" width="46.42578125" style="572" customWidth="1"/>
    <col min="1030" max="1030" width="9.85546875" style="572" customWidth="1"/>
    <col min="1031" max="1031" width="4.85546875" style="572" customWidth="1"/>
    <col min="1032" max="1032" width="17.85546875" style="572" customWidth="1"/>
    <col min="1033" max="1280" width="10.140625" style="572"/>
    <col min="1281" max="1281" width="4" style="572" customWidth="1"/>
    <col min="1282" max="1284" width="9.85546875" style="572" customWidth="1"/>
    <col min="1285" max="1285" width="46.42578125" style="572" customWidth="1"/>
    <col min="1286" max="1286" width="9.85546875" style="572" customWidth="1"/>
    <col min="1287" max="1287" width="4.85546875" style="572" customWidth="1"/>
    <col min="1288" max="1288" width="17.85546875" style="572" customWidth="1"/>
    <col min="1289" max="1536" width="10.140625" style="572"/>
    <col min="1537" max="1537" width="4" style="572" customWidth="1"/>
    <col min="1538" max="1540" width="9.85546875" style="572" customWidth="1"/>
    <col min="1541" max="1541" width="46.42578125" style="572" customWidth="1"/>
    <col min="1542" max="1542" width="9.85546875" style="572" customWidth="1"/>
    <col min="1543" max="1543" width="4.85546875" style="572" customWidth="1"/>
    <col min="1544" max="1544" width="17.85546875" style="572" customWidth="1"/>
    <col min="1545" max="1792" width="10.140625" style="572"/>
    <col min="1793" max="1793" width="4" style="572" customWidth="1"/>
    <col min="1794" max="1796" width="9.85546875" style="572" customWidth="1"/>
    <col min="1797" max="1797" width="46.42578125" style="572" customWidth="1"/>
    <col min="1798" max="1798" width="9.85546875" style="572" customWidth="1"/>
    <col min="1799" max="1799" width="4.85546875" style="572" customWidth="1"/>
    <col min="1800" max="1800" width="17.85546875" style="572" customWidth="1"/>
    <col min="1801" max="2048" width="10.140625" style="572"/>
    <col min="2049" max="2049" width="4" style="572" customWidth="1"/>
    <col min="2050" max="2052" width="9.85546875" style="572" customWidth="1"/>
    <col min="2053" max="2053" width="46.42578125" style="572" customWidth="1"/>
    <col min="2054" max="2054" width="9.85546875" style="572" customWidth="1"/>
    <col min="2055" max="2055" width="4.85546875" style="572" customWidth="1"/>
    <col min="2056" max="2056" width="17.85546875" style="572" customWidth="1"/>
    <col min="2057" max="2304" width="10.140625" style="572"/>
    <col min="2305" max="2305" width="4" style="572" customWidth="1"/>
    <col min="2306" max="2308" width="9.85546875" style="572" customWidth="1"/>
    <col min="2309" max="2309" width="46.42578125" style="572" customWidth="1"/>
    <col min="2310" max="2310" width="9.85546875" style="572" customWidth="1"/>
    <col min="2311" max="2311" width="4.85546875" style="572" customWidth="1"/>
    <col min="2312" max="2312" width="17.85546875" style="572" customWidth="1"/>
    <col min="2313" max="2560" width="10.140625" style="572"/>
    <col min="2561" max="2561" width="4" style="572" customWidth="1"/>
    <col min="2562" max="2564" width="9.85546875" style="572" customWidth="1"/>
    <col min="2565" max="2565" width="46.42578125" style="572" customWidth="1"/>
    <col min="2566" max="2566" width="9.85546875" style="572" customWidth="1"/>
    <col min="2567" max="2567" width="4.85546875" style="572" customWidth="1"/>
    <col min="2568" max="2568" width="17.85546875" style="572" customWidth="1"/>
    <col min="2569" max="2816" width="10.140625" style="572"/>
    <col min="2817" max="2817" width="4" style="572" customWidth="1"/>
    <col min="2818" max="2820" width="9.85546875" style="572" customWidth="1"/>
    <col min="2821" max="2821" width="46.42578125" style="572" customWidth="1"/>
    <col min="2822" max="2822" width="9.85546875" style="572" customWidth="1"/>
    <col min="2823" max="2823" width="4.85546875" style="572" customWidth="1"/>
    <col min="2824" max="2824" width="17.85546875" style="572" customWidth="1"/>
    <col min="2825" max="3072" width="10.140625" style="572"/>
    <col min="3073" max="3073" width="4" style="572" customWidth="1"/>
    <col min="3074" max="3076" width="9.85546875" style="572" customWidth="1"/>
    <col min="3077" max="3077" width="46.42578125" style="572" customWidth="1"/>
    <col min="3078" max="3078" width="9.85546875" style="572" customWidth="1"/>
    <col min="3079" max="3079" width="4.85546875" style="572" customWidth="1"/>
    <col min="3080" max="3080" width="17.85546875" style="572" customWidth="1"/>
    <col min="3081" max="3328" width="10.140625" style="572"/>
    <col min="3329" max="3329" width="4" style="572" customWidth="1"/>
    <col min="3330" max="3332" width="9.85546875" style="572" customWidth="1"/>
    <col min="3333" max="3333" width="46.42578125" style="572" customWidth="1"/>
    <col min="3334" max="3334" width="9.85546875" style="572" customWidth="1"/>
    <col min="3335" max="3335" width="4.85546875" style="572" customWidth="1"/>
    <col min="3336" max="3336" width="17.85546875" style="572" customWidth="1"/>
    <col min="3337" max="3584" width="10.140625" style="572"/>
    <col min="3585" max="3585" width="4" style="572" customWidth="1"/>
    <col min="3586" max="3588" width="9.85546875" style="572" customWidth="1"/>
    <col min="3589" max="3589" width="46.42578125" style="572" customWidth="1"/>
    <col min="3590" max="3590" width="9.85546875" style="572" customWidth="1"/>
    <col min="3591" max="3591" width="4.85546875" style="572" customWidth="1"/>
    <col min="3592" max="3592" width="17.85546875" style="572" customWidth="1"/>
    <col min="3593" max="3840" width="10.140625" style="572"/>
    <col min="3841" max="3841" width="4" style="572" customWidth="1"/>
    <col min="3842" max="3844" width="9.85546875" style="572" customWidth="1"/>
    <col min="3845" max="3845" width="46.42578125" style="572" customWidth="1"/>
    <col min="3846" max="3846" width="9.85546875" style="572" customWidth="1"/>
    <col min="3847" max="3847" width="4.85546875" style="572" customWidth="1"/>
    <col min="3848" max="3848" width="17.85546875" style="572" customWidth="1"/>
    <col min="3849" max="4096" width="10.140625" style="572"/>
    <col min="4097" max="4097" width="4" style="572" customWidth="1"/>
    <col min="4098" max="4100" width="9.85546875" style="572" customWidth="1"/>
    <col min="4101" max="4101" width="46.42578125" style="572" customWidth="1"/>
    <col min="4102" max="4102" width="9.85546875" style="572" customWidth="1"/>
    <col min="4103" max="4103" width="4.85546875" style="572" customWidth="1"/>
    <col min="4104" max="4104" width="17.85546875" style="572" customWidth="1"/>
    <col min="4105" max="4352" width="10.140625" style="572"/>
    <col min="4353" max="4353" width="4" style="572" customWidth="1"/>
    <col min="4354" max="4356" width="9.85546875" style="572" customWidth="1"/>
    <col min="4357" max="4357" width="46.42578125" style="572" customWidth="1"/>
    <col min="4358" max="4358" width="9.85546875" style="572" customWidth="1"/>
    <col min="4359" max="4359" width="4.85546875" style="572" customWidth="1"/>
    <col min="4360" max="4360" width="17.85546875" style="572" customWidth="1"/>
    <col min="4361" max="4608" width="10.140625" style="572"/>
    <col min="4609" max="4609" width="4" style="572" customWidth="1"/>
    <col min="4610" max="4612" width="9.85546875" style="572" customWidth="1"/>
    <col min="4613" max="4613" width="46.42578125" style="572" customWidth="1"/>
    <col min="4614" max="4614" width="9.85546875" style="572" customWidth="1"/>
    <col min="4615" max="4615" width="4.85546875" style="572" customWidth="1"/>
    <col min="4616" max="4616" width="17.85546875" style="572" customWidth="1"/>
    <col min="4617" max="4864" width="10.140625" style="572"/>
    <col min="4865" max="4865" width="4" style="572" customWidth="1"/>
    <col min="4866" max="4868" width="9.85546875" style="572" customWidth="1"/>
    <col min="4869" max="4869" width="46.42578125" style="572" customWidth="1"/>
    <col min="4870" max="4870" width="9.85546875" style="572" customWidth="1"/>
    <col min="4871" max="4871" width="4.85546875" style="572" customWidth="1"/>
    <col min="4872" max="4872" width="17.85546875" style="572" customWidth="1"/>
    <col min="4873" max="5120" width="10.140625" style="572"/>
    <col min="5121" max="5121" width="4" style="572" customWidth="1"/>
    <col min="5122" max="5124" width="9.85546875" style="572" customWidth="1"/>
    <col min="5125" max="5125" width="46.42578125" style="572" customWidth="1"/>
    <col min="5126" max="5126" width="9.85546875" style="572" customWidth="1"/>
    <col min="5127" max="5127" width="4.85546875" style="572" customWidth="1"/>
    <col min="5128" max="5128" width="17.85546875" style="572" customWidth="1"/>
    <col min="5129" max="5376" width="10.140625" style="572"/>
    <col min="5377" max="5377" width="4" style="572" customWidth="1"/>
    <col min="5378" max="5380" width="9.85546875" style="572" customWidth="1"/>
    <col min="5381" max="5381" width="46.42578125" style="572" customWidth="1"/>
    <col min="5382" max="5382" width="9.85546875" style="572" customWidth="1"/>
    <col min="5383" max="5383" width="4.85546875" style="572" customWidth="1"/>
    <col min="5384" max="5384" width="17.85546875" style="572" customWidth="1"/>
    <col min="5385" max="5632" width="10.140625" style="572"/>
    <col min="5633" max="5633" width="4" style="572" customWidth="1"/>
    <col min="5634" max="5636" width="9.85546875" style="572" customWidth="1"/>
    <col min="5637" max="5637" width="46.42578125" style="572" customWidth="1"/>
    <col min="5638" max="5638" width="9.85546875" style="572" customWidth="1"/>
    <col min="5639" max="5639" width="4.85546875" style="572" customWidth="1"/>
    <col min="5640" max="5640" width="17.85546875" style="572" customWidth="1"/>
    <col min="5641" max="5888" width="10.140625" style="572"/>
    <col min="5889" max="5889" width="4" style="572" customWidth="1"/>
    <col min="5890" max="5892" width="9.85546875" style="572" customWidth="1"/>
    <col min="5893" max="5893" width="46.42578125" style="572" customWidth="1"/>
    <col min="5894" max="5894" width="9.85546875" style="572" customWidth="1"/>
    <col min="5895" max="5895" width="4.85546875" style="572" customWidth="1"/>
    <col min="5896" max="5896" width="17.85546875" style="572" customWidth="1"/>
    <col min="5897" max="6144" width="10.140625" style="572"/>
    <col min="6145" max="6145" width="4" style="572" customWidth="1"/>
    <col min="6146" max="6148" width="9.85546875" style="572" customWidth="1"/>
    <col min="6149" max="6149" width="46.42578125" style="572" customWidth="1"/>
    <col min="6150" max="6150" width="9.85546875" style="572" customWidth="1"/>
    <col min="6151" max="6151" width="4.85546875" style="572" customWidth="1"/>
    <col min="6152" max="6152" width="17.85546875" style="572" customWidth="1"/>
    <col min="6153" max="6400" width="10.140625" style="572"/>
    <col min="6401" max="6401" width="4" style="572" customWidth="1"/>
    <col min="6402" max="6404" width="9.85546875" style="572" customWidth="1"/>
    <col min="6405" max="6405" width="46.42578125" style="572" customWidth="1"/>
    <col min="6406" max="6406" width="9.85546875" style="572" customWidth="1"/>
    <col min="6407" max="6407" width="4.85546875" style="572" customWidth="1"/>
    <col min="6408" max="6408" width="17.85546875" style="572" customWidth="1"/>
    <col min="6409" max="6656" width="10.140625" style="572"/>
    <col min="6657" max="6657" width="4" style="572" customWidth="1"/>
    <col min="6658" max="6660" width="9.85546875" style="572" customWidth="1"/>
    <col min="6661" max="6661" width="46.42578125" style="572" customWidth="1"/>
    <col min="6662" max="6662" width="9.85546875" style="572" customWidth="1"/>
    <col min="6663" max="6663" width="4.85546875" style="572" customWidth="1"/>
    <col min="6664" max="6664" width="17.85546875" style="572" customWidth="1"/>
    <col min="6665" max="6912" width="10.140625" style="572"/>
    <col min="6913" max="6913" width="4" style="572" customWidth="1"/>
    <col min="6914" max="6916" width="9.85546875" style="572" customWidth="1"/>
    <col min="6917" max="6917" width="46.42578125" style="572" customWidth="1"/>
    <col min="6918" max="6918" width="9.85546875" style="572" customWidth="1"/>
    <col min="6919" max="6919" width="4.85546875" style="572" customWidth="1"/>
    <col min="6920" max="6920" width="17.85546875" style="572" customWidth="1"/>
    <col min="6921" max="7168" width="10.140625" style="572"/>
    <col min="7169" max="7169" width="4" style="572" customWidth="1"/>
    <col min="7170" max="7172" width="9.85546875" style="572" customWidth="1"/>
    <col min="7173" max="7173" width="46.42578125" style="572" customWidth="1"/>
    <col min="7174" max="7174" width="9.85546875" style="572" customWidth="1"/>
    <col min="7175" max="7175" width="4.85546875" style="572" customWidth="1"/>
    <col min="7176" max="7176" width="17.85546875" style="572" customWidth="1"/>
    <col min="7177" max="7424" width="10.140625" style="572"/>
    <col min="7425" max="7425" width="4" style="572" customWidth="1"/>
    <col min="7426" max="7428" width="9.85546875" style="572" customWidth="1"/>
    <col min="7429" max="7429" width="46.42578125" style="572" customWidth="1"/>
    <col min="7430" max="7430" width="9.85546875" style="572" customWidth="1"/>
    <col min="7431" max="7431" width="4.85546875" style="572" customWidth="1"/>
    <col min="7432" max="7432" width="17.85546875" style="572" customWidth="1"/>
    <col min="7433" max="7680" width="10.140625" style="572"/>
    <col min="7681" max="7681" width="4" style="572" customWidth="1"/>
    <col min="7682" max="7684" width="9.85546875" style="572" customWidth="1"/>
    <col min="7685" max="7685" width="46.42578125" style="572" customWidth="1"/>
    <col min="7686" max="7686" width="9.85546875" style="572" customWidth="1"/>
    <col min="7687" max="7687" width="4.85546875" style="572" customWidth="1"/>
    <col min="7688" max="7688" width="17.85546875" style="572" customWidth="1"/>
    <col min="7689" max="7936" width="10.140625" style="572"/>
    <col min="7937" max="7937" width="4" style="572" customWidth="1"/>
    <col min="7938" max="7940" width="9.85546875" style="572" customWidth="1"/>
    <col min="7941" max="7941" width="46.42578125" style="572" customWidth="1"/>
    <col min="7942" max="7942" width="9.85546875" style="572" customWidth="1"/>
    <col min="7943" max="7943" width="4.85546875" style="572" customWidth="1"/>
    <col min="7944" max="7944" width="17.85546875" style="572" customWidth="1"/>
    <col min="7945" max="8192" width="10.140625" style="572"/>
    <col min="8193" max="8193" width="4" style="572" customWidth="1"/>
    <col min="8194" max="8196" width="9.85546875" style="572" customWidth="1"/>
    <col min="8197" max="8197" width="46.42578125" style="572" customWidth="1"/>
    <col min="8198" max="8198" width="9.85546875" style="572" customWidth="1"/>
    <col min="8199" max="8199" width="4.85546875" style="572" customWidth="1"/>
    <col min="8200" max="8200" width="17.85546875" style="572" customWidth="1"/>
    <col min="8201" max="8448" width="10.140625" style="572"/>
    <col min="8449" max="8449" width="4" style="572" customWidth="1"/>
    <col min="8450" max="8452" width="9.85546875" style="572" customWidth="1"/>
    <col min="8453" max="8453" width="46.42578125" style="572" customWidth="1"/>
    <col min="8454" max="8454" width="9.85546875" style="572" customWidth="1"/>
    <col min="8455" max="8455" width="4.85546875" style="572" customWidth="1"/>
    <col min="8456" max="8456" width="17.85546875" style="572" customWidth="1"/>
    <col min="8457" max="8704" width="10.140625" style="572"/>
    <col min="8705" max="8705" width="4" style="572" customWidth="1"/>
    <col min="8706" max="8708" width="9.85546875" style="572" customWidth="1"/>
    <col min="8709" max="8709" width="46.42578125" style="572" customWidth="1"/>
    <col min="8710" max="8710" width="9.85546875" style="572" customWidth="1"/>
    <col min="8711" max="8711" width="4.85546875" style="572" customWidth="1"/>
    <col min="8712" max="8712" width="17.85546875" style="572" customWidth="1"/>
    <col min="8713" max="8960" width="10.140625" style="572"/>
    <col min="8961" max="8961" width="4" style="572" customWidth="1"/>
    <col min="8962" max="8964" width="9.85546875" style="572" customWidth="1"/>
    <col min="8965" max="8965" width="46.42578125" style="572" customWidth="1"/>
    <col min="8966" max="8966" width="9.85546875" style="572" customWidth="1"/>
    <col min="8967" max="8967" width="4.85546875" style="572" customWidth="1"/>
    <col min="8968" max="8968" width="17.85546875" style="572" customWidth="1"/>
    <col min="8969" max="9216" width="10.140625" style="572"/>
    <col min="9217" max="9217" width="4" style="572" customWidth="1"/>
    <col min="9218" max="9220" width="9.85546875" style="572" customWidth="1"/>
    <col min="9221" max="9221" width="46.42578125" style="572" customWidth="1"/>
    <col min="9222" max="9222" width="9.85546875" style="572" customWidth="1"/>
    <col min="9223" max="9223" width="4.85546875" style="572" customWidth="1"/>
    <col min="9224" max="9224" width="17.85546875" style="572" customWidth="1"/>
    <col min="9225" max="9472" width="10.140625" style="572"/>
    <col min="9473" max="9473" width="4" style="572" customWidth="1"/>
    <col min="9474" max="9476" width="9.85546875" style="572" customWidth="1"/>
    <col min="9477" max="9477" width="46.42578125" style="572" customWidth="1"/>
    <col min="9478" max="9478" width="9.85546875" style="572" customWidth="1"/>
    <col min="9479" max="9479" width="4.85546875" style="572" customWidth="1"/>
    <col min="9480" max="9480" width="17.85546875" style="572" customWidth="1"/>
    <col min="9481" max="9728" width="10.140625" style="572"/>
    <col min="9729" max="9729" width="4" style="572" customWidth="1"/>
    <col min="9730" max="9732" width="9.85546875" style="572" customWidth="1"/>
    <col min="9733" max="9733" width="46.42578125" style="572" customWidth="1"/>
    <col min="9734" max="9734" width="9.85546875" style="572" customWidth="1"/>
    <col min="9735" max="9735" width="4.85546875" style="572" customWidth="1"/>
    <col min="9736" max="9736" width="17.85546875" style="572" customWidth="1"/>
    <col min="9737" max="9984" width="10.140625" style="572"/>
    <col min="9985" max="9985" width="4" style="572" customWidth="1"/>
    <col min="9986" max="9988" width="9.85546875" style="572" customWidth="1"/>
    <col min="9989" max="9989" width="46.42578125" style="572" customWidth="1"/>
    <col min="9990" max="9990" width="9.85546875" style="572" customWidth="1"/>
    <col min="9991" max="9991" width="4.85546875" style="572" customWidth="1"/>
    <col min="9992" max="9992" width="17.85546875" style="572" customWidth="1"/>
    <col min="9993" max="10240" width="10.140625" style="572"/>
    <col min="10241" max="10241" width="4" style="572" customWidth="1"/>
    <col min="10242" max="10244" width="9.85546875" style="572" customWidth="1"/>
    <col min="10245" max="10245" width="46.42578125" style="572" customWidth="1"/>
    <col min="10246" max="10246" width="9.85546875" style="572" customWidth="1"/>
    <col min="10247" max="10247" width="4.85546875" style="572" customWidth="1"/>
    <col min="10248" max="10248" width="17.85546875" style="572" customWidth="1"/>
    <col min="10249" max="10496" width="10.140625" style="572"/>
    <col min="10497" max="10497" width="4" style="572" customWidth="1"/>
    <col min="10498" max="10500" width="9.85546875" style="572" customWidth="1"/>
    <col min="10501" max="10501" width="46.42578125" style="572" customWidth="1"/>
    <col min="10502" max="10502" width="9.85546875" style="572" customWidth="1"/>
    <col min="10503" max="10503" width="4.85546875" style="572" customWidth="1"/>
    <col min="10504" max="10504" width="17.85546875" style="572" customWidth="1"/>
    <col min="10505" max="10752" width="10.140625" style="572"/>
    <col min="10753" max="10753" width="4" style="572" customWidth="1"/>
    <col min="10754" max="10756" width="9.85546875" style="572" customWidth="1"/>
    <col min="10757" max="10757" width="46.42578125" style="572" customWidth="1"/>
    <col min="10758" max="10758" width="9.85546875" style="572" customWidth="1"/>
    <col min="10759" max="10759" width="4.85546875" style="572" customWidth="1"/>
    <col min="10760" max="10760" width="17.85546875" style="572" customWidth="1"/>
    <col min="10761" max="11008" width="10.140625" style="572"/>
    <col min="11009" max="11009" width="4" style="572" customWidth="1"/>
    <col min="11010" max="11012" width="9.85546875" style="572" customWidth="1"/>
    <col min="11013" max="11013" width="46.42578125" style="572" customWidth="1"/>
    <col min="11014" max="11014" width="9.85546875" style="572" customWidth="1"/>
    <col min="11015" max="11015" width="4.85546875" style="572" customWidth="1"/>
    <col min="11016" max="11016" width="17.85546875" style="572" customWidth="1"/>
    <col min="11017" max="11264" width="10.140625" style="572"/>
    <col min="11265" max="11265" width="4" style="572" customWidth="1"/>
    <col min="11266" max="11268" width="9.85546875" style="572" customWidth="1"/>
    <col min="11269" max="11269" width="46.42578125" style="572" customWidth="1"/>
    <col min="11270" max="11270" width="9.85546875" style="572" customWidth="1"/>
    <col min="11271" max="11271" width="4.85546875" style="572" customWidth="1"/>
    <col min="11272" max="11272" width="17.85546875" style="572" customWidth="1"/>
    <col min="11273" max="11520" width="10.140625" style="572"/>
    <col min="11521" max="11521" width="4" style="572" customWidth="1"/>
    <col min="11522" max="11524" width="9.85546875" style="572" customWidth="1"/>
    <col min="11525" max="11525" width="46.42578125" style="572" customWidth="1"/>
    <col min="11526" max="11526" width="9.85546875" style="572" customWidth="1"/>
    <col min="11527" max="11527" width="4.85546875" style="572" customWidth="1"/>
    <col min="11528" max="11528" width="17.85546875" style="572" customWidth="1"/>
    <col min="11529" max="11776" width="10.140625" style="572"/>
    <col min="11777" max="11777" width="4" style="572" customWidth="1"/>
    <col min="11778" max="11780" width="9.85546875" style="572" customWidth="1"/>
    <col min="11781" max="11781" width="46.42578125" style="572" customWidth="1"/>
    <col min="11782" max="11782" width="9.85546875" style="572" customWidth="1"/>
    <col min="11783" max="11783" width="4.85546875" style="572" customWidth="1"/>
    <col min="11784" max="11784" width="17.85546875" style="572" customWidth="1"/>
    <col min="11785" max="12032" width="10.140625" style="572"/>
    <col min="12033" max="12033" width="4" style="572" customWidth="1"/>
    <col min="12034" max="12036" width="9.85546875" style="572" customWidth="1"/>
    <col min="12037" max="12037" width="46.42578125" style="572" customWidth="1"/>
    <col min="12038" max="12038" width="9.85546875" style="572" customWidth="1"/>
    <col min="12039" max="12039" width="4.85546875" style="572" customWidth="1"/>
    <col min="12040" max="12040" width="17.85546875" style="572" customWidth="1"/>
    <col min="12041" max="12288" width="10.140625" style="572"/>
    <col min="12289" max="12289" width="4" style="572" customWidth="1"/>
    <col min="12290" max="12292" width="9.85546875" style="572" customWidth="1"/>
    <col min="12293" max="12293" width="46.42578125" style="572" customWidth="1"/>
    <col min="12294" max="12294" width="9.85546875" style="572" customWidth="1"/>
    <col min="12295" max="12295" width="4.85546875" style="572" customWidth="1"/>
    <col min="12296" max="12296" width="17.85546875" style="572" customWidth="1"/>
    <col min="12297" max="12544" width="10.140625" style="572"/>
    <col min="12545" max="12545" width="4" style="572" customWidth="1"/>
    <col min="12546" max="12548" width="9.85546875" style="572" customWidth="1"/>
    <col min="12549" max="12549" width="46.42578125" style="572" customWidth="1"/>
    <col min="12550" max="12550" width="9.85546875" style="572" customWidth="1"/>
    <col min="12551" max="12551" width="4.85546875" style="572" customWidth="1"/>
    <col min="12552" max="12552" width="17.85546875" style="572" customWidth="1"/>
    <col min="12553" max="12800" width="10.140625" style="572"/>
    <col min="12801" max="12801" width="4" style="572" customWidth="1"/>
    <col min="12802" max="12804" width="9.85546875" style="572" customWidth="1"/>
    <col min="12805" max="12805" width="46.42578125" style="572" customWidth="1"/>
    <col min="12806" max="12806" width="9.85546875" style="572" customWidth="1"/>
    <col min="12807" max="12807" width="4.85546875" style="572" customWidth="1"/>
    <col min="12808" max="12808" width="17.85546875" style="572" customWidth="1"/>
    <col min="12809" max="13056" width="10.140625" style="572"/>
    <col min="13057" max="13057" width="4" style="572" customWidth="1"/>
    <col min="13058" max="13060" width="9.85546875" style="572" customWidth="1"/>
    <col min="13061" max="13061" width="46.42578125" style="572" customWidth="1"/>
    <col min="13062" max="13062" width="9.85546875" style="572" customWidth="1"/>
    <col min="13063" max="13063" width="4.85546875" style="572" customWidth="1"/>
    <col min="13064" max="13064" width="17.85546875" style="572" customWidth="1"/>
    <col min="13065" max="13312" width="10.140625" style="572"/>
    <col min="13313" max="13313" width="4" style="572" customWidth="1"/>
    <col min="13314" max="13316" width="9.85546875" style="572" customWidth="1"/>
    <col min="13317" max="13317" width="46.42578125" style="572" customWidth="1"/>
    <col min="13318" max="13318" width="9.85546875" style="572" customWidth="1"/>
    <col min="13319" max="13319" width="4.85546875" style="572" customWidth="1"/>
    <col min="13320" max="13320" width="17.85546875" style="572" customWidth="1"/>
    <col min="13321" max="13568" width="10.140625" style="572"/>
    <col min="13569" max="13569" width="4" style="572" customWidth="1"/>
    <col min="13570" max="13572" width="9.85546875" style="572" customWidth="1"/>
    <col min="13573" max="13573" width="46.42578125" style="572" customWidth="1"/>
    <col min="13574" max="13574" width="9.85546875" style="572" customWidth="1"/>
    <col min="13575" max="13575" width="4.85546875" style="572" customWidth="1"/>
    <col min="13576" max="13576" width="17.85546875" style="572" customWidth="1"/>
    <col min="13577" max="13824" width="10.140625" style="572"/>
    <col min="13825" max="13825" width="4" style="572" customWidth="1"/>
    <col min="13826" max="13828" width="9.85546875" style="572" customWidth="1"/>
    <col min="13829" max="13829" width="46.42578125" style="572" customWidth="1"/>
    <col min="13830" max="13830" width="9.85546875" style="572" customWidth="1"/>
    <col min="13831" max="13831" width="4.85546875" style="572" customWidth="1"/>
    <col min="13832" max="13832" width="17.85546875" style="572" customWidth="1"/>
    <col min="13833" max="14080" width="10.140625" style="572"/>
    <col min="14081" max="14081" width="4" style="572" customWidth="1"/>
    <col min="14082" max="14084" width="9.85546875" style="572" customWidth="1"/>
    <col min="14085" max="14085" width="46.42578125" style="572" customWidth="1"/>
    <col min="14086" max="14086" width="9.85546875" style="572" customWidth="1"/>
    <col min="14087" max="14087" width="4.85546875" style="572" customWidth="1"/>
    <col min="14088" max="14088" width="17.85546875" style="572" customWidth="1"/>
    <col min="14089" max="14336" width="10.140625" style="572"/>
    <col min="14337" max="14337" width="4" style="572" customWidth="1"/>
    <col min="14338" max="14340" width="9.85546875" style="572" customWidth="1"/>
    <col min="14341" max="14341" width="46.42578125" style="572" customWidth="1"/>
    <col min="14342" max="14342" width="9.85546875" style="572" customWidth="1"/>
    <col min="14343" max="14343" width="4.85546875" style="572" customWidth="1"/>
    <col min="14344" max="14344" width="17.85546875" style="572" customWidth="1"/>
    <col min="14345" max="14592" width="10.140625" style="572"/>
    <col min="14593" max="14593" width="4" style="572" customWidth="1"/>
    <col min="14594" max="14596" width="9.85546875" style="572" customWidth="1"/>
    <col min="14597" max="14597" width="46.42578125" style="572" customWidth="1"/>
    <col min="14598" max="14598" width="9.85546875" style="572" customWidth="1"/>
    <col min="14599" max="14599" width="4.85546875" style="572" customWidth="1"/>
    <col min="14600" max="14600" width="17.85546875" style="572" customWidth="1"/>
    <col min="14601" max="14848" width="10.140625" style="572"/>
    <col min="14849" max="14849" width="4" style="572" customWidth="1"/>
    <col min="14850" max="14852" width="9.85546875" style="572" customWidth="1"/>
    <col min="14853" max="14853" width="46.42578125" style="572" customWidth="1"/>
    <col min="14854" max="14854" width="9.85546875" style="572" customWidth="1"/>
    <col min="14855" max="14855" width="4.85546875" style="572" customWidth="1"/>
    <col min="14856" max="14856" width="17.85546875" style="572" customWidth="1"/>
    <col min="14857" max="15104" width="10.140625" style="572"/>
    <col min="15105" max="15105" width="4" style="572" customWidth="1"/>
    <col min="15106" max="15108" width="9.85546875" style="572" customWidth="1"/>
    <col min="15109" max="15109" width="46.42578125" style="572" customWidth="1"/>
    <col min="15110" max="15110" width="9.85546875" style="572" customWidth="1"/>
    <col min="15111" max="15111" width="4.85546875" style="572" customWidth="1"/>
    <col min="15112" max="15112" width="17.85546875" style="572" customWidth="1"/>
    <col min="15113" max="15360" width="10.140625" style="572"/>
    <col min="15361" max="15361" width="4" style="572" customWidth="1"/>
    <col min="15362" max="15364" width="9.85546875" style="572" customWidth="1"/>
    <col min="15365" max="15365" width="46.42578125" style="572" customWidth="1"/>
    <col min="15366" max="15366" width="9.85546875" style="572" customWidth="1"/>
    <col min="15367" max="15367" width="4.85546875" style="572" customWidth="1"/>
    <col min="15368" max="15368" width="17.85546875" style="572" customWidth="1"/>
    <col min="15369" max="15616" width="10.140625" style="572"/>
    <col min="15617" max="15617" width="4" style="572" customWidth="1"/>
    <col min="15618" max="15620" width="9.85546875" style="572" customWidth="1"/>
    <col min="15621" max="15621" width="46.42578125" style="572" customWidth="1"/>
    <col min="15622" max="15622" width="9.85546875" style="572" customWidth="1"/>
    <col min="15623" max="15623" width="4.85546875" style="572" customWidth="1"/>
    <col min="15624" max="15624" width="17.85546875" style="572" customWidth="1"/>
    <col min="15625" max="15872" width="10.140625" style="572"/>
    <col min="15873" max="15873" width="4" style="572" customWidth="1"/>
    <col min="15874" max="15876" width="9.85546875" style="572" customWidth="1"/>
    <col min="15877" max="15877" width="46.42578125" style="572" customWidth="1"/>
    <col min="15878" max="15878" width="9.85546875" style="572" customWidth="1"/>
    <col min="15879" max="15879" width="4.85546875" style="572" customWidth="1"/>
    <col min="15880" max="15880" width="17.85546875" style="572" customWidth="1"/>
    <col min="15881" max="16128" width="10.140625" style="572"/>
    <col min="16129" max="16129" width="4" style="572" customWidth="1"/>
    <col min="16130" max="16132" width="9.85546875" style="572" customWidth="1"/>
    <col min="16133" max="16133" width="46.42578125" style="572" customWidth="1"/>
    <col min="16134" max="16134" width="9.85546875" style="572" customWidth="1"/>
    <col min="16135" max="16135" width="4.85546875" style="572" customWidth="1"/>
    <col min="16136" max="16136" width="17.85546875" style="572" customWidth="1"/>
    <col min="16137" max="16384" width="10.140625" style="572"/>
  </cols>
  <sheetData>
    <row r="1" spans="1:17" s="569" customFormat="1" ht="15" customHeight="1" thickBot="1">
      <c r="A1" s="598">
        <v>26</v>
      </c>
      <c r="B1" s="599"/>
      <c r="C1" s="599"/>
      <c r="D1" s="599"/>
      <c r="E1" s="197"/>
      <c r="F1" s="197"/>
      <c r="G1" s="600" t="s">
        <v>3500</v>
      </c>
      <c r="H1" s="598" t="s">
        <v>3500</v>
      </c>
      <c r="I1" s="599"/>
      <c r="J1" s="599"/>
      <c r="K1" s="197"/>
      <c r="L1" s="197"/>
      <c r="M1" s="197"/>
      <c r="N1" s="197"/>
      <c r="P1" s="636">
        <v>27</v>
      </c>
      <c r="Q1" s="636"/>
    </row>
    <row r="2" spans="1:17" ht="17.25" customHeight="1">
      <c r="A2" s="4091" t="s">
        <v>1294</v>
      </c>
      <c r="B2" s="602"/>
      <c r="C2" s="602"/>
      <c r="D2" s="602"/>
      <c r="E2" s="4090"/>
      <c r="F2" s="602"/>
      <c r="G2" s="603"/>
      <c r="H2" s="4091" t="s">
        <v>1295</v>
      </c>
      <c r="I2" s="602"/>
      <c r="J2" s="602"/>
      <c r="K2" s="602"/>
      <c r="L2" s="602"/>
      <c r="M2" s="637"/>
      <c r="N2" s="602"/>
      <c r="O2" s="602"/>
      <c r="P2" s="571"/>
    </row>
    <row r="3" spans="1:17" ht="11.25">
      <c r="A3" s="604" t="s">
        <v>645</v>
      </c>
      <c r="B3" s="605"/>
      <c r="C3" s="605"/>
      <c r="D3" s="605"/>
      <c r="E3" s="605"/>
      <c r="F3" s="605"/>
      <c r="G3" s="606"/>
      <c r="H3" s="604" t="s">
        <v>645</v>
      </c>
      <c r="I3" s="605"/>
      <c r="J3" s="605"/>
      <c r="K3" s="605"/>
      <c r="L3" s="605"/>
      <c r="M3" s="605"/>
      <c r="N3" s="605"/>
      <c r="O3" s="605"/>
      <c r="P3" s="638"/>
      <c r="Q3" s="605"/>
    </row>
    <row r="4" spans="1:17" ht="9.9499999999999993" customHeight="1">
      <c r="A4" s="607"/>
      <c r="B4" s="605"/>
      <c r="C4" s="605"/>
      <c r="D4" s="605"/>
      <c r="E4" s="605"/>
      <c r="F4" s="605"/>
      <c r="G4" s="606"/>
      <c r="H4" s="401"/>
      <c r="I4" s="605"/>
      <c r="J4" s="605"/>
      <c r="K4" s="605"/>
      <c r="L4" s="605"/>
      <c r="M4" s="605"/>
      <c r="N4" s="610"/>
      <c r="O4" s="610"/>
      <c r="P4" s="638"/>
      <c r="Q4" s="610"/>
    </row>
    <row r="5" spans="1:17" ht="11.25">
      <c r="A5" s="608" t="s">
        <v>323</v>
      </c>
      <c r="B5" s="605"/>
      <c r="C5" s="605"/>
      <c r="D5" s="605"/>
      <c r="E5" s="605"/>
      <c r="F5" s="605"/>
      <c r="G5" s="606"/>
      <c r="H5" s="639" t="s">
        <v>113</v>
      </c>
      <c r="I5" s="605"/>
      <c r="J5" s="605"/>
      <c r="K5" s="605"/>
      <c r="L5" s="605"/>
      <c r="M5" s="605"/>
      <c r="N5" s="610"/>
      <c r="O5" s="610"/>
      <c r="P5" s="638"/>
      <c r="Q5" s="610"/>
    </row>
    <row r="6" spans="1:17" ht="11.25">
      <c r="A6" s="608" t="s">
        <v>951</v>
      </c>
      <c r="B6" s="605"/>
      <c r="C6" s="605"/>
      <c r="D6" s="605"/>
      <c r="E6" s="605"/>
      <c r="F6" s="605"/>
      <c r="G6" s="606"/>
      <c r="H6" s="639" t="s">
        <v>114</v>
      </c>
      <c r="I6" s="605"/>
      <c r="J6" s="605"/>
      <c r="K6" s="605"/>
      <c r="L6" s="605"/>
      <c r="M6" s="605"/>
      <c r="N6" s="610"/>
      <c r="O6" s="610"/>
      <c r="P6" s="638"/>
      <c r="Q6" s="610"/>
    </row>
    <row r="7" spans="1:17" ht="9.9499999999999993" customHeight="1">
      <c r="A7" s="608"/>
      <c r="B7" s="605"/>
      <c r="C7" s="605"/>
      <c r="D7" s="605"/>
      <c r="E7" s="605"/>
      <c r="F7" s="605"/>
      <c r="G7" s="606"/>
      <c r="H7" s="639" t="s">
        <v>115</v>
      </c>
      <c r="I7" s="605"/>
      <c r="J7" s="605"/>
      <c r="K7" s="605"/>
      <c r="L7" s="605"/>
      <c r="M7" s="605"/>
      <c r="N7" s="610"/>
      <c r="O7" s="610"/>
      <c r="P7" s="638"/>
      <c r="Q7" s="610"/>
    </row>
    <row r="8" spans="1:17" ht="11.25">
      <c r="A8" s="608" t="s">
        <v>952</v>
      </c>
      <c r="B8" s="605"/>
      <c r="C8" s="605"/>
      <c r="D8" s="605"/>
      <c r="E8" s="605"/>
      <c r="F8" s="605"/>
      <c r="G8" s="606"/>
      <c r="H8" s="639"/>
      <c r="I8" s="605"/>
      <c r="J8" s="605"/>
      <c r="K8" s="605"/>
      <c r="L8" s="605"/>
      <c r="M8" s="605"/>
      <c r="N8" s="610"/>
      <c r="O8" s="610"/>
      <c r="P8" s="638"/>
      <c r="Q8" s="610"/>
    </row>
    <row r="9" spans="1:17" ht="11.25">
      <c r="A9" s="608" t="s">
        <v>953</v>
      </c>
      <c r="B9" s="605"/>
      <c r="C9" s="605"/>
      <c r="D9" s="605"/>
      <c r="E9" s="605"/>
      <c r="F9" s="605"/>
      <c r="G9" s="606"/>
      <c r="H9" s="639" t="s">
        <v>116</v>
      </c>
      <c r="I9" s="605"/>
      <c r="J9" s="605"/>
      <c r="K9" s="605"/>
      <c r="L9" s="605"/>
      <c r="M9" s="605"/>
      <c r="N9" s="610"/>
      <c r="O9" s="610"/>
      <c r="P9" s="638"/>
      <c r="Q9" s="610"/>
    </row>
    <row r="10" spans="1:17" ht="9.9499999999999993" customHeight="1">
      <c r="A10" s="608"/>
      <c r="B10" s="605"/>
      <c r="C10" s="605"/>
      <c r="D10" s="605"/>
      <c r="E10" s="605"/>
      <c r="F10" s="605"/>
      <c r="G10" s="606"/>
      <c r="H10" s="639"/>
      <c r="I10" s="605"/>
      <c r="J10" s="605"/>
      <c r="K10" s="605"/>
      <c r="L10" s="605"/>
      <c r="M10" s="605"/>
      <c r="N10" s="610"/>
      <c r="O10" s="610"/>
      <c r="P10" s="638"/>
      <c r="Q10" s="610"/>
    </row>
    <row r="11" spans="1:17" ht="11.25">
      <c r="A11" s="608" t="s">
        <v>954</v>
      </c>
      <c r="B11" s="605"/>
      <c r="C11" s="605"/>
      <c r="D11" s="605"/>
      <c r="E11" s="605"/>
      <c r="F11" s="605"/>
      <c r="G11" s="606"/>
      <c r="H11" s="639" t="s">
        <v>1296</v>
      </c>
      <c r="I11" s="605"/>
      <c r="J11" s="605"/>
      <c r="K11" s="605"/>
      <c r="L11" s="605"/>
      <c r="M11" s="605"/>
      <c r="N11" s="610"/>
      <c r="O11" s="610"/>
      <c r="P11" s="638"/>
      <c r="Q11" s="610"/>
    </row>
    <row r="12" spans="1:17" ht="11.25">
      <c r="A12" s="608" t="s">
        <v>955</v>
      </c>
      <c r="B12" s="605"/>
      <c r="C12" s="605"/>
      <c r="D12" s="605"/>
      <c r="E12" s="605"/>
      <c r="F12" s="605"/>
      <c r="G12" s="606"/>
      <c r="H12" s="639"/>
      <c r="I12" s="605"/>
      <c r="J12" s="605"/>
      <c r="K12" s="605"/>
      <c r="L12" s="605"/>
      <c r="M12" s="605"/>
      <c r="N12" s="610"/>
      <c r="O12" s="610"/>
      <c r="P12" s="638"/>
      <c r="Q12" s="610"/>
    </row>
    <row r="13" spans="1:17" ht="9.9499999999999993" customHeight="1">
      <c r="A13" s="608"/>
      <c r="B13" s="605"/>
      <c r="C13" s="605"/>
      <c r="D13" s="605"/>
      <c r="E13" s="605"/>
      <c r="F13" s="605"/>
      <c r="G13" s="606"/>
      <c r="H13" s="639" t="s">
        <v>117</v>
      </c>
      <c r="I13" s="605"/>
      <c r="J13" s="605"/>
      <c r="K13" s="605"/>
      <c r="L13" s="605"/>
      <c r="M13" s="605"/>
      <c r="N13" s="610"/>
      <c r="O13" s="610"/>
      <c r="P13" s="638"/>
      <c r="Q13" s="610"/>
    </row>
    <row r="14" spans="1:17" ht="11.25">
      <c r="A14" s="608" t="s">
        <v>956</v>
      </c>
      <c r="B14" s="605"/>
      <c r="C14" s="605"/>
      <c r="D14" s="605"/>
      <c r="E14" s="605"/>
      <c r="F14" s="605"/>
      <c r="G14" s="606"/>
      <c r="H14" s="639"/>
      <c r="I14" s="605"/>
      <c r="J14" s="605"/>
      <c r="K14" s="605"/>
      <c r="L14" s="605"/>
      <c r="M14" s="605"/>
      <c r="N14" s="610"/>
      <c r="O14" s="610"/>
      <c r="P14" s="638"/>
      <c r="Q14" s="610"/>
    </row>
    <row r="15" spans="1:17" ht="9.9499999999999993" customHeight="1">
      <c r="A15" s="608"/>
      <c r="B15" s="605"/>
      <c r="C15" s="605"/>
      <c r="D15" s="605"/>
      <c r="E15" s="605"/>
      <c r="F15" s="605"/>
      <c r="G15" s="606"/>
      <c r="H15" s="639" t="s">
        <v>118</v>
      </c>
      <c r="I15" s="605"/>
      <c r="J15" s="605"/>
      <c r="K15" s="605"/>
      <c r="L15" s="605"/>
      <c r="M15" s="605"/>
      <c r="N15" s="610"/>
      <c r="O15" s="610"/>
      <c r="P15" s="638"/>
      <c r="Q15" s="610"/>
    </row>
    <row r="16" spans="1:17" ht="11.25">
      <c r="A16" s="608" t="s">
        <v>957</v>
      </c>
      <c r="B16" s="605"/>
      <c r="C16" s="605"/>
      <c r="D16" s="605"/>
      <c r="E16" s="605"/>
      <c r="F16" s="605"/>
      <c r="G16" s="606"/>
      <c r="H16" s="582"/>
      <c r="I16" s="605"/>
      <c r="J16" s="605"/>
      <c r="K16" s="605"/>
      <c r="L16" s="605"/>
      <c r="M16" s="605"/>
      <c r="N16" s="610"/>
      <c r="O16" s="610"/>
      <c r="P16" s="638"/>
      <c r="Q16" s="610"/>
    </row>
    <row r="17" spans="1:19" ht="11.25">
      <c r="A17" s="608" t="s">
        <v>331</v>
      </c>
      <c r="B17" s="605"/>
      <c r="C17" s="605"/>
      <c r="D17" s="605"/>
      <c r="E17" s="605"/>
      <c r="F17" s="605"/>
      <c r="G17" s="606"/>
      <c r="H17" s="639" t="s">
        <v>1297</v>
      </c>
      <c r="I17" s="605"/>
      <c r="J17" s="605"/>
      <c r="K17" s="605"/>
      <c r="L17" s="605"/>
      <c r="M17" s="605"/>
      <c r="N17" s="610"/>
      <c r="O17" s="610"/>
      <c r="P17" s="638"/>
      <c r="Q17" s="610"/>
    </row>
    <row r="18" spans="1:19" ht="11.25">
      <c r="A18" s="608" t="s">
        <v>332</v>
      </c>
      <c r="B18" s="609"/>
      <c r="C18" s="609"/>
      <c r="D18" s="609"/>
      <c r="E18" s="610"/>
      <c r="F18" s="610"/>
      <c r="G18" s="611"/>
      <c r="H18" s="640" t="s">
        <v>3485</v>
      </c>
      <c r="I18" s="641"/>
      <c r="J18" s="641"/>
      <c r="K18" s="641"/>
      <c r="L18" s="641"/>
      <c r="M18" s="641"/>
      <c r="N18" s="642"/>
      <c r="O18" s="642"/>
      <c r="P18" s="643"/>
      <c r="Q18" s="610"/>
    </row>
    <row r="19" spans="1:19" ht="11.25" customHeight="1">
      <c r="A19" s="612"/>
      <c r="B19" s="613"/>
      <c r="C19" s="613"/>
      <c r="D19" s="613"/>
      <c r="E19" s="614"/>
      <c r="F19" s="614"/>
      <c r="G19" s="615"/>
      <c r="H19" s="644"/>
      <c r="I19" s="4962" t="s">
        <v>119</v>
      </c>
      <c r="J19" s="645"/>
      <c r="K19" s="645"/>
      <c r="L19" s="645"/>
      <c r="M19" s="646"/>
      <c r="N19" s="647"/>
      <c r="O19" s="648"/>
      <c r="P19" s="638"/>
      <c r="Q19" s="610"/>
    </row>
    <row r="20" spans="1:19" ht="11.25" customHeight="1">
      <c r="A20" s="616" t="s">
        <v>549</v>
      </c>
      <c r="B20" s="617" t="s">
        <v>379</v>
      </c>
      <c r="C20" s="617" t="s">
        <v>333</v>
      </c>
      <c r="D20" s="617" t="s">
        <v>334</v>
      </c>
      <c r="E20" s="618" t="s">
        <v>1293</v>
      </c>
      <c r="F20" s="617" t="s">
        <v>336</v>
      </c>
      <c r="G20" s="611" t="s">
        <v>549</v>
      </c>
      <c r="H20" s="616"/>
      <c r="I20" s="647"/>
      <c r="J20" s="649"/>
      <c r="K20" s="649" t="s">
        <v>120</v>
      </c>
      <c r="L20" s="235"/>
      <c r="M20" s="650"/>
      <c r="N20" s="235"/>
      <c r="O20" s="651" t="s">
        <v>121</v>
      </c>
      <c r="P20" s="611"/>
      <c r="Q20" s="609"/>
    </row>
    <row r="21" spans="1:19" ht="11.25" customHeight="1">
      <c r="A21" s="616" t="s">
        <v>593</v>
      </c>
      <c r="B21" s="617" t="s">
        <v>593</v>
      </c>
      <c r="C21" s="617" t="s">
        <v>593</v>
      </c>
      <c r="D21" s="617" t="s">
        <v>337</v>
      </c>
      <c r="E21" s="618" t="s">
        <v>338</v>
      </c>
      <c r="F21" s="617" t="s">
        <v>339</v>
      </c>
      <c r="G21" s="611" t="s">
        <v>593</v>
      </c>
      <c r="H21" s="616" t="s">
        <v>549</v>
      </c>
      <c r="I21" s="649" t="s">
        <v>122</v>
      </c>
      <c r="J21" s="649" t="s">
        <v>123</v>
      </c>
      <c r="K21" s="617" t="s">
        <v>124</v>
      </c>
      <c r="L21" s="649" t="s">
        <v>125</v>
      </c>
      <c r="M21" s="649" t="s">
        <v>126</v>
      </c>
      <c r="N21" s="649" t="s">
        <v>127</v>
      </c>
      <c r="O21" s="651" t="s">
        <v>128</v>
      </c>
      <c r="P21" s="611" t="s">
        <v>549</v>
      </c>
      <c r="Q21" s="609"/>
    </row>
    <row r="22" spans="1:19" ht="11.25" customHeight="1">
      <c r="A22" s="234"/>
      <c r="B22" s="617" t="s">
        <v>599</v>
      </c>
      <c r="C22" s="617" t="s">
        <v>600</v>
      </c>
      <c r="D22" s="617" t="s">
        <v>494</v>
      </c>
      <c r="E22" s="617" t="s">
        <v>495</v>
      </c>
      <c r="F22" s="617" t="s">
        <v>496</v>
      </c>
      <c r="G22" s="611"/>
      <c r="H22" s="616" t="s">
        <v>593</v>
      </c>
      <c r="I22" s="649" t="s">
        <v>129</v>
      </c>
      <c r="J22" s="647"/>
      <c r="K22" s="617" t="s">
        <v>130</v>
      </c>
      <c r="L22" s="649" t="s">
        <v>129</v>
      </c>
      <c r="M22" s="649" t="s">
        <v>131</v>
      </c>
      <c r="N22" s="649" t="s">
        <v>132</v>
      </c>
      <c r="O22" s="652" t="s">
        <v>133</v>
      </c>
      <c r="P22" s="611" t="s">
        <v>593</v>
      </c>
      <c r="Q22" s="609"/>
    </row>
    <row r="23" spans="1:19" ht="11.25" customHeight="1">
      <c r="A23" s="227"/>
      <c r="B23" s="620"/>
      <c r="C23" s="620"/>
      <c r="D23" s="620"/>
      <c r="E23" s="620"/>
      <c r="F23" s="620"/>
      <c r="G23" s="621"/>
      <c r="H23" s="622"/>
      <c r="I23" s="623" t="s">
        <v>497</v>
      </c>
      <c r="J23" s="623" t="s">
        <v>498</v>
      </c>
      <c r="K23" s="623" t="s">
        <v>1360</v>
      </c>
      <c r="L23" s="623" t="s">
        <v>500</v>
      </c>
      <c r="M23" s="623" t="s">
        <v>501</v>
      </c>
      <c r="N23" s="623" t="s">
        <v>502</v>
      </c>
      <c r="O23" s="653" t="s">
        <v>503</v>
      </c>
      <c r="P23" s="621"/>
      <c r="Q23" s="609"/>
    </row>
    <row r="24" spans="1:19" ht="11.25" customHeight="1">
      <c r="A24" s="622">
        <v>1</v>
      </c>
      <c r="B24" s="691">
        <v>721</v>
      </c>
      <c r="C24" s="653" t="s">
        <v>340</v>
      </c>
      <c r="D24" s="653" t="s">
        <v>1095</v>
      </c>
      <c r="E24" s="628" t="s">
        <v>1373</v>
      </c>
      <c r="F24" s="1342">
        <v>1</v>
      </c>
      <c r="G24" s="695">
        <v>1</v>
      </c>
      <c r="H24" s="622">
        <v>1</v>
      </c>
      <c r="I24" s="630">
        <v>85103</v>
      </c>
      <c r="J24" s="3318">
        <v>0</v>
      </c>
      <c r="K24" s="5179">
        <v>0</v>
      </c>
      <c r="L24" s="3319">
        <f t="shared" ref="L24:L27" si="0">I24+J24-K24</f>
        <v>85103</v>
      </c>
      <c r="M24" s="657">
        <v>0</v>
      </c>
      <c r="N24" s="657">
        <v>0</v>
      </c>
      <c r="O24" s="657">
        <v>0</v>
      </c>
      <c r="P24" s="621">
        <v>1</v>
      </c>
      <c r="Q24" s="609"/>
    </row>
    <row r="25" spans="1:19" ht="11.25" customHeight="1">
      <c r="A25" s="622">
        <v>2</v>
      </c>
      <c r="B25" s="691">
        <v>721</v>
      </c>
      <c r="C25" s="653" t="s">
        <v>340</v>
      </c>
      <c r="D25" s="653" t="s">
        <v>1095</v>
      </c>
      <c r="E25" s="628" t="s">
        <v>1025</v>
      </c>
      <c r="F25" s="1342">
        <v>0.47</v>
      </c>
      <c r="G25" s="695">
        <v>2</v>
      </c>
      <c r="H25" s="622">
        <v>2</v>
      </c>
      <c r="I25" s="630">
        <v>474</v>
      </c>
      <c r="J25" s="5180">
        <v>0</v>
      </c>
      <c r="K25" s="5181">
        <v>0</v>
      </c>
      <c r="L25" s="3319">
        <f t="shared" si="0"/>
        <v>474</v>
      </c>
      <c r="M25" s="657">
        <v>0</v>
      </c>
      <c r="N25" s="657">
        <v>0</v>
      </c>
      <c r="O25" s="657">
        <v>0</v>
      </c>
      <c r="P25" s="621">
        <v>2</v>
      </c>
      <c r="Q25" s="609"/>
    </row>
    <row r="26" spans="1:19" ht="11.25" customHeight="1">
      <c r="A26" s="622">
        <v>3</v>
      </c>
      <c r="B26" s="691">
        <v>721</v>
      </c>
      <c r="C26" s="653" t="s">
        <v>340</v>
      </c>
      <c r="D26" s="653" t="s">
        <v>1095</v>
      </c>
      <c r="E26" s="628" t="s">
        <v>1009</v>
      </c>
      <c r="F26" s="1342">
        <v>0.38</v>
      </c>
      <c r="G26" s="695">
        <v>3</v>
      </c>
      <c r="H26" s="622">
        <v>3</v>
      </c>
      <c r="I26" s="630">
        <v>172</v>
      </c>
      <c r="J26" s="3318">
        <v>0</v>
      </c>
      <c r="K26" s="3318">
        <v>0</v>
      </c>
      <c r="L26" s="3319">
        <f t="shared" si="0"/>
        <v>172</v>
      </c>
      <c r="M26" s="657">
        <v>0</v>
      </c>
      <c r="N26" s="657">
        <v>0</v>
      </c>
      <c r="O26" s="657">
        <v>0</v>
      </c>
      <c r="P26" s="621">
        <v>3</v>
      </c>
      <c r="Q26" s="609"/>
    </row>
    <row r="27" spans="1:19" ht="11.25" customHeight="1">
      <c r="A27" s="622">
        <v>4</v>
      </c>
      <c r="B27" s="691">
        <v>721</v>
      </c>
      <c r="C27" s="653" t="s">
        <v>340</v>
      </c>
      <c r="D27" s="653" t="s">
        <v>1095</v>
      </c>
      <c r="E27" s="628" t="s">
        <v>1010</v>
      </c>
      <c r="F27" s="1342">
        <v>0.33</v>
      </c>
      <c r="G27" s="695">
        <v>4</v>
      </c>
      <c r="H27" s="622">
        <v>4</v>
      </c>
      <c r="I27" s="630">
        <v>401</v>
      </c>
      <c r="J27" s="3318">
        <v>0</v>
      </c>
      <c r="K27" s="3318">
        <v>0</v>
      </c>
      <c r="L27" s="3319">
        <f t="shared" si="0"/>
        <v>401</v>
      </c>
      <c r="M27" s="657">
        <v>0</v>
      </c>
      <c r="N27" s="657">
        <v>0</v>
      </c>
      <c r="O27" s="657">
        <v>0</v>
      </c>
      <c r="P27" s="621">
        <v>4</v>
      </c>
      <c r="Q27" s="609"/>
    </row>
    <row r="28" spans="1:19" ht="11.25" customHeight="1">
      <c r="A28" s="622">
        <v>5</v>
      </c>
      <c r="B28" s="3484">
        <v>721</v>
      </c>
      <c r="C28" s="5177" t="s">
        <v>340</v>
      </c>
      <c r="D28" s="5177" t="s">
        <v>1095</v>
      </c>
      <c r="E28" s="5178" t="s">
        <v>3291</v>
      </c>
      <c r="F28" s="1342" t="s">
        <v>3523</v>
      </c>
      <c r="G28" s="695">
        <v>5</v>
      </c>
      <c r="H28" s="622">
        <v>5</v>
      </c>
      <c r="I28" s="630">
        <v>0</v>
      </c>
      <c r="J28" s="3318">
        <v>0</v>
      </c>
      <c r="K28" s="3318">
        <v>0</v>
      </c>
      <c r="L28" s="3319">
        <f>I28+J28-K28</f>
        <v>0</v>
      </c>
      <c r="M28" s="657">
        <v>0</v>
      </c>
      <c r="N28" s="657">
        <v>0</v>
      </c>
      <c r="O28" s="657">
        <v>0</v>
      </c>
      <c r="P28" s="621">
        <v>5</v>
      </c>
      <c r="Q28" s="609"/>
    </row>
    <row r="29" spans="1:19" ht="11.25" customHeight="1">
      <c r="A29" s="622">
        <v>6</v>
      </c>
      <c r="B29" s="691">
        <v>721</v>
      </c>
      <c r="C29" s="653" t="s">
        <v>340</v>
      </c>
      <c r="D29" s="653" t="s">
        <v>1095</v>
      </c>
      <c r="E29" s="628" t="s">
        <v>342</v>
      </c>
      <c r="F29" s="1342">
        <v>0.17</v>
      </c>
      <c r="G29" s="695">
        <v>6</v>
      </c>
      <c r="H29" s="622">
        <v>6</v>
      </c>
      <c r="I29" s="654">
        <v>520</v>
      </c>
      <c r="J29" s="3318">
        <v>0</v>
      </c>
      <c r="K29" s="3318">
        <v>0</v>
      </c>
      <c r="L29" s="3319">
        <f>I29+J29-K29</f>
        <v>520</v>
      </c>
      <c r="M29" s="657">
        <v>0</v>
      </c>
      <c r="N29" s="657">
        <v>0</v>
      </c>
      <c r="O29" s="657">
        <v>0</v>
      </c>
      <c r="P29" s="621">
        <v>6</v>
      </c>
      <c r="Q29" s="609"/>
    </row>
    <row r="30" spans="1:19" ht="11.25" customHeight="1">
      <c r="A30" s="622">
        <v>7</v>
      </c>
      <c r="B30" s="691">
        <v>721</v>
      </c>
      <c r="C30" s="653" t="s">
        <v>340</v>
      </c>
      <c r="D30" s="653" t="s">
        <v>1095</v>
      </c>
      <c r="E30" s="628" t="s">
        <v>847</v>
      </c>
      <c r="F30" s="1342">
        <v>0.14000000000000001</v>
      </c>
      <c r="G30" s="695">
        <v>7</v>
      </c>
      <c r="H30" s="622">
        <v>7</v>
      </c>
      <c r="I30" s="654">
        <v>0</v>
      </c>
      <c r="J30" s="3318">
        <v>0</v>
      </c>
      <c r="K30" s="3318">
        <v>0</v>
      </c>
      <c r="L30" s="3319">
        <f>I30+J30-K30</f>
        <v>0</v>
      </c>
      <c r="M30" s="657">
        <v>0</v>
      </c>
      <c r="N30" s="657">
        <v>0</v>
      </c>
      <c r="O30" s="657">
        <v>0</v>
      </c>
      <c r="P30" s="621">
        <v>7</v>
      </c>
      <c r="Q30" s="609"/>
      <c r="S30" s="655"/>
    </row>
    <row r="31" spans="1:19" ht="11.25" customHeight="1">
      <c r="A31" s="622">
        <v>8</v>
      </c>
      <c r="B31" s="691">
        <v>721</v>
      </c>
      <c r="C31" s="653" t="s">
        <v>340</v>
      </c>
      <c r="D31" s="653" t="s">
        <v>1095</v>
      </c>
      <c r="E31" s="628" t="s">
        <v>1008</v>
      </c>
      <c r="F31" s="1342">
        <v>0.03</v>
      </c>
      <c r="G31" s="695">
        <v>8</v>
      </c>
      <c r="H31" s="622">
        <v>8</v>
      </c>
      <c r="I31" s="630">
        <v>643</v>
      </c>
      <c r="J31" s="3318">
        <v>0</v>
      </c>
      <c r="K31" s="3318">
        <v>0</v>
      </c>
      <c r="L31" s="3319">
        <f>I31+J31-K31</f>
        <v>643</v>
      </c>
      <c r="M31" s="657"/>
      <c r="N31" s="657"/>
      <c r="O31" s="657"/>
      <c r="P31" s="621">
        <v>8</v>
      </c>
      <c r="Q31" s="609"/>
    </row>
    <row r="32" spans="1:19" ht="11.25" customHeight="1">
      <c r="A32" s="622">
        <v>9</v>
      </c>
      <c r="B32" s="3702"/>
      <c r="C32" s="3702"/>
      <c r="D32" s="3702"/>
      <c r="E32" s="3702"/>
      <c r="F32" s="3702"/>
      <c r="G32" s="695">
        <v>9</v>
      </c>
      <c r="H32" s="622">
        <v>9</v>
      </c>
      <c r="I32" s="630"/>
      <c r="J32" s="3318"/>
      <c r="K32" s="3318"/>
      <c r="L32" s="3318"/>
      <c r="M32" s="657"/>
      <c r="N32" s="657"/>
      <c r="O32" s="657"/>
      <c r="P32" s="621">
        <v>9</v>
      </c>
      <c r="Q32" s="609"/>
    </row>
    <row r="33" spans="1:17" ht="11.25" customHeight="1">
      <c r="A33" s="622">
        <v>10</v>
      </c>
      <c r="B33" s="1339"/>
      <c r="C33" s="653"/>
      <c r="D33" s="653"/>
      <c r="E33" s="1340" t="s">
        <v>343</v>
      </c>
      <c r="F33" s="1338"/>
      <c r="G33" s="695">
        <v>10</v>
      </c>
      <c r="H33" s="622">
        <v>10</v>
      </c>
      <c r="I33" s="656">
        <f>SUM(I24:I31)</f>
        <v>87313</v>
      </c>
      <c r="J33" s="1139">
        <f>SUM(J24:J31)</f>
        <v>0</v>
      </c>
      <c r="K33" s="1139">
        <f>SUM(K24:K31)</f>
        <v>0</v>
      </c>
      <c r="L33" s="1139">
        <f>SUM(L24:L31)</f>
        <v>87313</v>
      </c>
      <c r="M33" s="657"/>
      <c r="N33" s="657"/>
      <c r="O33" s="657"/>
      <c r="P33" s="621">
        <v>10</v>
      </c>
      <c r="Q33" s="609"/>
    </row>
    <row r="34" spans="1:17" ht="11.25" customHeight="1">
      <c r="A34" s="622">
        <v>11</v>
      </c>
      <c r="B34" s="691"/>
      <c r="C34" s="653"/>
      <c r="D34" s="653"/>
      <c r="E34" s="1340"/>
      <c r="F34" s="693"/>
      <c r="G34" s="695">
        <v>11</v>
      </c>
      <c r="H34" s="622">
        <v>11</v>
      </c>
      <c r="I34" s="654"/>
      <c r="J34" s="3318"/>
      <c r="K34" s="3318"/>
      <c r="L34" s="3318"/>
      <c r="M34" s="1139">
        <f>SUM(M24:M30)</f>
        <v>0</v>
      </c>
      <c r="N34" s="1139">
        <f>SUM(N24:N30)</f>
        <v>0</v>
      </c>
      <c r="O34" s="1139">
        <f>SUM(O24:O30)</f>
        <v>0</v>
      </c>
      <c r="P34" s="621">
        <v>11</v>
      </c>
      <c r="Q34" s="609"/>
    </row>
    <row r="35" spans="1:17" ht="11.25" customHeight="1">
      <c r="A35" s="622">
        <v>12</v>
      </c>
      <c r="B35" s="691">
        <v>721</v>
      </c>
      <c r="C35" s="653" t="s">
        <v>344</v>
      </c>
      <c r="D35" s="653" t="s">
        <v>1093</v>
      </c>
      <c r="E35" s="628" t="s">
        <v>1011</v>
      </c>
      <c r="F35" s="1338" t="s">
        <v>341</v>
      </c>
      <c r="G35" s="695">
        <v>12</v>
      </c>
      <c r="H35" s="622">
        <v>12</v>
      </c>
      <c r="I35" s="630">
        <v>5193</v>
      </c>
      <c r="J35" s="3318">
        <v>0</v>
      </c>
      <c r="K35" s="3318">
        <v>0</v>
      </c>
      <c r="L35" s="3319">
        <f>I35+J35-K35</f>
        <v>5193</v>
      </c>
      <c r="M35" s="657"/>
      <c r="N35" s="657"/>
      <c r="O35" s="657"/>
      <c r="P35" s="621">
        <v>12</v>
      </c>
      <c r="Q35" s="609"/>
    </row>
    <row r="36" spans="1:17" ht="11.25" customHeight="1">
      <c r="A36" s="622">
        <v>13</v>
      </c>
      <c r="B36" s="691">
        <v>721</v>
      </c>
      <c r="C36" s="653" t="s">
        <v>344</v>
      </c>
      <c r="D36" s="653" t="s">
        <v>475</v>
      </c>
      <c r="E36" s="628" t="s">
        <v>1112</v>
      </c>
      <c r="F36" s="1338" t="s">
        <v>846</v>
      </c>
      <c r="G36" s="695">
        <v>13</v>
      </c>
      <c r="H36" s="622">
        <v>13</v>
      </c>
      <c r="I36" s="630">
        <v>5572</v>
      </c>
      <c r="J36" s="3318">
        <v>0</v>
      </c>
      <c r="K36" s="3318">
        <v>0</v>
      </c>
      <c r="L36" s="3319">
        <f>I36+J36-K36</f>
        <v>5572</v>
      </c>
      <c r="M36" s="657">
        <v>0</v>
      </c>
      <c r="N36" s="657">
        <v>0</v>
      </c>
      <c r="O36" s="657">
        <v>0</v>
      </c>
      <c r="P36" s="621">
        <v>13</v>
      </c>
      <c r="Q36" s="609"/>
    </row>
    <row r="37" spans="1:17" ht="11.25" customHeight="1">
      <c r="A37" s="622">
        <v>14</v>
      </c>
      <c r="B37" s="691"/>
      <c r="C37" s="653"/>
      <c r="D37" s="653"/>
      <c r="E37" s="628"/>
      <c r="F37" s="1338"/>
      <c r="G37" s="695">
        <v>14</v>
      </c>
      <c r="H37" s="622">
        <v>14</v>
      </c>
      <c r="I37" s="657"/>
      <c r="J37" s="3318"/>
      <c r="K37" s="3318"/>
      <c r="L37" s="3318"/>
      <c r="M37" s="657">
        <v>0</v>
      </c>
      <c r="N37" s="657">
        <v>0</v>
      </c>
      <c r="O37" s="657">
        <v>0</v>
      </c>
      <c r="P37" s="621">
        <v>14</v>
      </c>
      <c r="Q37" s="609"/>
    </row>
    <row r="38" spans="1:17" ht="11.25" customHeight="1">
      <c r="A38" s="622">
        <v>15</v>
      </c>
      <c r="B38" s="691"/>
      <c r="C38" s="653"/>
      <c r="D38" s="653"/>
      <c r="E38" s="1340" t="s">
        <v>343</v>
      </c>
      <c r="F38" s="1338"/>
      <c r="G38" s="695">
        <v>15</v>
      </c>
      <c r="H38" s="622">
        <v>15</v>
      </c>
      <c r="I38" s="1139">
        <f>SUM(I35:I36)</f>
        <v>10765</v>
      </c>
      <c r="J38" s="3320">
        <f>SUM(J35:J36)</f>
        <v>0</v>
      </c>
      <c r="K38" s="3320">
        <f>SUM(K35:K36)</f>
        <v>0</v>
      </c>
      <c r="L38" s="3320">
        <f>SUM(L35:L36)</f>
        <v>10765</v>
      </c>
      <c r="M38" s="657"/>
      <c r="N38" s="657"/>
      <c r="O38" s="657"/>
      <c r="P38" s="621">
        <v>15</v>
      </c>
      <c r="Q38" s="609"/>
    </row>
    <row r="39" spans="1:17" ht="11.25" customHeight="1">
      <c r="A39" s="622">
        <v>16</v>
      </c>
      <c r="B39" s="1339"/>
      <c r="C39" s="653"/>
      <c r="D39" s="653"/>
      <c r="E39" s="628"/>
      <c r="F39" s="1338"/>
      <c r="G39" s="695">
        <v>16</v>
      </c>
      <c r="H39" s="622">
        <v>16</v>
      </c>
      <c r="I39" s="630"/>
      <c r="J39" s="3321"/>
      <c r="K39" s="3321"/>
      <c r="L39" s="3321"/>
      <c r="M39" s="1139">
        <f t="shared" ref="M39:O39" si="1">SUM(M36:M37)</f>
        <v>0</v>
      </c>
      <c r="N39" s="1139">
        <f t="shared" si="1"/>
        <v>0</v>
      </c>
      <c r="O39" s="1139">
        <f t="shared" si="1"/>
        <v>0</v>
      </c>
      <c r="P39" s="621">
        <v>16</v>
      </c>
      <c r="Q39" s="609"/>
    </row>
    <row r="40" spans="1:17" ht="11.25" customHeight="1">
      <c r="A40" s="622">
        <v>17</v>
      </c>
      <c r="B40" s="691">
        <v>721</v>
      </c>
      <c r="C40" s="653" t="s">
        <v>345</v>
      </c>
      <c r="D40" s="653" t="s">
        <v>1095</v>
      </c>
      <c r="E40" s="628" t="s">
        <v>1010</v>
      </c>
      <c r="F40" s="1341"/>
      <c r="G40" s="695">
        <v>17</v>
      </c>
      <c r="H40" s="622">
        <v>17</v>
      </c>
      <c r="I40" s="630">
        <v>675</v>
      </c>
      <c r="J40" s="3318">
        <v>0</v>
      </c>
      <c r="K40" s="3318">
        <v>0</v>
      </c>
      <c r="L40" s="3319">
        <f>I40+J40-K40</f>
        <v>675</v>
      </c>
      <c r="M40" s="657"/>
      <c r="N40" s="657"/>
      <c r="O40" s="657"/>
      <c r="P40" s="621">
        <v>17</v>
      </c>
      <c r="Q40" s="609"/>
    </row>
    <row r="41" spans="1:17" ht="11.25" customHeight="1">
      <c r="A41" s="622">
        <v>18</v>
      </c>
      <c r="B41" s="691">
        <v>721</v>
      </c>
      <c r="C41" s="653" t="s">
        <v>345</v>
      </c>
      <c r="D41" s="653" t="s">
        <v>1095</v>
      </c>
      <c r="E41" s="628" t="s">
        <v>847</v>
      </c>
      <c r="F41" s="1342"/>
      <c r="G41" s="695">
        <v>18</v>
      </c>
      <c r="H41" s="622">
        <v>18</v>
      </c>
      <c r="I41" s="630">
        <v>0</v>
      </c>
      <c r="J41" s="3318">
        <v>0</v>
      </c>
      <c r="K41" s="3318">
        <v>0</v>
      </c>
      <c r="L41" s="3319">
        <f>I41+J41-K41</f>
        <v>0</v>
      </c>
      <c r="M41" s="657">
        <f>SUM(M35:M39)</f>
        <v>0</v>
      </c>
      <c r="N41" s="657">
        <f>SUM(N35:N39)</f>
        <v>0</v>
      </c>
      <c r="O41" s="657">
        <f>SUM(O35:O39)</f>
        <v>0</v>
      </c>
      <c r="P41" s="621">
        <v>18</v>
      </c>
      <c r="Q41" s="609"/>
    </row>
    <row r="42" spans="1:17" ht="11.25" customHeight="1">
      <c r="A42" s="622">
        <v>19</v>
      </c>
      <c r="B42" s="691">
        <v>721</v>
      </c>
      <c r="C42" s="653" t="s">
        <v>345</v>
      </c>
      <c r="D42" s="653" t="s">
        <v>1095</v>
      </c>
      <c r="E42" s="628" t="s">
        <v>1373</v>
      </c>
      <c r="F42" s="1342"/>
      <c r="G42" s="695">
        <v>19</v>
      </c>
      <c r="H42" s="622">
        <v>19</v>
      </c>
      <c r="I42" s="630">
        <v>34656</v>
      </c>
      <c r="J42" s="3318">
        <v>1412</v>
      </c>
      <c r="K42" s="3318">
        <v>0</v>
      </c>
      <c r="L42" s="3319">
        <f>I42+J42-K42</f>
        <v>36068</v>
      </c>
      <c r="M42" s="657">
        <v>0</v>
      </c>
      <c r="N42" s="657">
        <v>0</v>
      </c>
      <c r="O42" s="657">
        <v>0</v>
      </c>
      <c r="P42" s="621">
        <v>19</v>
      </c>
      <c r="Q42" s="609"/>
    </row>
    <row r="43" spans="1:17" ht="11.25" customHeight="1">
      <c r="A43" s="622">
        <v>20</v>
      </c>
      <c r="B43" s="691"/>
      <c r="C43" s="653"/>
      <c r="D43" s="653"/>
      <c r="E43" s="628"/>
      <c r="F43" s="1338"/>
      <c r="G43" s="695">
        <v>20</v>
      </c>
      <c r="H43" s="622">
        <v>20</v>
      </c>
      <c r="I43" s="654"/>
      <c r="J43" s="3318"/>
      <c r="K43" s="3318"/>
      <c r="L43" s="3318"/>
      <c r="M43" s="657">
        <v>0</v>
      </c>
      <c r="N43" s="657">
        <v>0</v>
      </c>
      <c r="O43" s="657">
        <v>0</v>
      </c>
      <c r="P43" s="621">
        <v>20</v>
      </c>
      <c r="Q43" s="609"/>
    </row>
    <row r="44" spans="1:17" ht="11.25" customHeight="1">
      <c r="A44" s="622">
        <v>21</v>
      </c>
      <c r="B44" s="691"/>
      <c r="C44" s="653"/>
      <c r="D44" s="653"/>
      <c r="E44" s="1340" t="s">
        <v>343</v>
      </c>
      <c r="F44" s="1338"/>
      <c r="G44" s="695">
        <v>21</v>
      </c>
      <c r="H44" s="622">
        <v>21</v>
      </c>
      <c r="I44" s="656">
        <f>SUM(I40:I42)</f>
        <v>35331</v>
      </c>
      <c r="J44" s="3320">
        <f>SUM(J40:J42)</f>
        <v>1412</v>
      </c>
      <c r="K44" s="3320">
        <f>SUM(K40:K42)</f>
        <v>0</v>
      </c>
      <c r="L44" s="3320">
        <f>SUM(L40:L42)</f>
        <v>36743</v>
      </c>
      <c r="M44" s="657"/>
      <c r="N44" s="657"/>
      <c r="O44" s="657"/>
      <c r="P44" s="621">
        <v>21</v>
      </c>
      <c r="Q44" s="609"/>
    </row>
    <row r="45" spans="1:17" ht="11.25" customHeight="1">
      <c r="A45" s="622">
        <v>22</v>
      </c>
      <c r="B45" s="691"/>
      <c r="C45" s="653"/>
      <c r="D45" s="653"/>
      <c r="E45" s="628"/>
      <c r="F45" s="1338"/>
      <c r="G45" s="695">
        <v>22</v>
      </c>
      <c r="H45" s="622">
        <v>22</v>
      </c>
      <c r="I45" s="630"/>
      <c r="J45" s="3318"/>
      <c r="K45" s="3318"/>
      <c r="L45" s="3318"/>
      <c r="M45" s="1139">
        <f t="shared" ref="M45:O45" si="2">SUM(M41:M43)</f>
        <v>0</v>
      </c>
      <c r="N45" s="1139">
        <f t="shared" si="2"/>
        <v>0</v>
      </c>
      <c r="O45" s="1139">
        <f t="shared" si="2"/>
        <v>0</v>
      </c>
      <c r="P45" s="621">
        <v>22</v>
      </c>
      <c r="Q45" s="609"/>
    </row>
    <row r="46" spans="1:17" ht="11.25" customHeight="1">
      <c r="A46" s="622">
        <v>23</v>
      </c>
      <c r="B46" s="691">
        <v>721</v>
      </c>
      <c r="C46" s="653" t="s">
        <v>346</v>
      </c>
      <c r="D46" s="653" t="s">
        <v>1093</v>
      </c>
      <c r="E46" s="628" t="s">
        <v>1011</v>
      </c>
      <c r="F46" s="653"/>
      <c r="G46" s="695">
        <v>23</v>
      </c>
      <c r="H46" s="622">
        <v>23</v>
      </c>
      <c r="I46" s="630">
        <v>-8698</v>
      </c>
      <c r="J46" s="3318">
        <v>0</v>
      </c>
      <c r="K46" s="3318">
        <v>43</v>
      </c>
      <c r="L46" s="3319">
        <f>I46+J46-K46</f>
        <v>-8741</v>
      </c>
      <c r="M46" s="657"/>
      <c r="N46" s="657"/>
      <c r="O46" s="657"/>
      <c r="P46" s="621">
        <v>23</v>
      </c>
      <c r="Q46" s="609"/>
    </row>
    <row r="47" spans="1:17" ht="11.25" customHeight="1">
      <c r="A47" s="622">
        <v>24</v>
      </c>
      <c r="B47" s="691">
        <v>721</v>
      </c>
      <c r="C47" s="653" t="s">
        <v>346</v>
      </c>
      <c r="D47" s="653" t="s">
        <v>475</v>
      </c>
      <c r="E47" s="628" t="s">
        <v>1112</v>
      </c>
      <c r="F47" s="1342"/>
      <c r="G47" s="695">
        <v>24</v>
      </c>
      <c r="H47" s="622">
        <v>24</v>
      </c>
      <c r="I47" s="630">
        <v>4515</v>
      </c>
      <c r="J47" s="3318">
        <v>450</v>
      </c>
      <c r="K47" s="3318">
        <v>0</v>
      </c>
      <c r="L47" s="3319">
        <f>I47+J47-K47</f>
        <v>4965</v>
      </c>
      <c r="M47" s="657">
        <v>0</v>
      </c>
      <c r="N47" s="657">
        <v>0</v>
      </c>
      <c r="O47" s="657">
        <v>0</v>
      </c>
      <c r="P47" s="621">
        <v>24</v>
      </c>
      <c r="Q47" s="609"/>
    </row>
    <row r="48" spans="1:17" ht="11.25" customHeight="1">
      <c r="A48" s="622">
        <v>25</v>
      </c>
      <c r="B48" s="1493">
        <v>721</v>
      </c>
      <c r="C48" s="5183" t="s">
        <v>346</v>
      </c>
      <c r="D48" s="5183" t="s">
        <v>1095</v>
      </c>
      <c r="E48" s="628" t="s">
        <v>3238</v>
      </c>
      <c r="F48" s="693"/>
      <c r="G48" s="695">
        <v>25</v>
      </c>
      <c r="H48" s="622">
        <v>25</v>
      </c>
      <c r="I48" s="630">
        <v>19858</v>
      </c>
      <c r="J48" s="3318">
        <v>0</v>
      </c>
      <c r="K48" s="3318">
        <v>0</v>
      </c>
      <c r="L48" s="3319">
        <f>I48+J48-K48</f>
        <v>19858</v>
      </c>
      <c r="M48" s="657">
        <v>0</v>
      </c>
      <c r="N48" s="657">
        <v>0</v>
      </c>
      <c r="O48" s="657">
        <v>0</v>
      </c>
      <c r="P48" s="621">
        <v>25</v>
      </c>
      <c r="Q48" s="609"/>
    </row>
    <row r="49" spans="1:17" ht="11.25" customHeight="1">
      <c r="A49" s="622">
        <v>26</v>
      </c>
      <c r="B49" s="691"/>
      <c r="C49" s="653"/>
      <c r="D49" s="653"/>
      <c r="E49" s="3484"/>
      <c r="F49" s="693"/>
      <c r="G49" s="695">
        <v>26</v>
      </c>
      <c r="H49" s="622">
        <v>26</v>
      </c>
      <c r="I49" s="630"/>
      <c r="J49" s="3318"/>
      <c r="K49" s="3318"/>
      <c r="L49" s="3319"/>
      <c r="M49" s="1139">
        <v>0</v>
      </c>
      <c r="N49" s="1139">
        <v>0</v>
      </c>
      <c r="O49" s="1139">
        <v>0</v>
      </c>
      <c r="P49" s="621">
        <v>26</v>
      </c>
      <c r="Q49" s="609"/>
    </row>
    <row r="50" spans="1:17" ht="11.25" customHeight="1">
      <c r="A50" s="622">
        <v>27</v>
      </c>
      <c r="B50" s="691"/>
      <c r="C50" s="653"/>
      <c r="D50" s="653"/>
      <c r="E50" s="1492" t="s">
        <v>343</v>
      </c>
      <c r="F50" s="693"/>
      <c r="G50" s="695">
        <v>27</v>
      </c>
      <c r="H50" s="622">
        <v>27</v>
      </c>
      <c r="I50" s="1140">
        <f>SUM(I46:I49)</f>
        <v>15675</v>
      </c>
      <c r="J50" s="3320">
        <f>SUM(J46:J49)</f>
        <v>450</v>
      </c>
      <c r="K50" s="3320">
        <f>SUM(K46:K49)</f>
        <v>43</v>
      </c>
      <c r="L50" s="3320">
        <f>SUM(L46:L49)</f>
        <v>16082</v>
      </c>
      <c r="M50" s="1139"/>
      <c r="N50" s="1139"/>
      <c r="O50" s="1139"/>
      <c r="P50" s="621">
        <v>27</v>
      </c>
      <c r="Q50" s="609"/>
    </row>
    <row r="51" spans="1:17" ht="11.25" customHeight="1">
      <c r="A51" s="622">
        <v>28</v>
      </c>
      <c r="B51" s="691"/>
      <c r="C51" s="653"/>
      <c r="D51" s="653"/>
      <c r="E51" s="628"/>
      <c r="F51" s="693"/>
      <c r="G51" s="695">
        <v>28</v>
      </c>
      <c r="H51" s="622">
        <v>28</v>
      </c>
      <c r="I51" s="630"/>
      <c r="J51" s="3318"/>
      <c r="K51" s="3318"/>
      <c r="L51" s="3318"/>
      <c r="M51" s="1139">
        <f>SUM(M47:M49)</f>
        <v>0</v>
      </c>
      <c r="N51" s="1139">
        <f t="shared" ref="N51:O51" si="3">SUM(N47:N49)</f>
        <v>0</v>
      </c>
      <c r="O51" s="1139">
        <f t="shared" si="3"/>
        <v>0</v>
      </c>
      <c r="P51" s="621">
        <v>28</v>
      </c>
      <c r="Q51" s="609"/>
    </row>
    <row r="52" spans="1:17" ht="11.25" customHeight="1">
      <c r="A52" s="622">
        <v>29</v>
      </c>
      <c r="B52" s="691"/>
      <c r="C52" s="653"/>
      <c r="D52" s="653"/>
      <c r="E52" s="1343" t="s">
        <v>1115</v>
      </c>
      <c r="F52" s="693"/>
      <c r="G52" s="695">
        <v>29</v>
      </c>
      <c r="H52" s="622">
        <v>29</v>
      </c>
      <c r="I52" s="1140">
        <f>I33+I38+I44+I50</f>
        <v>149084</v>
      </c>
      <c r="J52" s="3320">
        <f>J33+J38+J44+J50</f>
        <v>1862</v>
      </c>
      <c r="K52" s="3320">
        <f>K33+K38+K44+K50</f>
        <v>43</v>
      </c>
      <c r="L52" s="3320">
        <f>L33+L38+L44+L50</f>
        <v>150903</v>
      </c>
      <c r="M52" s="1139"/>
      <c r="N52" s="1139"/>
      <c r="O52" s="1139"/>
      <c r="P52" s="621">
        <v>29</v>
      </c>
      <c r="Q52" s="609"/>
    </row>
    <row r="53" spans="1:17" ht="11.25" customHeight="1">
      <c r="A53" s="622">
        <v>30</v>
      </c>
      <c r="B53" s="691"/>
      <c r="C53" s="653"/>
      <c r="D53" s="653"/>
      <c r="E53" s="628"/>
      <c r="F53" s="693"/>
      <c r="G53" s="695">
        <v>30</v>
      </c>
      <c r="H53" s="622">
        <v>30</v>
      </c>
      <c r="I53" s="630"/>
      <c r="J53" s="3318"/>
      <c r="K53" s="3318"/>
      <c r="L53" s="3318"/>
      <c r="M53" s="1139">
        <f>M34+M39+M45+M51</f>
        <v>0</v>
      </c>
      <c r="N53" s="1139">
        <f t="shared" ref="N53:O53" si="4">N34+N39+N45+N51</f>
        <v>0</v>
      </c>
      <c r="O53" s="1139">
        <f t="shared" si="4"/>
        <v>0</v>
      </c>
      <c r="P53" s="621">
        <v>30</v>
      </c>
      <c r="Q53" s="609"/>
    </row>
    <row r="54" spans="1:17" ht="11.25" customHeight="1">
      <c r="A54" s="3323">
        <v>31</v>
      </c>
      <c r="B54" s="691"/>
      <c r="C54" s="653"/>
      <c r="D54" s="653"/>
      <c r="E54" s="1344"/>
      <c r="F54" s="693"/>
      <c r="G54" s="695">
        <v>31</v>
      </c>
      <c r="H54" s="622">
        <v>31</v>
      </c>
      <c r="I54" s="656"/>
      <c r="J54" s="656"/>
      <c r="K54" s="656"/>
      <c r="L54" s="656"/>
      <c r="M54" s="656"/>
      <c r="N54" s="656"/>
      <c r="O54" s="656"/>
      <c r="P54" s="621">
        <v>31</v>
      </c>
      <c r="Q54" s="609"/>
    </row>
    <row r="55" spans="1:17" ht="11.25" customHeight="1">
      <c r="A55" s="622">
        <v>32</v>
      </c>
      <c r="B55" s="691"/>
      <c r="C55" s="653"/>
      <c r="D55" s="653"/>
      <c r="E55" s="1344"/>
      <c r="F55" s="693"/>
      <c r="G55" s="695">
        <v>32</v>
      </c>
      <c r="H55" s="622">
        <v>32</v>
      </c>
      <c r="I55" s="656"/>
      <c r="J55" s="656"/>
      <c r="K55" s="656"/>
      <c r="L55" s="656"/>
      <c r="M55" s="656"/>
      <c r="N55" s="656"/>
      <c r="O55" s="656"/>
      <c r="P55" s="621">
        <v>32</v>
      </c>
      <c r="Q55" s="609"/>
    </row>
    <row r="56" spans="1:17" ht="11.25" customHeight="1">
      <c r="A56" s="622">
        <v>33</v>
      </c>
      <c r="B56" s="691"/>
      <c r="C56" s="653"/>
      <c r="D56" s="1345"/>
      <c r="E56" s="1346" t="s">
        <v>110</v>
      </c>
      <c r="F56" s="693"/>
      <c r="G56" s="695">
        <v>33</v>
      </c>
      <c r="H56" s="622">
        <v>33</v>
      </c>
      <c r="I56" s="656"/>
      <c r="J56" s="656"/>
      <c r="K56" s="656"/>
      <c r="L56" s="656"/>
      <c r="M56" s="656"/>
      <c r="N56" s="656"/>
      <c r="O56" s="656"/>
      <c r="P56" s="621">
        <v>33</v>
      </c>
      <c r="Q56" s="609"/>
    </row>
    <row r="57" spans="1:17" ht="11.25" customHeight="1">
      <c r="A57" s="622">
        <v>34</v>
      </c>
      <c r="B57" s="691"/>
      <c r="C57" s="653"/>
      <c r="D57" s="653"/>
      <c r="E57" s="657"/>
      <c r="F57" s="693"/>
      <c r="G57" s="695">
        <v>34</v>
      </c>
      <c r="H57" s="622">
        <v>34</v>
      </c>
      <c r="I57" s="630"/>
      <c r="J57" s="658"/>
      <c r="K57" s="658"/>
      <c r="L57" s="658"/>
      <c r="M57" s="630"/>
      <c r="N57" s="630"/>
      <c r="O57" s="630"/>
      <c r="P57" s="621">
        <v>34</v>
      </c>
      <c r="Q57" s="609"/>
    </row>
    <row r="58" spans="1:17" ht="11.25" customHeight="1">
      <c r="A58" s="622">
        <v>35</v>
      </c>
      <c r="B58" s="691"/>
      <c r="C58" s="653"/>
      <c r="D58" s="653"/>
      <c r="E58" s="1347" t="s">
        <v>3378</v>
      </c>
      <c r="F58" s="693">
        <f>L52</f>
        <v>150903</v>
      </c>
      <c r="G58" s="695">
        <v>35</v>
      </c>
      <c r="H58" s="622">
        <v>35</v>
      </c>
      <c r="I58" s="630"/>
      <c r="J58" s="658"/>
      <c r="K58" s="658"/>
      <c r="L58" s="658"/>
      <c r="M58" s="630"/>
      <c r="N58" s="630"/>
      <c r="O58" s="630"/>
      <c r="P58" s="621">
        <v>35</v>
      </c>
      <c r="Q58" s="609"/>
    </row>
    <row r="59" spans="1:17" ht="11.25" customHeight="1">
      <c r="A59" s="622">
        <v>36</v>
      </c>
      <c r="B59" s="691"/>
      <c r="C59" s="653"/>
      <c r="D59" s="653"/>
      <c r="E59" s="1347" t="s">
        <v>111</v>
      </c>
      <c r="F59" s="5448">
        <v>66841</v>
      </c>
      <c r="G59" s="695">
        <v>36</v>
      </c>
      <c r="H59" s="622">
        <v>36</v>
      </c>
      <c r="I59" s="630"/>
      <c r="J59" s="658"/>
      <c r="K59" s="658"/>
      <c r="L59" s="658"/>
      <c r="M59" s="630"/>
      <c r="N59" s="630"/>
      <c r="O59" s="630"/>
      <c r="P59" s="621">
        <v>36</v>
      </c>
      <c r="Q59" s="609"/>
    </row>
    <row r="60" spans="1:17" ht="11.25" customHeight="1">
      <c r="A60" s="622">
        <v>37</v>
      </c>
      <c r="B60" s="691"/>
      <c r="C60" s="653"/>
      <c r="D60" s="653"/>
      <c r="E60" s="657" t="s">
        <v>788</v>
      </c>
      <c r="F60" s="693">
        <f>SUM(F58:F59)</f>
        <v>217744</v>
      </c>
      <c r="G60" s="695">
        <v>37</v>
      </c>
      <c r="H60" s="622">
        <v>37</v>
      </c>
      <c r="I60" s="630"/>
      <c r="J60" s="658"/>
      <c r="K60" s="658"/>
      <c r="L60" s="658"/>
      <c r="M60" s="630"/>
      <c r="N60" s="630"/>
      <c r="O60" s="630"/>
      <c r="P60" s="621">
        <v>37</v>
      </c>
      <c r="Q60" s="609"/>
    </row>
    <row r="61" spans="1:17" ht="11.25" customHeight="1">
      <c r="A61" s="622">
        <v>38</v>
      </c>
      <c r="B61" s="691"/>
      <c r="C61" s="653"/>
      <c r="D61" s="653"/>
      <c r="E61" s="1347"/>
      <c r="F61" s="693"/>
      <c r="G61" s="695">
        <v>38</v>
      </c>
      <c r="H61" s="622">
        <v>38</v>
      </c>
      <c r="I61" s="630"/>
      <c r="J61" s="658"/>
      <c r="K61" s="658"/>
      <c r="L61" s="658"/>
      <c r="M61" s="630"/>
      <c r="N61" s="630"/>
      <c r="O61" s="630"/>
      <c r="P61" s="621">
        <v>38</v>
      </c>
      <c r="Q61" s="609"/>
    </row>
    <row r="62" spans="1:17" ht="11.25" customHeight="1">
      <c r="A62" s="622">
        <v>39</v>
      </c>
      <c r="B62" s="691"/>
      <c r="C62" s="653"/>
      <c r="D62" s="653"/>
      <c r="E62" s="693" t="s">
        <v>112</v>
      </c>
      <c r="F62" s="693">
        <v>217744</v>
      </c>
      <c r="G62" s="695">
        <v>39</v>
      </c>
      <c r="H62" s="622">
        <v>39</v>
      </c>
      <c r="I62" s="630"/>
      <c r="J62" s="658"/>
      <c r="K62" s="658"/>
      <c r="L62" s="658"/>
      <c r="M62" s="630"/>
      <c r="N62" s="630"/>
      <c r="O62" s="630"/>
      <c r="P62" s="621">
        <v>39</v>
      </c>
      <c r="Q62" s="609"/>
    </row>
    <row r="63" spans="1:17" ht="11.25" customHeight="1">
      <c r="A63" s="622">
        <v>40</v>
      </c>
      <c r="B63" s="691"/>
      <c r="C63" s="653"/>
      <c r="D63" s="653"/>
      <c r="E63" s="693"/>
      <c r="F63" s="693"/>
      <c r="G63" s="695">
        <v>40</v>
      </c>
      <c r="H63" s="622">
        <v>40</v>
      </c>
      <c r="I63" s="630"/>
      <c r="J63" s="658"/>
      <c r="K63" s="658"/>
      <c r="L63" s="658"/>
      <c r="M63" s="630"/>
      <c r="N63" s="630"/>
      <c r="O63" s="630"/>
      <c r="P63" s="621">
        <v>40</v>
      </c>
      <c r="Q63" s="609"/>
    </row>
    <row r="64" spans="1:17" ht="13.5" customHeight="1" thickBot="1">
      <c r="A64" s="3324"/>
      <c r="B64" s="1479"/>
      <c r="C64" s="1480"/>
      <c r="D64" s="1480"/>
      <c r="E64" s="1481" t="s">
        <v>3525</v>
      </c>
      <c r="F64" s="1481"/>
      <c r="G64" s="1482"/>
      <c r="H64" s="1486" t="s">
        <v>1361</v>
      </c>
      <c r="I64" s="1483"/>
      <c r="J64" s="1484"/>
      <c r="K64" s="1484"/>
      <c r="L64" s="5182"/>
      <c r="M64" s="1483"/>
      <c r="N64" s="1483"/>
      <c r="O64" s="1483"/>
      <c r="P64" s="1485"/>
      <c r="Q64" s="609"/>
    </row>
    <row r="65" spans="1:16" ht="15" customHeight="1">
      <c r="E65" s="633"/>
      <c r="F65" s="202"/>
      <c r="G65" s="634" t="s">
        <v>173</v>
      </c>
      <c r="H65" s="659" t="s">
        <v>173</v>
      </c>
      <c r="I65" s="660"/>
      <c r="J65" s="661"/>
      <c r="K65" s="661"/>
      <c r="L65" s="661"/>
      <c r="M65" s="661"/>
      <c r="N65" s="661"/>
      <c r="O65" s="661"/>
    </row>
    <row r="66" spans="1:16" ht="13.5" customHeight="1" thickBot="1">
      <c r="A66" s="598">
        <v>28</v>
      </c>
      <c r="B66" s="599"/>
      <c r="C66" s="599"/>
      <c r="D66" s="599"/>
      <c r="E66" s="197"/>
      <c r="F66" s="197"/>
      <c r="G66" s="662" t="s">
        <v>3500</v>
      </c>
      <c r="H66" s="598" t="s">
        <v>3500</v>
      </c>
      <c r="I66" s="599"/>
      <c r="J66" s="599"/>
      <c r="K66" s="197"/>
      <c r="L66" s="197"/>
      <c r="M66" s="197"/>
      <c r="N66" s="197"/>
      <c r="O66" s="569"/>
      <c r="P66" s="636">
        <v>29</v>
      </c>
    </row>
    <row r="67" spans="1:16" ht="15.75" customHeight="1">
      <c r="A67" s="5617" t="s">
        <v>1295</v>
      </c>
      <c r="B67" s="5618"/>
      <c r="C67" s="5618"/>
      <c r="D67" s="5618"/>
      <c r="E67" s="5618"/>
      <c r="F67" s="5618"/>
      <c r="G67" s="5619"/>
      <c r="H67" s="601" t="s">
        <v>1295</v>
      </c>
      <c r="I67" s="602"/>
      <c r="J67" s="602"/>
      <c r="K67" s="602"/>
      <c r="L67" s="602"/>
      <c r="M67" s="637"/>
      <c r="N67" s="602"/>
      <c r="O67" s="602"/>
      <c r="P67" s="671"/>
    </row>
    <row r="68" spans="1:16" ht="15.75" customHeight="1">
      <c r="A68" s="5620" t="s">
        <v>645</v>
      </c>
      <c r="B68" s="5621"/>
      <c r="C68" s="5621"/>
      <c r="D68" s="5621"/>
      <c r="E68" s="5621"/>
      <c r="F68" s="5621"/>
      <c r="G68" s="5622"/>
      <c r="H68" s="604" t="s">
        <v>645</v>
      </c>
      <c r="I68" s="605"/>
      <c r="J68" s="605"/>
      <c r="K68" s="605"/>
      <c r="L68" s="605"/>
      <c r="M68" s="605"/>
      <c r="N68" s="605"/>
      <c r="O68" s="605"/>
      <c r="P68" s="606"/>
    </row>
    <row r="69" spans="1:16" ht="15.75" customHeight="1">
      <c r="A69" s="607"/>
      <c r="B69" s="609"/>
      <c r="C69" s="609"/>
      <c r="D69" s="609"/>
      <c r="E69" s="609"/>
      <c r="F69" s="609"/>
      <c r="G69" s="611"/>
      <c r="H69" s="412"/>
      <c r="I69" s="641"/>
      <c r="J69" s="641"/>
      <c r="K69" s="641"/>
      <c r="L69" s="641"/>
      <c r="M69" s="641"/>
      <c r="N69" s="642"/>
      <c r="O69" s="642"/>
      <c r="P69" s="643"/>
    </row>
    <row r="70" spans="1:16" ht="15.75" customHeight="1">
      <c r="A70" s="612"/>
      <c r="B70" s="613"/>
      <c r="C70" s="613"/>
      <c r="D70" s="613"/>
      <c r="E70" s="614"/>
      <c r="F70" s="614"/>
      <c r="G70" s="615"/>
      <c r="H70" s="644"/>
      <c r="I70" s="4962" t="s">
        <v>119</v>
      </c>
      <c r="J70" s="645"/>
      <c r="K70" s="645"/>
      <c r="L70" s="645"/>
      <c r="M70" s="646"/>
      <c r="N70" s="647"/>
      <c r="O70" s="647"/>
      <c r="P70" s="638"/>
    </row>
    <row r="71" spans="1:16" ht="15.75" customHeight="1">
      <c r="A71" s="616" t="s">
        <v>549</v>
      </c>
      <c r="B71" s="617" t="s">
        <v>379</v>
      </c>
      <c r="C71" s="617" t="s">
        <v>333</v>
      </c>
      <c r="D71" s="617" t="s">
        <v>334</v>
      </c>
      <c r="E71" s="618" t="s">
        <v>335</v>
      </c>
      <c r="F71" s="617" t="s">
        <v>336</v>
      </c>
      <c r="G71" s="611" t="s">
        <v>549</v>
      </c>
      <c r="H71" s="616"/>
      <c r="I71" s="647"/>
      <c r="J71" s="649"/>
      <c r="K71" s="649" t="s">
        <v>120</v>
      </c>
      <c r="L71" s="235"/>
      <c r="M71" s="650"/>
      <c r="N71" s="235"/>
      <c r="O71" s="649" t="s">
        <v>121</v>
      </c>
      <c r="P71" s="611"/>
    </row>
    <row r="72" spans="1:16" ht="15.75" customHeight="1">
      <c r="A72" s="616" t="s">
        <v>593</v>
      </c>
      <c r="B72" s="617" t="s">
        <v>787</v>
      </c>
      <c r="C72" s="617" t="s">
        <v>593</v>
      </c>
      <c r="D72" s="617" t="s">
        <v>337</v>
      </c>
      <c r="E72" s="618" t="s">
        <v>338</v>
      </c>
      <c r="F72" s="617" t="s">
        <v>339</v>
      </c>
      <c r="G72" s="611" t="s">
        <v>593</v>
      </c>
      <c r="H72" s="616" t="s">
        <v>549</v>
      </c>
      <c r="I72" s="649" t="s">
        <v>122</v>
      </c>
      <c r="J72" s="649" t="s">
        <v>123</v>
      </c>
      <c r="K72" s="617" t="s">
        <v>124</v>
      </c>
      <c r="L72" s="649" t="s">
        <v>125</v>
      </c>
      <c r="M72" s="649" t="s">
        <v>126</v>
      </c>
      <c r="N72" s="649" t="s">
        <v>127</v>
      </c>
      <c r="O72" s="649" t="s">
        <v>128</v>
      </c>
      <c r="P72" s="611" t="s">
        <v>549</v>
      </c>
    </row>
    <row r="73" spans="1:16" ht="15.75" customHeight="1">
      <c r="A73" s="616"/>
      <c r="B73" s="617" t="s">
        <v>599</v>
      </c>
      <c r="C73" s="617" t="s">
        <v>600</v>
      </c>
      <c r="D73" s="617" t="s">
        <v>494</v>
      </c>
      <c r="E73" s="617" t="s">
        <v>495</v>
      </c>
      <c r="F73" s="617" t="s">
        <v>496</v>
      </c>
      <c r="G73" s="611"/>
      <c r="H73" s="616" t="s">
        <v>593</v>
      </c>
      <c r="I73" s="649" t="s">
        <v>129</v>
      </c>
      <c r="J73" s="647"/>
      <c r="K73" s="617" t="s">
        <v>130</v>
      </c>
      <c r="L73" s="649" t="s">
        <v>129</v>
      </c>
      <c r="M73" s="649" t="s">
        <v>131</v>
      </c>
      <c r="N73" s="649" t="s">
        <v>132</v>
      </c>
      <c r="O73" s="617" t="s">
        <v>133</v>
      </c>
      <c r="P73" s="611" t="s">
        <v>593</v>
      </c>
    </row>
    <row r="74" spans="1:16" ht="15.75" customHeight="1">
      <c r="A74" s="227"/>
      <c r="B74" s="620"/>
      <c r="C74" s="620"/>
      <c r="D74" s="620"/>
      <c r="E74" s="620"/>
      <c r="F74" s="620"/>
      <c r="G74" s="621"/>
      <c r="H74" s="622"/>
      <c r="I74" s="623" t="s">
        <v>497</v>
      </c>
      <c r="J74" s="623" t="s">
        <v>498</v>
      </c>
      <c r="K74" s="623" t="s">
        <v>499</v>
      </c>
      <c r="L74" s="623" t="s">
        <v>500</v>
      </c>
      <c r="M74" s="623" t="s">
        <v>501</v>
      </c>
      <c r="N74" s="623" t="s">
        <v>502</v>
      </c>
      <c r="O74" s="623" t="s">
        <v>503</v>
      </c>
      <c r="P74" s="621"/>
    </row>
    <row r="75" spans="1:16" ht="11.85" customHeight="1">
      <c r="A75" s="622">
        <v>1</v>
      </c>
      <c r="B75" s="620"/>
      <c r="C75" s="623"/>
      <c r="D75" s="623"/>
      <c r="E75" s="627"/>
      <c r="F75" s="625"/>
      <c r="G75" s="621">
        <v>1</v>
      </c>
      <c r="H75" s="622">
        <v>1</v>
      </c>
      <c r="I75" s="630"/>
      <c r="J75" s="630"/>
      <c r="K75" s="630"/>
      <c r="L75" s="630"/>
      <c r="M75" s="630"/>
      <c r="N75" s="630"/>
      <c r="O75" s="630"/>
      <c r="P75" s="621">
        <v>1</v>
      </c>
    </row>
    <row r="76" spans="1:16" ht="11.85" customHeight="1">
      <c r="A76" s="622">
        <v>2</v>
      </c>
      <c r="B76" s="620"/>
      <c r="C76" s="623"/>
      <c r="D76" s="623"/>
      <c r="E76" s="627"/>
      <c r="F76" s="625"/>
      <c r="G76" s="621">
        <v>2</v>
      </c>
      <c r="H76" s="622">
        <v>2</v>
      </c>
      <c r="I76" s="630"/>
      <c r="J76" s="630"/>
      <c r="K76" s="630"/>
      <c r="L76" s="630"/>
      <c r="M76" s="630"/>
      <c r="N76" s="630"/>
      <c r="O76" s="630"/>
      <c r="P76" s="621">
        <v>2</v>
      </c>
    </row>
    <row r="77" spans="1:16" ht="11.85" customHeight="1">
      <c r="A77" s="622">
        <v>3</v>
      </c>
      <c r="B77" s="620"/>
      <c r="C77" s="623"/>
      <c r="D77" s="623"/>
      <c r="E77" s="627"/>
      <c r="F77" s="625"/>
      <c r="G77" s="621">
        <v>3</v>
      </c>
      <c r="H77" s="622">
        <v>3</v>
      </c>
      <c r="I77" s="630"/>
      <c r="J77" s="630"/>
      <c r="K77" s="630"/>
      <c r="L77" s="630"/>
      <c r="M77" s="630"/>
      <c r="N77" s="630"/>
      <c r="O77" s="630"/>
      <c r="P77" s="621">
        <v>3</v>
      </c>
    </row>
    <row r="78" spans="1:16" ht="11.85" customHeight="1">
      <c r="A78" s="622">
        <v>4</v>
      </c>
      <c r="B78" s="620"/>
      <c r="C78" s="623"/>
      <c r="D78" s="623"/>
      <c r="E78" s="627"/>
      <c r="F78" s="627"/>
      <c r="G78" s="621">
        <v>4</v>
      </c>
      <c r="H78" s="622">
        <v>4</v>
      </c>
      <c r="I78" s="630"/>
      <c r="J78" s="630"/>
      <c r="K78" s="630"/>
      <c r="L78" s="630"/>
      <c r="M78" s="630"/>
      <c r="N78" s="630"/>
      <c r="O78" s="630"/>
      <c r="P78" s="621">
        <v>4</v>
      </c>
    </row>
    <row r="79" spans="1:16" ht="11.85" customHeight="1">
      <c r="A79" s="622">
        <v>5</v>
      </c>
      <c r="B79" s="620"/>
      <c r="C79" s="623"/>
      <c r="D79" s="623"/>
      <c r="E79" s="631"/>
      <c r="F79" s="627"/>
      <c r="G79" s="621">
        <v>5</v>
      </c>
      <c r="H79" s="622">
        <v>5</v>
      </c>
      <c r="I79" s="630"/>
      <c r="J79" s="630"/>
      <c r="K79" s="630"/>
      <c r="L79" s="630"/>
      <c r="M79" s="630"/>
      <c r="N79" s="630"/>
      <c r="O79" s="630"/>
      <c r="P79" s="621">
        <v>5</v>
      </c>
    </row>
    <row r="80" spans="1:16" ht="11.85" customHeight="1">
      <c r="A80" s="622">
        <v>6</v>
      </c>
      <c r="B80" s="620"/>
      <c r="C80" s="623"/>
      <c r="D80" s="623"/>
      <c r="E80" s="627"/>
      <c r="F80" s="627"/>
      <c r="G80" s="621">
        <v>6</v>
      </c>
      <c r="H80" s="622">
        <v>6</v>
      </c>
      <c r="I80" s="630"/>
      <c r="J80" s="630"/>
      <c r="K80" s="630"/>
      <c r="L80" s="630"/>
      <c r="M80" s="630"/>
      <c r="N80" s="630"/>
      <c r="O80" s="630"/>
      <c r="P80" s="621">
        <v>6</v>
      </c>
    </row>
    <row r="81" spans="1:16" ht="11.85" customHeight="1">
      <c r="A81" s="622">
        <v>7</v>
      </c>
      <c r="B81" s="620"/>
      <c r="C81" s="623"/>
      <c r="D81" s="623"/>
      <c r="E81" s="663"/>
      <c r="F81" s="625"/>
      <c r="G81" s="621">
        <v>7</v>
      </c>
      <c r="H81" s="622">
        <v>7</v>
      </c>
      <c r="I81" s="630"/>
      <c r="J81" s="630"/>
      <c r="K81" s="630"/>
      <c r="L81" s="630"/>
      <c r="M81" s="630"/>
      <c r="N81" s="630"/>
      <c r="O81" s="630"/>
      <c r="P81" s="621">
        <v>7</v>
      </c>
    </row>
    <row r="82" spans="1:16" ht="11.85" customHeight="1">
      <c r="A82" s="622">
        <v>8</v>
      </c>
      <c r="B82" s="620"/>
      <c r="C82" s="623"/>
      <c r="D82" s="623"/>
      <c r="E82" s="627"/>
      <c r="F82" s="627"/>
      <c r="G82" s="621">
        <v>8</v>
      </c>
      <c r="H82" s="622">
        <v>8</v>
      </c>
      <c r="I82" s="630"/>
      <c r="J82" s="630"/>
      <c r="K82" s="630"/>
      <c r="L82" s="630"/>
      <c r="M82" s="630"/>
      <c r="N82" s="630"/>
      <c r="O82" s="630"/>
      <c r="P82" s="621">
        <v>8</v>
      </c>
    </row>
    <row r="83" spans="1:16" ht="11.85" customHeight="1">
      <c r="A83" s="622">
        <v>9</v>
      </c>
      <c r="B83" s="620"/>
      <c r="C83" s="623"/>
      <c r="D83" s="623"/>
      <c r="E83" s="1496" t="s">
        <v>786</v>
      </c>
      <c r="F83" s="627"/>
      <c r="G83" s="621">
        <v>9</v>
      </c>
      <c r="H83" s="622">
        <v>9</v>
      </c>
      <c r="I83" s="630"/>
      <c r="J83" s="630"/>
      <c r="K83" s="5623" t="s">
        <v>786</v>
      </c>
      <c r="L83" s="5624"/>
      <c r="M83" s="5625"/>
      <c r="N83" s="630"/>
      <c r="O83" s="630"/>
      <c r="P83" s="621">
        <v>9</v>
      </c>
    </row>
    <row r="84" spans="1:16" ht="11.85" customHeight="1">
      <c r="A84" s="622">
        <v>10</v>
      </c>
      <c r="B84" s="620"/>
      <c r="C84" s="623"/>
      <c r="D84" s="623"/>
      <c r="E84" s="627"/>
      <c r="F84" s="627"/>
      <c r="G84" s="621">
        <v>10</v>
      </c>
      <c r="H84" s="622">
        <v>10</v>
      </c>
      <c r="I84" s="630"/>
      <c r="J84" s="630"/>
      <c r="K84" s="630"/>
      <c r="L84" s="630"/>
      <c r="M84" s="630"/>
      <c r="N84" s="630"/>
      <c r="O84" s="630"/>
      <c r="P84" s="621">
        <v>10</v>
      </c>
    </row>
    <row r="85" spans="1:16" ht="11.85" customHeight="1">
      <c r="A85" s="622">
        <v>11</v>
      </c>
      <c r="B85" s="620"/>
      <c r="C85" s="623"/>
      <c r="D85" s="623"/>
      <c r="E85" s="627"/>
      <c r="F85" s="625"/>
      <c r="G85" s="621">
        <v>11</v>
      </c>
      <c r="H85" s="622">
        <v>11</v>
      </c>
      <c r="I85" s="630"/>
      <c r="J85" s="630"/>
      <c r="K85" s="630"/>
      <c r="L85" s="630"/>
      <c r="M85" s="630"/>
      <c r="N85" s="630"/>
      <c r="O85" s="630"/>
      <c r="P85" s="621">
        <v>11</v>
      </c>
    </row>
    <row r="86" spans="1:16" ht="11.85" customHeight="1">
      <c r="A86" s="622">
        <v>12</v>
      </c>
      <c r="B86" s="620"/>
      <c r="C86" s="623"/>
      <c r="D86" s="623"/>
      <c r="E86" s="627"/>
      <c r="F86" s="625"/>
      <c r="G86" s="621">
        <v>12</v>
      </c>
      <c r="H86" s="622">
        <v>12</v>
      </c>
      <c r="I86" s="630"/>
      <c r="J86" s="630"/>
      <c r="K86" s="630"/>
      <c r="L86" s="630"/>
      <c r="M86" s="630"/>
      <c r="N86" s="630"/>
      <c r="O86" s="630"/>
      <c r="P86" s="621">
        <v>12</v>
      </c>
    </row>
    <row r="87" spans="1:16" ht="11.85" customHeight="1">
      <c r="A87" s="622">
        <v>13</v>
      </c>
      <c r="B87" s="620"/>
      <c r="C87" s="623"/>
      <c r="D87" s="623"/>
      <c r="E87" s="631"/>
      <c r="F87" s="625"/>
      <c r="G87" s="621">
        <v>13</v>
      </c>
      <c r="H87" s="622">
        <v>13</v>
      </c>
      <c r="I87" s="630"/>
      <c r="J87" s="630"/>
      <c r="K87" s="630"/>
      <c r="L87" s="630"/>
      <c r="M87" s="630"/>
      <c r="N87" s="630"/>
      <c r="O87" s="630"/>
      <c r="P87" s="621">
        <v>13</v>
      </c>
    </row>
    <row r="88" spans="1:16" ht="11.85" customHeight="1">
      <c r="A88" s="622">
        <v>14</v>
      </c>
      <c r="B88" s="620"/>
      <c r="C88" s="623"/>
      <c r="D88" s="623"/>
      <c r="E88" s="627"/>
      <c r="F88" s="627"/>
      <c r="G88" s="621">
        <v>14</v>
      </c>
      <c r="H88" s="622">
        <v>14</v>
      </c>
      <c r="I88" s="630"/>
      <c r="J88" s="630"/>
      <c r="K88" s="630"/>
      <c r="L88" s="630"/>
      <c r="M88" s="630"/>
      <c r="N88" s="630"/>
      <c r="O88" s="630"/>
      <c r="P88" s="621">
        <v>14</v>
      </c>
    </row>
    <row r="89" spans="1:16" ht="11.85" customHeight="1">
      <c r="A89" s="622">
        <v>15</v>
      </c>
      <c r="B89" s="626"/>
      <c r="C89" s="623"/>
      <c r="D89" s="623"/>
      <c r="E89" s="631"/>
      <c r="F89" s="627"/>
      <c r="G89" s="621">
        <v>15</v>
      </c>
      <c r="H89" s="622">
        <v>15</v>
      </c>
      <c r="I89" s="630"/>
      <c r="J89" s="630"/>
      <c r="K89" s="630"/>
      <c r="L89" s="630"/>
      <c r="M89" s="630"/>
      <c r="N89" s="630"/>
      <c r="O89" s="630"/>
      <c r="P89" s="621">
        <v>15</v>
      </c>
    </row>
    <row r="90" spans="1:16" ht="11.85" customHeight="1">
      <c r="A90" s="622">
        <v>16</v>
      </c>
      <c r="B90" s="620"/>
      <c r="C90" s="623"/>
      <c r="D90" s="623"/>
      <c r="E90" s="627"/>
      <c r="F90" s="627"/>
      <c r="G90" s="621">
        <v>16</v>
      </c>
      <c r="H90" s="622">
        <v>16</v>
      </c>
      <c r="I90" s="630"/>
      <c r="J90" s="630"/>
      <c r="K90" s="630"/>
      <c r="L90" s="630"/>
      <c r="M90" s="630"/>
      <c r="N90" s="630"/>
      <c r="O90" s="630"/>
      <c r="P90" s="621">
        <v>16</v>
      </c>
    </row>
    <row r="91" spans="1:16" ht="11.85" customHeight="1">
      <c r="A91" s="622">
        <v>17</v>
      </c>
      <c r="B91" s="620"/>
      <c r="C91" s="623"/>
      <c r="D91" s="623"/>
      <c r="E91" s="627"/>
      <c r="F91" s="625"/>
      <c r="G91" s="621">
        <v>17</v>
      </c>
      <c r="H91" s="622">
        <v>17</v>
      </c>
      <c r="I91" s="630"/>
      <c r="J91" s="630"/>
      <c r="K91" s="630"/>
      <c r="L91" s="630"/>
      <c r="M91" s="630"/>
      <c r="N91" s="630"/>
      <c r="O91" s="630"/>
      <c r="P91" s="621">
        <v>17</v>
      </c>
    </row>
    <row r="92" spans="1:16" ht="11.85" customHeight="1">
      <c r="A92" s="622">
        <v>18</v>
      </c>
      <c r="B92" s="620"/>
      <c r="C92" s="623"/>
      <c r="D92" s="623"/>
      <c r="E92" s="627"/>
      <c r="F92" s="625"/>
      <c r="G92" s="621">
        <v>18</v>
      </c>
      <c r="H92" s="622">
        <v>18</v>
      </c>
      <c r="I92" s="630"/>
      <c r="J92" s="630"/>
      <c r="K92" s="630"/>
      <c r="L92" s="630"/>
      <c r="M92" s="630"/>
      <c r="N92" s="630"/>
      <c r="O92" s="630"/>
      <c r="P92" s="621">
        <v>18</v>
      </c>
    </row>
    <row r="93" spans="1:16" ht="11.85" customHeight="1">
      <c r="A93" s="622">
        <v>19</v>
      </c>
      <c r="B93" s="626"/>
      <c r="C93" s="623"/>
      <c r="D93" s="623"/>
      <c r="E93" s="627"/>
      <c r="F93" s="625"/>
      <c r="G93" s="621">
        <v>19</v>
      </c>
      <c r="H93" s="622">
        <v>19</v>
      </c>
      <c r="I93" s="672"/>
      <c r="J93" s="630"/>
      <c r="K93" s="630"/>
      <c r="L93" s="630"/>
      <c r="M93" s="630"/>
      <c r="N93" s="630"/>
      <c r="O93" s="630"/>
      <c r="P93" s="621">
        <v>19</v>
      </c>
    </row>
    <row r="94" spans="1:16" ht="11.85" customHeight="1">
      <c r="A94" s="622">
        <v>20</v>
      </c>
      <c r="B94" s="626"/>
      <c r="C94" s="623"/>
      <c r="D94" s="623"/>
      <c r="E94" s="631"/>
      <c r="F94" s="625"/>
      <c r="G94" s="621">
        <v>20</v>
      </c>
      <c r="H94" s="622">
        <v>20</v>
      </c>
      <c r="I94" s="672"/>
      <c r="J94" s="630"/>
      <c r="K94" s="630"/>
      <c r="L94" s="630"/>
      <c r="M94" s="630"/>
      <c r="N94" s="630"/>
      <c r="O94" s="630"/>
      <c r="P94" s="621">
        <v>20</v>
      </c>
    </row>
    <row r="95" spans="1:16" ht="11.85" customHeight="1">
      <c r="A95" s="622">
        <v>21</v>
      </c>
      <c r="B95" s="620"/>
      <c r="C95" s="623"/>
      <c r="D95" s="623"/>
      <c r="E95" s="627"/>
      <c r="F95" s="627"/>
      <c r="G95" s="621">
        <v>21</v>
      </c>
      <c r="H95" s="622">
        <v>21</v>
      </c>
      <c r="I95" s="630"/>
      <c r="J95" s="630"/>
      <c r="K95" s="630"/>
      <c r="L95" s="630"/>
      <c r="M95" s="630"/>
      <c r="N95" s="630"/>
      <c r="O95" s="630"/>
      <c r="P95" s="621">
        <v>21</v>
      </c>
    </row>
    <row r="96" spans="1:16" ht="11.85" customHeight="1">
      <c r="A96" s="622">
        <v>22</v>
      </c>
      <c r="B96" s="620"/>
      <c r="C96" s="623"/>
      <c r="D96" s="623"/>
      <c r="E96" s="627"/>
      <c r="F96" s="627"/>
      <c r="G96" s="621">
        <v>22</v>
      </c>
      <c r="H96" s="622">
        <v>22</v>
      </c>
      <c r="I96" s="630"/>
      <c r="J96" s="630"/>
      <c r="K96" s="630"/>
      <c r="L96" s="630"/>
      <c r="M96" s="630"/>
      <c r="N96" s="630"/>
      <c r="O96" s="630"/>
      <c r="P96" s="621">
        <v>22</v>
      </c>
    </row>
    <row r="97" spans="1:16" ht="11.85" customHeight="1">
      <c r="A97" s="622">
        <v>23</v>
      </c>
      <c r="B97" s="620"/>
      <c r="C97" s="623"/>
      <c r="D97" s="623"/>
      <c r="E97" s="627"/>
      <c r="F97" s="627"/>
      <c r="G97" s="621">
        <v>23</v>
      </c>
      <c r="H97" s="622">
        <v>23</v>
      </c>
      <c r="I97" s="630"/>
      <c r="J97" s="630"/>
      <c r="K97" s="630"/>
      <c r="L97" s="630"/>
      <c r="M97" s="630"/>
      <c r="N97" s="630"/>
      <c r="O97" s="630"/>
      <c r="P97" s="621">
        <v>23</v>
      </c>
    </row>
    <row r="98" spans="1:16" ht="11.85" customHeight="1">
      <c r="A98" s="622">
        <v>24</v>
      </c>
      <c r="B98" s="620"/>
      <c r="C98" s="623"/>
      <c r="D98" s="623"/>
      <c r="E98" s="627"/>
      <c r="F98" s="627"/>
      <c r="G98" s="621">
        <v>24</v>
      </c>
      <c r="H98" s="622">
        <v>24</v>
      </c>
      <c r="I98" s="630"/>
      <c r="J98" s="630"/>
      <c r="K98" s="630"/>
      <c r="L98" s="630"/>
      <c r="M98" s="630"/>
      <c r="N98" s="630"/>
      <c r="O98" s="630"/>
      <c r="P98" s="621">
        <v>24</v>
      </c>
    </row>
    <row r="99" spans="1:16" ht="11.85" customHeight="1">
      <c r="A99" s="622">
        <v>25</v>
      </c>
      <c r="B99" s="620"/>
      <c r="C99" s="623"/>
      <c r="D99" s="623"/>
      <c r="E99" s="627"/>
      <c r="F99" s="627"/>
      <c r="G99" s="621">
        <v>25</v>
      </c>
      <c r="H99" s="622">
        <v>25</v>
      </c>
      <c r="I99" s="630"/>
      <c r="J99" s="630"/>
      <c r="K99" s="630"/>
      <c r="L99" s="630"/>
      <c r="M99" s="630"/>
      <c r="N99" s="630"/>
      <c r="O99" s="630"/>
      <c r="P99" s="621">
        <v>25</v>
      </c>
    </row>
    <row r="100" spans="1:16" ht="11.85" customHeight="1">
      <c r="A100" s="622">
        <v>26</v>
      </c>
      <c r="B100" s="626"/>
      <c r="C100" s="623"/>
      <c r="D100" s="623"/>
      <c r="E100" s="627"/>
      <c r="F100" s="627"/>
      <c r="G100" s="621">
        <v>26</v>
      </c>
      <c r="H100" s="622">
        <v>26</v>
      </c>
      <c r="I100" s="672"/>
      <c r="J100" s="630"/>
      <c r="K100" s="630"/>
      <c r="L100" s="630"/>
      <c r="M100" s="630"/>
      <c r="N100" s="630"/>
      <c r="O100" s="630"/>
      <c r="P100" s="621">
        <v>26</v>
      </c>
    </row>
    <row r="101" spans="1:16" ht="11.85" customHeight="1">
      <c r="A101" s="622">
        <v>27</v>
      </c>
      <c r="B101" s="620"/>
      <c r="C101" s="623"/>
      <c r="D101" s="623"/>
      <c r="E101" s="627"/>
      <c r="F101" s="627"/>
      <c r="G101" s="621">
        <v>27</v>
      </c>
      <c r="H101" s="622">
        <v>27</v>
      </c>
      <c r="I101" s="630"/>
      <c r="J101" s="630"/>
      <c r="K101" s="630"/>
      <c r="L101" s="630"/>
      <c r="M101" s="630"/>
      <c r="N101" s="630"/>
      <c r="O101" s="630"/>
      <c r="P101" s="621">
        <v>27</v>
      </c>
    </row>
    <row r="102" spans="1:16" ht="11.85" customHeight="1">
      <c r="A102" s="622">
        <v>28</v>
      </c>
      <c r="B102" s="620"/>
      <c r="C102" s="623"/>
      <c r="D102" s="623"/>
      <c r="E102" s="627"/>
      <c r="F102" s="627"/>
      <c r="G102" s="621">
        <v>28</v>
      </c>
      <c r="H102" s="622">
        <v>28</v>
      </c>
      <c r="I102" s="630"/>
      <c r="J102" s="630"/>
      <c r="K102" s="630"/>
      <c r="L102" s="630"/>
      <c r="M102" s="630"/>
      <c r="N102" s="630"/>
      <c r="O102" s="630"/>
      <c r="P102" s="621">
        <v>28</v>
      </c>
    </row>
    <row r="103" spans="1:16" ht="11.85" customHeight="1">
      <c r="A103" s="664">
        <v>29</v>
      </c>
      <c r="B103" s="620"/>
      <c r="C103" s="623"/>
      <c r="D103" s="623"/>
      <c r="E103" s="627"/>
      <c r="F103" s="627"/>
      <c r="G103" s="665">
        <v>29</v>
      </c>
      <c r="H103" s="664">
        <v>29</v>
      </c>
      <c r="I103" s="630"/>
      <c r="J103" s="630"/>
      <c r="K103" s="630"/>
      <c r="L103" s="630"/>
      <c r="M103" s="630"/>
      <c r="N103" s="630"/>
      <c r="O103" s="673"/>
      <c r="P103" s="665">
        <v>29</v>
      </c>
    </row>
    <row r="104" spans="1:16" ht="11.85" customHeight="1">
      <c r="A104" s="622">
        <v>30</v>
      </c>
      <c r="B104" s="620"/>
      <c r="C104" s="623"/>
      <c r="D104" s="623"/>
      <c r="E104" s="631"/>
      <c r="F104" s="627"/>
      <c r="G104" s="621">
        <v>30</v>
      </c>
      <c r="H104" s="622">
        <v>30</v>
      </c>
      <c r="I104" s="630"/>
      <c r="J104" s="630"/>
      <c r="K104" s="630"/>
      <c r="L104" s="630"/>
      <c r="M104" s="630"/>
      <c r="N104" s="630"/>
      <c r="O104" s="630"/>
      <c r="P104" s="621">
        <v>30</v>
      </c>
    </row>
    <row r="105" spans="1:16" ht="11.85" customHeight="1">
      <c r="A105" s="622">
        <v>31</v>
      </c>
      <c r="B105" s="620"/>
      <c r="C105" s="623"/>
      <c r="D105" s="623"/>
      <c r="E105" s="627"/>
      <c r="F105" s="627"/>
      <c r="G105" s="621">
        <v>31</v>
      </c>
      <c r="H105" s="622">
        <v>31</v>
      </c>
      <c r="I105" s="630"/>
      <c r="J105" s="630"/>
      <c r="K105" s="630"/>
      <c r="L105" s="630"/>
      <c r="M105" s="630"/>
      <c r="N105" s="630"/>
      <c r="O105" s="630"/>
      <c r="P105" s="621">
        <v>31</v>
      </c>
    </row>
    <row r="106" spans="1:16" ht="11.85" customHeight="1">
      <c r="A106" s="622">
        <v>32</v>
      </c>
      <c r="B106" s="620"/>
      <c r="C106" s="623"/>
      <c r="D106" s="623"/>
      <c r="E106" s="631"/>
      <c r="F106" s="627"/>
      <c r="G106" s="621">
        <v>32</v>
      </c>
      <c r="H106" s="622">
        <v>32</v>
      </c>
      <c r="I106" s="630"/>
      <c r="J106" s="630"/>
      <c r="K106" s="630"/>
      <c r="L106" s="630"/>
      <c r="M106" s="630"/>
      <c r="N106" s="630"/>
      <c r="O106" s="630"/>
      <c r="P106" s="621">
        <v>32</v>
      </c>
    </row>
    <row r="107" spans="1:16" ht="11.85" customHeight="1">
      <c r="A107" s="622">
        <v>33</v>
      </c>
      <c r="B107" s="620"/>
      <c r="C107" s="623"/>
      <c r="D107" s="629"/>
      <c r="E107" s="666"/>
      <c r="F107" s="627"/>
      <c r="G107" s="621">
        <v>33</v>
      </c>
      <c r="H107" s="622">
        <v>33</v>
      </c>
      <c r="I107" s="630"/>
      <c r="J107" s="630"/>
      <c r="K107" s="630"/>
      <c r="L107" s="630"/>
      <c r="M107" s="630"/>
      <c r="N107" s="630"/>
      <c r="O107" s="630"/>
      <c r="P107" s="621">
        <v>33</v>
      </c>
    </row>
    <row r="108" spans="1:16" ht="11.85" customHeight="1">
      <c r="A108" s="622">
        <v>34</v>
      </c>
      <c r="B108" s="620"/>
      <c r="C108" s="623"/>
      <c r="D108" s="623"/>
      <c r="E108" s="627"/>
      <c r="F108" s="627"/>
      <c r="G108" s="621">
        <v>34</v>
      </c>
      <c r="H108" s="622">
        <v>34</v>
      </c>
      <c r="I108" s="630"/>
      <c r="J108" s="630"/>
      <c r="K108" s="630"/>
      <c r="L108" s="630"/>
      <c r="M108" s="630"/>
      <c r="N108" s="630"/>
      <c r="O108" s="630"/>
      <c r="P108" s="621">
        <v>34</v>
      </c>
    </row>
    <row r="109" spans="1:16" ht="11.85" customHeight="1">
      <c r="A109" s="622">
        <v>35</v>
      </c>
      <c r="B109" s="620"/>
      <c r="C109" s="623"/>
      <c r="D109" s="623"/>
      <c r="E109" s="627"/>
      <c r="F109" s="627"/>
      <c r="G109" s="621">
        <v>35</v>
      </c>
      <c r="H109" s="622">
        <v>35</v>
      </c>
      <c r="I109" s="630"/>
      <c r="J109" s="630"/>
      <c r="K109" s="630"/>
      <c r="L109" s="630"/>
      <c r="M109" s="630"/>
      <c r="N109" s="630"/>
      <c r="O109" s="630"/>
      <c r="P109" s="621">
        <v>35</v>
      </c>
    </row>
    <row r="110" spans="1:16" ht="11.85" customHeight="1">
      <c r="A110" s="622">
        <v>36</v>
      </c>
      <c r="B110" s="620"/>
      <c r="C110" s="623"/>
      <c r="D110" s="623"/>
      <c r="E110" s="627"/>
      <c r="F110" s="627"/>
      <c r="G110" s="621">
        <v>36</v>
      </c>
      <c r="H110" s="622">
        <v>36</v>
      </c>
      <c r="I110" s="630"/>
      <c r="J110" s="630"/>
      <c r="K110" s="630"/>
      <c r="L110" s="630"/>
      <c r="M110" s="630"/>
      <c r="N110" s="630"/>
      <c r="O110" s="630"/>
      <c r="P110" s="621">
        <v>36</v>
      </c>
    </row>
    <row r="111" spans="1:16" ht="11.85" customHeight="1">
      <c r="A111" s="622">
        <v>37</v>
      </c>
      <c r="B111" s="620"/>
      <c r="C111" s="623"/>
      <c r="D111" s="623"/>
      <c r="E111" s="631"/>
      <c r="F111" s="627"/>
      <c r="G111" s="621">
        <v>37</v>
      </c>
      <c r="H111" s="622">
        <v>37</v>
      </c>
      <c r="I111" s="630"/>
      <c r="J111" s="630"/>
      <c r="K111" s="630"/>
      <c r="L111" s="630"/>
      <c r="M111" s="630"/>
      <c r="N111" s="630"/>
      <c r="O111" s="630"/>
      <c r="P111" s="621">
        <v>37</v>
      </c>
    </row>
    <row r="112" spans="1:16" ht="11.85" customHeight="1">
      <c r="A112" s="622">
        <v>38</v>
      </c>
      <c r="B112" s="620"/>
      <c r="C112" s="623"/>
      <c r="D112" s="623"/>
      <c r="E112" s="631"/>
      <c r="F112" s="627"/>
      <c r="G112" s="621">
        <v>38</v>
      </c>
      <c r="H112" s="622">
        <v>38</v>
      </c>
      <c r="I112" s="630"/>
      <c r="J112" s="630"/>
      <c r="K112" s="630"/>
      <c r="L112" s="630"/>
      <c r="M112" s="630"/>
      <c r="N112" s="630"/>
      <c r="O112" s="630"/>
      <c r="P112" s="621">
        <v>38</v>
      </c>
    </row>
    <row r="113" spans="1:16" ht="11.85" customHeight="1">
      <c r="A113" s="622">
        <v>39</v>
      </c>
      <c r="B113" s="620"/>
      <c r="C113" s="623"/>
      <c r="D113" s="623"/>
      <c r="E113" s="627"/>
      <c r="F113" s="667"/>
      <c r="G113" s="621">
        <v>39</v>
      </c>
      <c r="H113" s="622">
        <v>39</v>
      </c>
      <c r="I113" s="630"/>
      <c r="J113" s="630"/>
      <c r="K113" s="630"/>
      <c r="L113" s="630"/>
      <c r="M113" s="630"/>
      <c r="N113" s="630"/>
      <c r="O113" s="630"/>
      <c r="P113" s="621">
        <v>39</v>
      </c>
    </row>
    <row r="114" spans="1:16" ht="11.85" customHeight="1">
      <c r="A114" s="622">
        <v>40</v>
      </c>
      <c r="B114" s="620"/>
      <c r="C114" s="623"/>
      <c r="D114" s="623"/>
      <c r="E114" s="627"/>
      <c r="F114" s="627"/>
      <c r="G114" s="621">
        <v>40</v>
      </c>
      <c r="H114" s="622">
        <v>40</v>
      </c>
      <c r="I114" s="630"/>
      <c r="J114" s="630"/>
      <c r="K114" s="630"/>
      <c r="L114" s="630"/>
      <c r="M114" s="630"/>
      <c r="N114" s="630"/>
      <c r="O114" s="630"/>
      <c r="P114" s="621">
        <v>40</v>
      </c>
    </row>
    <row r="115" spans="1:16" ht="14.25" customHeight="1">
      <c r="A115" s="668"/>
      <c r="B115" s="609"/>
      <c r="C115" s="669"/>
      <c r="D115" s="669"/>
      <c r="E115" s="661"/>
      <c r="F115" s="661"/>
      <c r="G115" s="611"/>
      <c r="H115" s="668"/>
      <c r="I115" s="674"/>
      <c r="J115" s="674"/>
      <c r="K115" s="674"/>
      <c r="L115" s="674"/>
      <c r="M115" s="674"/>
      <c r="N115" s="674"/>
      <c r="O115" s="674"/>
      <c r="P115" s="611"/>
    </row>
    <row r="116" spans="1:16" ht="17.25" customHeight="1">
      <c r="A116" s="668"/>
      <c r="B116" s="609"/>
      <c r="C116" s="669"/>
      <c r="D116" s="669"/>
      <c r="E116" s="661"/>
      <c r="F116" s="661"/>
      <c r="G116" s="611"/>
      <c r="H116" s="668"/>
      <c r="I116" s="674"/>
      <c r="J116" s="674"/>
      <c r="K116" s="674"/>
      <c r="L116" s="674"/>
      <c r="M116" s="674"/>
      <c r="N116" s="674"/>
      <c r="O116" s="674"/>
      <c r="P116" s="611"/>
    </row>
    <row r="117" spans="1:16" ht="10.5" customHeight="1">
      <c r="A117" s="668"/>
      <c r="B117" s="609"/>
      <c r="C117" s="669"/>
      <c r="D117" s="669"/>
      <c r="E117" s="661"/>
      <c r="F117" s="661"/>
      <c r="G117" s="611"/>
      <c r="H117" s="668"/>
      <c r="I117" s="674"/>
      <c r="J117" s="674"/>
      <c r="K117" s="674"/>
      <c r="L117" s="674"/>
      <c r="M117" s="674"/>
      <c r="N117" s="674"/>
      <c r="O117" s="674"/>
      <c r="P117" s="611"/>
    </row>
    <row r="118" spans="1:16" ht="10.5" customHeight="1">
      <c r="A118" s="668"/>
      <c r="B118" s="609"/>
      <c r="C118" s="669"/>
      <c r="D118" s="669"/>
      <c r="E118" s="661"/>
      <c r="F118" s="661"/>
      <c r="G118" s="611"/>
      <c r="H118" s="668"/>
      <c r="I118" s="674"/>
      <c r="J118" s="674"/>
      <c r="K118" s="674"/>
      <c r="L118" s="674"/>
      <c r="M118" s="674"/>
      <c r="N118" s="674"/>
      <c r="O118" s="674"/>
      <c r="P118" s="611"/>
    </row>
    <row r="119" spans="1:16" ht="10.5" customHeight="1">
      <c r="A119" s="668"/>
      <c r="B119" s="609"/>
      <c r="C119" s="669"/>
      <c r="D119" s="669"/>
      <c r="E119" s="661"/>
      <c r="F119" s="661"/>
      <c r="G119" s="611"/>
      <c r="H119" s="668"/>
      <c r="I119" s="674"/>
      <c r="J119" s="674"/>
      <c r="K119" s="674"/>
      <c r="L119" s="674"/>
      <c r="M119" s="674"/>
      <c r="N119" s="674"/>
      <c r="O119" s="674"/>
      <c r="P119" s="611"/>
    </row>
    <row r="120" spans="1:16" ht="10.5" customHeight="1">
      <c r="A120" s="668"/>
      <c r="B120" s="609"/>
      <c r="C120" s="669"/>
      <c r="D120" s="669"/>
      <c r="E120" s="661"/>
      <c r="F120" s="661"/>
      <c r="G120" s="611"/>
      <c r="H120" s="668"/>
      <c r="I120" s="674"/>
      <c r="J120" s="674"/>
      <c r="K120" s="674"/>
      <c r="L120" s="674"/>
      <c r="M120" s="674"/>
      <c r="N120" s="674"/>
      <c r="O120" s="674"/>
      <c r="P120" s="611"/>
    </row>
    <row r="121" spans="1:16" ht="10.5" customHeight="1">
      <c r="A121" s="668"/>
      <c r="B121" s="609"/>
      <c r="C121" s="669"/>
      <c r="D121" s="669"/>
      <c r="E121" s="661"/>
      <c r="F121" s="661"/>
      <c r="G121" s="611"/>
      <c r="H121" s="668"/>
      <c r="I121" s="674"/>
      <c r="J121" s="674"/>
      <c r="K121" s="674"/>
      <c r="L121" s="674"/>
      <c r="M121" s="674"/>
      <c r="N121" s="674"/>
      <c r="O121" s="674"/>
      <c r="P121" s="611"/>
    </row>
    <row r="122" spans="1:16" ht="10.5" customHeight="1">
      <c r="A122" s="668"/>
      <c r="B122" s="609"/>
      <c r="C122" s="669"/>
      <c r="D122" s="669"/>
      <c r="E122" s="661"/>
      <c r="F122" s="661"/>
      <c r="G122" s="611"/>
      <c r="H122" s="668"/>
      <c r="I122" s="674"/>
      <c r="J122" s="674"/>
      <c r="K122" s="674"/>
      <c r="L122" s="674"/>
      <c r="M122" s="674"/>
      <c r="N122" s="674"/>
      <c r="O122" s="674"/>
      <c r="P122" s="611"/>
    </row>
    <row r="123" spans="1:16" ht="10.5" customHeight="1">
      <c r="A123" s="668"/>
      <c r="B123" s="609"/>
      <c r="C123" s="669"/>
      <c r="D123" s="669"/>
      <c r="E123" s="661"/>
      <c r="F123" s="661"/>
      <c r="G123" s="611"/>
      <c r="H123" s="668"/>
      <c r="I123" s="674"/>
      <c r="J123" s="674"/>
      <c r="K123" s="674"/>
      <c r="L123" s="674"/>
      <c r="M123" s="674"/>
      <c r="N123" s="674"/>
      <c r="O123" s="674"/>
      <c r="P123" s="611"/>
    </row>
    <row r="124" spans="1:16" ht="10.5" customHeight="1" thickBot="1">
      <c r="A124" s="5525"/>
      <c r="B124" s="5526"/>
      <c r="C124" s="4974"/>
      <c r="D124" s="4974"/>
      <c r="E124" s="4975"/>
      <c r="F124" s="4975"/>
      <c r="G124" s="4976"/>
      <c r="H124" s="4977"/>
      <c r="I124" s="4978"/>
      <c r="J124" s="4978"/>
      <c r="K124" s="4978"/>
      <c r="L124" s="4978"/>
      <c r="M124" s="4978"/>
      <c r="N124" s="4978"/>
      <c r="O124" s="4978"/>
      <c r="P124" s="4976"/>
    </row>
    <row r="125" spans="1:16" ht="15.75" customHeight="1">
      <c r="E125" s="633"/>
      <c r="F125" s="202"/>
      <c r="G125" s="634" t="s">
        <v>173</v>
      </c>
      <c r="H125" s="659" t="s">
        <v>173</v>
      </c>
      <c r="I125" s="660"/>
      <c r="J125" s="661"/>
      <c r="K125" s="661"/>
      <c r="L125" s="661"/>
      <c r="M125" s="661"/>
      <c r="N125" s="661"/>
      <c r="O125" s="661"/>
    </row>
    <row r="129" ht="16.350000000000001" customHeight="1"/>
  </sheetData>
  <mergeCells count="3">
    <mergeCell ref="A67:G67"/>
    <mergeCell ref="A68:G68"/>
    <mergeCell ref="K83:M83"/>
  </mergeCells>
  <phoneticPr fontId="10" type="noConversion"/>
  <printOptions horizontalCentered="1" verticalCentered="1" gridLinesSet="0"/>
  <pageMargins left="0.5" right="0.5" top="0.5" bottom="0.5" header="0.25" footer="0.25"/>
  <pageSetup fitToWidth="2" fitToHeight="2" pageOrder="overThenDown" orientation="portrait" r:id="rId1"/>
  <headerFooter alignWithMargins="0"/>
  <rowBreaks count="1" manualBreakCount="1">
    <brk id="65" max="15"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K51"/>
  <sheetViews>
    <sheetView showGridLines="0" zoomScaleNormal="100" workbookViewId="0">
      <selection activeCell="H38" sqref="H38"/>
    </sheetView>
  </sheetViews>
  <sheetFormatPr defaultColWidth="10.140625" defaultRowHeight="15.75" customHeight="1"/>
  <cols>
    <col min="1" max="2" width="4.140625" style="610" customWidth="1"/>
    <col min="3" max="3" width="43" style="670" customWidth="1"/>
    <col min="4" max="5" width="11.85546875" style="661" customWidth="1"/>
    <col min="6" max="6" width="11.85546875" style="700" customWidth="1"/>
    <col min="7" max="9" width="11.85546875" style="661" customWidth="1"/>
    <col min="10" max="10" width="4.140625" style="610" customWidth="1"/>
    <col min="11" max="11" width="4.7109375" style="610" customWidth="1"/>
    <col min="12" max="255" width="10.140625" style="610"/>
    <col min="256" max="256" width="3.85546875" style="610" customWidth="1"/>
    <col min="257" max="257" width="4.140625" style="610" customWidth="1"/>
    <col min="258" max="258" width="46.42578125" style="610" customWidth="1"/>
    <col min="259" max="264" width="11.85546875" style="610" customWidth="1"/>
    <col min="265" max="266" width="4.140625" style="610" customWidth="1"/>
    <col min="267" max="511" width="10.140625" style="610"/>
    <col min="512" max="512" width="3.85546875" style="610" customWidth="1"/>
    <col min="513" max="513" width="4.140625" style="610" customWidth="1"/>
    <col min="514" max="514" width="46.42578125" style="610" customWidth="1"/>
    <col min="515" max="520" width="11.85546875" style="610" customWidth="1"/>
    <col min="521" max="522" width="4.140625" style="610" customWidth="1"/>
    <col min="523" max="767" width="10.140625" style="610"/>
    <col min="768" max="768" width="3.85546875" style="610" customWidth="1"/>
    <col min="769" max="769" width="4.140625" style="610" customWidth="1"/>
    <col min="770" max="770" width="46.42578125" style="610" customWidth="1"/>
    <col min="771" max="776" width="11.85546875" style="610" customWidth="1"/>
    <col min="777" max="778" width="4.140625" style="610" customWidth="1"/>
    <col min="779" max="1023" width="10.140625" style="610"/>
    <col min="1024" max="1024" width="3.85546875" style="610" customWidth="1"/>
    <col min="1025" max="1025" width="4.140625" style="610" customWidth="1"/>
    <col min="1026" max="1026" width="46.42578125" style="610" customWidth="1"/>
    <col min="1027" max="1032" width="11.85546875" style="610" customWidth="1"/>
    <col min="1033" max="1034" width="4.140625" style="610" customWidth="1"/>
    <col min="1035" max="1279" width="10.140625" style="610"/>
    <col min="1280" max="1280" width="3.85546875" style="610" customWidth="1"/>
    <col min="1281" max="1281" width="4.140625" style="610" customWidth="1"/>
    <col min="1282" max="1282" width="46.42578125" style="610" customWidth="1"/>
    <col min="1283" max="1288" width="11.85546875" style="610" customWidth="1"/>
    <col min="1289" max="1290" width="4.140625" style="610" customWidth="1"/>
    <col min="1291" max="1535" width="10.140625" style="610"/>
    <col min="1536" max="1536" width="3.85546875" style="610" customWidth="1"/>
    <col min="1537" max="1537" width="4.140625" style="610" customWidth="1"/>
    <col min="1538" max="1538" width="46.42578125" style="610" customWidth="1"/>
    <col min="1539" max="1544" width="11.85546875" style="610" customWidth="1"/>
    <col min="1545" max="1546" width="4.140625" style="610" customWidth="1"/>
    <col min="1547" max="1791" width="10.140625" style="610"/>
    <col min="1792" max="1792" width="3.85546875" style="610" customWidth="1"/>
    <col min="1793" max="1793" width="4.140625" style="610" customWidth="1"/>
    <col min="1794" max="1794" width="46.42578125" style="610" customWidth="1"/>
    <col min="1795" max="1800" width="11.85546875" style="610" customWidth="1"/>
    <col min="1801" max="1802" width="4.140625" style="610" customWidth="1"/>
    <col min="1803" max="2047" width="10.140625" style="610"/>
    <col min="2048" max="2048" width="3.85546875" style="610" customWidth="1"/>
    <col min="2049" max="2049" width="4.140625" style="610" customWidth="1"/>
    <col min="2050" max="2050" width="46.42578125" style="610" customWidth="1"/>
    <col min="2051" max="2056" width="11.85546875" style="610" customWidth="1"/>
    <col min="2057" max="2058" width="4.140625" style="610" customWidth="1"/>
    <col min="2059" max="2303" width="10.140625" style="610"/>
    <col min="2304" max="2304" width="3.85546875" style="610" customWidth="1"/>
    <col min="2305" max="2305" width="4.140625" style="610" customWidth="1"/>
    <col min="2306" max="2306" width="46.42578125" style="610" customWidth="1"/>
    <col min="2307" max="2312" width="11.85546875" style="610" customWidth="1"/>
    <col min="2313" max="2314" width="4.140625" style="610" customWidth="1"/>
    <col min="2315" max="2559" width="10.140625" style="610"/>
    <col min="2560" max="2560" width="3.85546875" style="610" customWidth="1"/>
    <col min="2561" max="2561" width="4.140625" style="610" customWidth="1"/>
    <col min="2562" max="2562" width="46.42578125" style="610" customWidth="1"/>
    <col min="2563" max="2568" width="11.85546875" style="610" customWidth="1"/>
    <col min="2569" max="2570" width="4.140625" style="610" customWidth="1"/>
    <col min="2571" max="2815" width="10.140625" style="610"/>
    <col min="2816" max="2816" width="3.85546875" style="610" customWidth="1"/>
    <col min="2817" max="2817" width="4.140625" style="610" customWidth="1"/>
    <col min="2818" max="2818" width="46.42578125" style="610" customWidth="1"/>
    <col min="2819" max="2824" width="11.85546875" style="610" customWidth="1"/>
    <col min="2825" max="2826" width="4.140625" style="610" customWidth="1"/>
    <col min="2827" max="3071" width="10.140625" style="610"/>
    <col min="3072" max="3072" width="3.85546875" style="610" customWidth="1"/>
    <col min="3073" max="3073" width="4.140625" style="610" customWidth="1"/>
    <col min="3074" max="3074" width="46.42578125" style="610" customWidth="1"/>
    <col min="3075" max="3080" width="11.85546875" style="610" customWidth="1"/>
    <col min="3081" max="3082" width="4.140625" style="610" customWidth="1"/>
    <col min="3083" max="3327" width="10.140625" style="610"/>
    <col min="3328" max="3328" width="3.85546875" style="610" customWidth="1"/>
    <col min="3329" max="3329" width="4.140625" style="610" customWidth="1"/>
    <col min="3330" max="3330" width="46.42578125" style="610" customWidth="1"/>
    <col min="3331" max="3336" width="11.85546875" style="610" customWidth="1"/>
    <col min="3337" max="3338" width="4.140625" style="610" customWidth="1"/>
    <col min="3339" max="3583" width="10.140625" style="610"/>
    <col min="3584" max="3584" width="3.85546875" style="610" customWidth="1"/>
    <col min="3585" max="3585" width="4.140625" style="610" customWidth="1"/>
    <col min="3586" max="3586" width="46.42578125" style="610" customWidth="1"/>
    <col min="3587" max="3592" width="11.85546875" style="610" customWidth="1"/>
    <col min="3593" max="3594" width="4.140625" style="610" customWidth="1"/>
    <col min="3595" max="3839" width="10.140625" style="610"/>
    <col min="3840" max="3840" width="3.85546875" style="610" customWidth="1"/>
    <col min="3841" max="3841" width="4.140625" style="610" customWidth="1"/>
    <col min="3842" max="3842" width="46.42578125" style="610" customWidth="1"/>
    <col min="3843" max="3848" width="11.85546875" style="610" customWidth="1"/>
    <col min="3849" max="3850" width="4.140625" style="610" customWidth="1"/>
    <col min="3851" max="4095" width="10.140625" style="610"/>
    <col min="4096" max="4096" width="3.85546875" style="610" customWidth="1"/>
    <col min="4097" max="4097" width="4.140625" style="610" customWidth="1"/>
    <col min="4098" max="4098" width="46.42578125" style="610" customWidth="1"/>
    <col min="4099" max="4104" width="11.85546875" style="610" customWidth="1"/>
    <col min="4105" max="4106" width="4.140625" style="610" customWidth="1"/>
    <col min="4107" max="4351" width="10.140625" style="610"/>
    <col min="4352" max="4352" width="3.85546875" style="610" customWidth="1"/>
    <col min="4353" max="4353" width="4.140625" style="610" customWidth="1"/>
    <col min="4354" max="4354" width="46.42578125" style="610" customWidth="1"/>
    <col min="4355" max="4360" width="11.85546875" style="610" customWidth="1"/>
    <col min="4361" max="4362" width="4.140625" style="610" customWidth="1"/>
    <col min="4363" max="4607" width="10.140625" style="610"/>
    <col min="4608" max="4608" width="3.85546875" style="610" customWidth="1"/>
    <col min="4609" max="4609" width="4.140625" style="610" customWidth="1"/>
    <col min="4610" max="4610" width="46.42578125" style="610" customWidth="1"/>
    <col min="4611" max="4616" width="11.85546875" style="610" customWidth="1"/>
    <col min="4617" max="4618" width="4.140625" style="610" customWidth="1"/>
    <col min="4619" max="4863" width="10.140625" style="610"/>
    <col min="4864" max="4864" width="3.85546875" style="610" customWidth="1"/>
    <col min="4865" max="4865" width="4.140625" style="610" customWidth="1"/>
    <col min="4866" max="4866" width="46.42578125" style="610" customWidth="1"/>
    <col min="4867" max="4872" width="11.85546875" style="610" customWidth="1"/>
    <col min="4873" max="4874" width="4.140625" style="610" customWidth="1"/>
    <col min="4875" max="5119" width="10.140625" style="610"/>
    <col min="5120" max="5120" width="3.85546875" style="610" customWidth="1"/>
    <col min="5121" max="5121" width="4.140625" style="610" customWidth="1"/>
    <col min="5122" max="5122" width="46.42578125" style="610" customWidth="1"/>
    <col min="5123" max="5128" width="11.85546875" style="610" customWidth="1"/>
    <col min="5129" max="5130" width="4.140625" style="610" customWidth="1"/>
    <col min="5131" max="5375" width="10.140625" style="610"/>
    <col min="5376" max="5376" width="3.85546875" style="610" customWidth="1"/>
    <col min="5377" max="5377" width="4.140625" style="610" customWidth="1"/>
    <col min="5378" max="5378" width="46.42578125" style="610" customWidth="1"/>
    <col min="5379" max="5384" width="11.85546875" style="610" customWidth="1"/>
    <col min="5385" max="5386" width="4.140625" style="610" customWidth="1"/>
    <col min="5387" max="5631" width="10.140625" style="610"/>
    <col min="5632" max="5632" width="3.85546875" style="610" customWidth="1"/>
    <col min="5633" max="5633" width="4.140625" style="610" customWidth="1"/>
    <col min="5634" max="5634" width="46.42578125" style="610" customWidth="1"/>
    <col min="5635" max="5640" width="11.85546875" style="610" customWidth="1"/>
    <col min="5641" max="5642" width="4.140625" style="610" customWidth="1"/>
    <col min="5643" max="5887" width="10.140625" style="610"/>
    <col min="5888" max="5888" width="3.85546875" style="610" customWidth="1"/>
    <col min="5889" max="5889" width="4.140625" style="610" customWidth="1"/>
    <col min="5890" max="5890" width="46.42578125" style="610" customWidth="1"/>
    <col min="5891" max="5896" width="11.85546875" style="610" customWidth="1"/>
    <col min="5897" max="5898" width="4.140625" style="610" customWidth="1"/>
    <col min="5899" max="6143" width="10.140625" style="610"/>
    <col min="6144" max="6144" width="3.85546875" style="610" customWidth="1"/>
    <col min="6145" max="6145" width="4.140625" style="610" customWidth="1"/>
    <col min="6146" max="6146" width="46.42578125" style="610" customWidth="1"/>
    <col min="6147" max="6152" width="11.85546875" style="610" customWidth="1"/>
    <col min="6153" max="6154" width="4.140625" style="610" customWidth="1"/>
    <col min="6155" max="6399" width="10.140625" style="610"/>
    <col min="6400" max="6400" width="3.85546875" style="610" customWidth="1"/>
    <col min="6401" max="6401" width="4.140625" style="610" customWidth="1"/>
    <col min="6402" max="6402" width="46.42578125" style="610" customWidth="1"/>
    <col min="6403" max="6408" width="11.85546875" style="610" customWidth="1"/>
    <col min="6409" max="6410" width="4.140625" style="610" customWidth="1"/>
    <col min="6411" max="6655" width="10.140625" style="610"/>
    <col min="6656" max="6656" width="3.85546875" style="610" customWidth="1"/>
    <col min="6657" max="6657" width="4.140625" style="610" customWidth="1"/>
    <col min="6658" max="6658" width="46.42578125" style="610" customWidth="1"/>
    <col min="6659" max="6664" width="11.85546875" style="610" customWidth="1"/>
    <col min="6665" max="6666" width="4.140625" style="610" customWidth="1"/>
    <col min="6667" max="6911" width="10.140625" style="610"/>
    <col min="6912" max="6912" width="3.85546875" style="610" customWidth="1"/>
    <col min="6913" max="6913" width="4.140625" style="610" customWidth="1"/>
    <col min="6914" max="6914" width="46.42578125" style="610" customWidth="1"/>
    <col min="6915" max="6920" width="11.85546875" style="610" customWidth="1"/>
    <col min="6921" max="6922" width="4.140625" style="610" customWidth="1"/>
    <col min="6923" max="7167" width="10.140625" style="610"/>
    <col min="7168" max="7168" width="3.85546875" style="610" customWidth="1"/>
    <col min="7169" max="7169" width="4.140625" style="610" customWidth="1"/>
    <col min="7170" max="7170" width="46.42578125" style="610" customWidth="1"/>
    <col min="7171" max="7176" width="11.85546875" style="610" customWidth="1"/>
    <col min="7177" max="7178" width="4.140625" style="610" customWidth="1"/>
    <col min="7179" max="7423" width="10.140625" style="610"/>
    <col min="7424" max="7424" width="3.85546875" style="610" customWidth="1"/>
    <col min="7425" max="7425" width="4.140625" style="610" customWidth="1"/>
    <col min="7426" max="7426" width="46.42578125" style="610" customWidth="1"/>
    <col min="7427" max="7432" width="11.85546875" style="610" customWidth="1"/>
    <col min="7433" max="7434" width="4.140625" style="610" customWidth="1"/>
    <col min="7435" max="7679" width="10.140625" style="610"/>
    <col min="7680" max="7680" width="3.85546875" style="610" customWidth="1"/>
    <col min="7681" max="7681" width="4.140625" style="610" customWidth="1"/>
    <col min="7682" max="7682" width="46.42578125" style="610" customWidth="1"/>
    <col min="7683" max="7688" width="11.85546875" style="610" customWidth="1"/>
    <col min="7689" max="7690" width="4.140625" style="610" customWidth="1"/>
    <col min="7691" max="7935" width="10.140625" style="610"/>
    <col min="7936" max="7936" width="3.85546875" style="610" customWidth="1"/>
    <col min="7937" max="7937" width="4.140625" style="610" customWidth="1"/>
    <col min="7938" max="7938" width="46.42578125" style="610" customWidth="1"/>
    <col min="7939" max="7944" width="11.85546875" style="610" customWidth="1"/>
    <col min="7945" max="7946" width="4.140625" style="610" customWidth="1"/>
    <col min="7947" max="8191" width="10.140625" style="610"/>
    <col min="8192" max="8192" width="3.85546875" style="610" customWidth="1"/>
    <col min="8193" max="8193" width="4.140625" style="610" customWidth="1"/>
    <col min="8194" max="8194" width="46.42578125" style="610" customWidth="1"/>
    <col min="8195" max="8200" width="11.85546875" style="610" customWidth="1"/>
    <col min="8201" max="8202" width="4.140625" style="610" customWidth="1"/>
    <col min="8203" max="8447" width="10.140625" style="610"/>
    <col min="8448" max="8448" width="3.85546875" style="610" customWidth="1"/>
    <col min="8449" max="8449" width="4.140625" style="610" customWidth="1"/>
    <col min="8450" max="8450" width="46.42578125" style="610" customWidth="1"/>
    <col min="8451" max="8456" width="11.85546875" style="610" customWidth="1"/>
    <col min="8457" max="8458" width="4.140625" style="610" customWidth="1"/>
    <col min="8459" max="8703" width="10.140625" style="610"/>
    <col min="8704" max="8704" width="3.85546875" style="610" customWidth="1"/>
    <col min="8705" max="8705" width="4.140625" style="610" customWidth="1"/>
    <col min="8706" max="8706" width="46.42578125" style="610" customWidth="1"/>
    <col min="8707" max="8712" width="11.85546875" style="610" customWidth="1"/>
    <col min="8713" max="8714" width="4.140625" style="610" customWidth="1"/>
    <col min="8715" max="8959" width="10.140625" style="610"/>
    <col min="8960" max="8960" width="3.85546875" style="610" customWidth="1"/>
    <col min="8961" max="8961" width="4.140625" style="610" customWidth="1"/>
    <col min="8962" max="8962" width="46.42578125" style="610" customWidth="1"/>
    <col min="8963" max="8968" width="11.85546875" style="610" customWidth="1"/>
    <col min="8969" max="8970" width="4.140625" style="610" customWidth="1"/>
    <col min="8971" max="9215" width="10.140625" style="610"/>
    <col min="9216" max="9216" width="3.85546875" style="610" customWidth="1"/>
    <col min="9217" max="9217" width="4.140625" style="610" customWidth="1"/>
    <col min="9218" max="9218" width="46.42578125" style="610" customWidth="1"/>
    <col min="9219" max="9224" width="11.85546875" style="610" customWidth="1"/>
    <col min="9225" max="9226" width="4.140625" style="610" customWidth="1"/>
    <col min="9227" max="9471" width="10.140625" style="610"/>
    <col min="9472" max="9472" width="3.85546875" style="610" customWidth="1"/>
    <col min="9473" max="9473" width="4.140625" style="610" customWidth="1"/>
    <col min="9474" max="9474" width="46.42578125" style="610" customWidth="1"/>
    <col min="9475" max="9480" width="11.85546875" style="610" customWidth="1"/>
    <col min="9481" max="9482" width="4.140625" style="610" customWidth="1"/>
    <col min="9483" max="9727" width="10.140625" style="610"/>
    <col min="9728" max="9728" width="3.85546875" style="610" customWidth="1"/>
    <col min="9729" max="9729" width="4.140625" style="610" customWidth="1"/>
    <col min="9730" max="9730" width="46.42578125" style="610" customWidth="1"/>
    <col min="9731" max="9736" width="11.85546875" style="610" customWidth="1"/>
    <col min="9737" max="9738" width="4.140625" style="610" customWidth="1"/>
    <col min="9739" max="9983" width="10.140625" style="610"/>
    <col min="9984" max="9984" width="3.85546875" style="610" customWidth="1"/>
    <col min="9985" max="9985" width="4.140625" style="610" customWidth="1"/>
    <col min="9986" max="9986" width="46.42578125" style="610" customWidth="1"/>
    <col min="9987" max="9992" width="11.85546875" style="610" customWidth="1"/>
    <col min="9993" max="9994" width="4.140625" style="610" customWidth="1"/>
    <col min="9995" max="10239" width="10.140625" style="610"/>
    <col min="10240" max="10240" width="3.85546875" style="610" customWidth="1"/>
    <col min="10241" max="10241" width="4.140625" style="610" customWidth="1"/>
    <col min="10242" max="10242" width="46.42578125" style="610" customWidth="1"/>
    <col min="10243" max="10248" width="11.85546875" style="610" customWidth="1"/>
    <col min="10249" max="10250" width="4.140625" style="610" customWidth="1"/>
    <col min="10251" max="10495" width="10.140625" style="610"/>
    <col min="10496" max="10496" width="3.85546875" style="610" customWidth="1"/>
    <col min="10497" max="10497" width="4.140625" style="610" customWidth="1"/>
    <col min="10498" max="10498" width="46.42578125" style="610" customWidth="1"/>
    <col min="10499" max="10504" width="11.85546875" style="610" customWidth="1"/>
    <col min="10505" max="10506" width="4.140625" style="610" customWidth="1"/>
    <col min="10507" max="10751" width="10.140625" style="610"/>
    <col min="10752" max="10752" width="3.85546875" style="610" customWidth="1"/>
    <col min="10753" max="10753" width="4.140625" style="610" customWidth="1"/>
    <col min="10754" max="10754" width="46.42578125" style="610" customWidth="1"/>
    <col min="10755" max="10760" width="11.85546875" style="610" customWidth="1"/>
    <col min="10761" max="10762" width="4.140625" style="610" customWidth="1"/>
    <col min="10763" max="11007" width="10.140625" style="610"/>
    <col min="11008" max="11008" width="3.85546875" style="610" customWidth="1"/>
    <col min="11009" max="11009" width="4.140625" style="610" customWidth="1"/>
    <col min="11010" max="11010" width="46.42578125" style="610" customWidth="1"/>
    <col min="11011" max="11016" width="11.85546875" style="610" customWidth="1"/>
    <col min="11017" max="11018" width="4.140625" style="610" customWidth="1"/>
    <col min="11019" max="11263" width="10.140625" style="610"/>
    <col min="11264" max="11264" width="3.85546875" style="610" customWidth="1"/>
    <col min="11265" max="11265" width="4.140625" style="610" customWidth="1"/>
    <col min="11266" max="11266" width="46.42578125" style="610" customWidth="1"/>
    <col min="11267" max="11272" width="11.85546875" style="610" customWidth="1"/>
    <col min="11273" max="11274" width="4.140625" style="610" customWidth="1"/>
    <col min="11275" max="11519" width="10.140625" style="610"/>
    <col min="11520" max="11520" width="3.85546875" style="610" customWidth="1"/>
    <col min="11521" max="11521" width="4.140625" style="610" customWidth="1"/>
    <col min="11522" max="11522" width="46.42578125" style="610" customWidth="1"/>
    <col min="11523" max="11528" width="11.85546875" style="610" customWidth="1"/>
    <col min="11529" max="11530" width="4.140625" style="610" customWidth="1"/>
    <col min="11531" max="11775" width="10.140625" style="610"/>
    <col min="11776" max="11776" width="3.85546875" style="610" customWidth="1"/>
    <col min="11777" max="11777" width="4.140625" style="610" customWidth="1"/>
    <col min="11778" max="11778" width="46.42578125" style="610" customWidth="1"/>
    <col min="11779" max="11784" width="11.85546875" style="610" customWidth="1"/>
    <col min="11785" max="11786" width="4.140625" style="610" customWidth="1"/>
    <col min="11787" max="12031" width="10.140625" style="610"/>
    <col min="12032" max="12032" width="3.85546875" style="610" customWidth="1"/>
    <col min="12033" max="12033" width="4.140625" style="610" customWidth="1"/>
    <col min="12034" max="12034" width="46.42578125" style="610" customWidth="1"/>
    <col min="12035" max="12040" width="11.85546875" style="610" customWidth="1"/>
    <col min="12041" max="12042" width="4.140625" style="610" customWidth="1"/>
    <col min="12043" max="12287" width="10.140625" style="610"/>
    <col min="12288" max="12288" width="3.85546875" style="610" customWidth="1"/>
    <col min="12289" max="12289" width="4.140625" style="610" customWidth="1"/>
    <col min="12290" max="12290" width="46.42578125" style="610" customWidth="1"/>
    <col min="12291" max="12296" width="11.85546875" style="610" customWidth="1"/>
    <col min="12297" max="12298" width="4.140625" style="610" customWidth="1"/>
    <col min="12299" max="12543" width="10.140625" style="610"/>
    <col min="12544" max="12544" width="3.85546875" style="610" customWidth="1"/>
    <col min="12545" max="12545" width="4.140625" style="610" customWidth="1"/>
    <col min="12546" max="12546" width="46.42578125" style="610" customWidth="1"/>
    <col min="12547" max="12552" width="11.85546875" style="610" customWidth="1"/>
    <col min="12553" max="12554" width="4.140625" style="610" customWidth="1"/>
    <col min="12555" max="12799" width="10.140625" style="610"/>
    <col min="12800" max="12800" width="3.85546875" style="610" customWidth="1"/>
    <col min="12801" max="12801" width="4.140625" style="610" customWidth="1"/>
    <col min="12802" max="12802" width="46.42578125" style="610" customWidth="1"/>
    <col min="12803" max="12808" width="11.85546875" style="610" customWidth="1"/>
    <col min="12809" max="12810" width="4.140625" style="610" customWidth="1"/>
    <col min="12811" max="13055" width="10.140625" style="610"/>
    <col min="13056" max="13056" width="3.85546875" style="610" customWidth="1"/>
    <col min="13057" max="13057" width="4.140625" style="610" customWidth="1"/>
    <col min="13058" max="13058" width="46.42578125" style="610" customWidth="1"/>
    <col min="13059" max="13064" width="11.85546875" style="610" customWidth="1"/>
    <col min="13065" max="13066" width="4.140625" style="610" customWidth="1"/>
    <col min="13067" max="13311" width="10.140625" style="610"/>
    <col min="13312" max="13312" width="3.85546875" style="610" customWidth="1"/>
    <col min="13313" max="13313" width="4.140625" style="610" customWidth="1"/>
    <col min="13314" max="13314" width="46.42578125" style="610" customWidth="1"/>
    <col min="13315" max="13320" width="11.85546875" style="610" customWidth="1"/>
    <col min="13321" max="13322" width="4.140625" style="610" customWidth="1"/>
    <col min="13323" max="13567" width="10.140625" style="610"/>
    <col min="13568" max="13568" width="3.85546875" style="610" customWidth="1"/>
    <col min="13569" max="13569" width="4.140625" style="610" customWidth="1"/>
    <col min="13570" max="13570" width="46.42578125" style="610" customWidth="1"/>
    <col min="13571" max="13576" width="11.85546875" style="610" customWidth="1"/>
    <col min="13577" max="13578" width="4.140625" style="610" customWidth="1"/>
    <col min="13579" max="13823" width="10.140625" style="610"/>
    <col min="13824" max="13824" width="3.85546875" style="610" customWidth="1"/>
    <col min="13825" max="13825" width="4.140625" style="610" customWidth="1"/>
    <col min="13826" max="13826" width="46.42578125" style="610" customWidth="1"/>
    <col min="13827" max="13832" width="11.85546875" style="610" customWidth="1"/>
    <col min="13833" max="13834" width="4.140625" style="610" customWidth="1"/>
    <col min="13835" max="14079" width="10.140625" style="610"/>
    <col min="14080" max="14080" width="3.85546875" style="610" customWidth="1"/>
    <col min="14081" max="14081" width="4.140625" style="610" customWidth="1"/>
    <col min="14082" max="14082" width="46.42578125" style="610" customWidth="1"/>
    <col min="14083" max="14088" width="11.85546875" style="610" customWidth="1"/>
    <col min="14089" max="14090" width="4.140625" style="610" customWidth="1"/>
    <col min="14091" max="14335" width="10.140625" style="610"/>
    <col min="14336" max="14336" width="3.85546875" style="610" customWidth="1"/>
    <col min="14337" max="14337" width="4.140625" style="610" customWidth="1"/>
    <col min="14338" max="14338" width="46.42578125" style="610" customWidth="1"/>
    <col min="14339" max="14344" width="11.85546875" style="610" customWidth="1"/>
    <col min="14345" max="14346" width="4.140625" style="610" customWidth="1"/>
    <col min="14347" max="14591" width="10.140625" style="610"/>
    <col min="14592" max="14592" width="3.85546875" style="610" customWidth="1"/>
    <col min="14593" max="14593" width="4.140625" style="610" customWidth="1"/>
    <col min="14594" max="14594" width="46.42578125" style="610" customWidth="1"/>
    <col min="14595" max="14600" width="11.85546875" style="610" customWidth="1"/>
    <col min="14601" max="14602" width="4.140625" style="610" customWidth="1"/>
    <col min="14603" max="14847" width="10.140625" style="610"/>
    <col min="14848" max="14848" width="3.85546875" style="610" customWidth="1"/>
    <col min="14849" max="14849" width="4.140625" style="610" customWidth="1"/>
    <col min="14850" max="14850" width="46.42578125" style="610" customWidth="1"/>
    <col min="14851" max="14856" width="11.85546875" style="610" customWidth="1"/>
    <col min="14857" max="14858" width="4.140625" style="610" customWidth="1"/>
    <col min="14859" max="15103" width="10.140625" style="610"/>
    <col min="15104" max="15104" width="3.85546875" style="610" customWidth="1"/>
    <col min="15105" max="15105" width="4.140625" style="610" customWidth="1"/>
    <col min="15106" max="15106" width="46.42578125" style="610" customWidth="1"/>
    <col min="15107" max="15112" width="11.85546875" style="610" customWidth="1"/>
    <col min="15113" max="15114" width="4.140625" style="610" customWidth="1"/>
    <col min="15115" max="15359" width="10.140625" style="610"/>
    <col min="15360" max="15360" width="3.85546875" style="610" customWidth="1"/>
    <col min="15361" max="15361" width="4.140625" style="610" customWidth="1"/>
    <col min="15362" max="15362" width="46.42578125" style="610" customWidth="1"/>
    <col min="15363" max="15368" width="11.85546875" style="610" customWidth="1"/>
    <col min="15369" max="15370" width="4.140625" style="610" customWidth="1"/>
    <col min="15371" max="15615" width="10.140625" style="610"/>
    <col min="15616" max="15616" width="3.85546875" style="610" customWidth="1"/>
    <col min="15617" max="15617" width="4.140625" style="610" customWidth="1"/>
    <col min="15618" max="15618" width="46.42578125" style="610" customWidth="1"/>
    <col min="15619" max="15624" width="11.85546875" style="610" customWidth="1"/>
    <col min="15625" max="15626" width="4.140625" style="610" customWidth="1"/>
    <col min="15627" max="15871" width="10.140625" style="610"/>
    <col min="15872" max="15872" width="3.85546875" style="610" customWidth="1"/>
    <col min="15873" max="15873" width="4.140625" style="610" customWidth="1"/>
    <col min="15874" max="15874" width="46.42578125" style="610" customWidth="1"/>
    <col min="15875" max="15880" width="11.85546875" style="610" customWidth="1"/>
    <col min="15881" max="15882" width="4.140625" style="610" customWidth="1"/>
    <col min="15883" max="16127" width="10.140625" style="610"/>
    <col min="16128" max="16128" width="3.85546875" style="610" customWidth="1"/>
    <col min="16129" max="16129" width="4.140625" style="610" customWidth="1"/>
    <col min="16130" max="16130" width="46.42578125" style="610" customWidth="1"/>
    <col min="16131" max="16136" width="11.85546875" style="610" customWidth="1"/>
    <col min="16137" max="16138" width="4.140625" style="610" customWidth="1"/>
    <col min="16139" max="16384" width="10.140625" style="610"/>
  </cols>
  <sheetData>
    <row r="1" spans="2:11" ht="15.75" customHeight="1" thickBot="1">
      <c r="B1" s="1419"/>
      <c r="J1" s="1420"/>
    </row>
    <row r="2" spans="2:11" s="679" customFormat="1" ht="15.75" customHeight="1">
      <c r="B2" s="675" t="s">
        <v>1298</v>
      </c>
      <c r="C2" s="676"/>
      <c r="D2" s="676"/>
      <c r="E2" s="676"/>
      <c r="F2" s="676"/>
      <c r="G2" s="676"/>
      <c r="H2" s="676"/>
      <c r="I2" s="677"/>
      <c r="J2" s="678"/>
      <c r="K2" s="1433">
        <v>30</v>
      </c>
    </row>
    <row r="3" spans="2:11" ht="14.25" customHeight="1">
      <c r="B3" s="604" t="s">
        <v>645</v>
      </c>
      <c r="C3" s="605"/>
      <c r="D3" s="605"/>
      <c r="E3" s="605"/>
      <c r="F3" s="680"/>
      <c r="G3" s="605"/>
      <c r="H3" s="605"/>
      <c r="I3" s="605"/>
      <c r="J3" s="606"/>
    </row>
    <row r="4" spans="2:11" ht="11.25" customHeight="1">
      <c r="B4" s="604"/>
      <c r="C4" s="605"/>
      <c r="D4" s="605"/>
      <c r="E4" s="605"/>
      <c r="F4" s="680"/>
      <c r="G4" s="605"/>
      <c r="H4" s="605"/>
      <c r="I4" s="605"/>
      <c r="J4" s="606"/>
    </row>
    <row r="5" spans="2:11" ht="11.25" customHeight="1">
      <c r="B5" s="681" t="s">
        <v>134</v>
      </c>
      <c r="C5" s="605"/>
      <c r="D5" s="605"/>
      <c r="E5" s="605"/>
      <c r="F5" s="680"/>
      <c r="G5" s="605"/>
      <c r="H5" s="605"/>
      <c r="I5" s="605"/>
      <c r="J5" s="606"/>
    </row>
    <row r="6" spans="2:11" ht="11.25" customHeight="1">
      <c r="B6" s="682"/>
      <c r="C6" s="683"/>
      <c r="D6" s="610"/>
      <c r="E6" s="610"/>
      <c r="F6" s="684"/>
      <c r="G6" s="610"/>
      <c r="H6" s="610"/>
      <c r="I6" s="610"/>
      <c r="J6" s="638"/>
    </row>
    <row r="7" spans="2:11" ht="11.25" customHeight="1">
      <c r="B7" s="685" t="s">
        <v>770</v>
      </c>
      <c r="C7" s="686" t="s">
        <v>1055</v>
      </c>
      <c r="D7" s="610"/>
      <c r="E7" s="610"/>
      <c r="F7" s="684"/>
      <c r="G7" s="610"/>
      <c r="H7" s="610"/>
      <c r="I7" s="610"/>
      <c r="J7" s="638"/>
    </row>
    <row r="8" spans="2:11" ht="11.25" customHeight="1">
      <c r="B8" s="685" t="s">
        <v>773</v>
      </c>
      <c r="C8" s="686" t="s">
        <v>1056</v>
      </c>
      <c r="D8" s="610"/>
      <c r="E8" s="610"/>
      <c r="F8" s="684"/>
      <c r="G8" s="610"/>
      <c r="H8" s="610"/>
      <c r="I8" s="610"/>
      <c r="J8" s="638"/>
    </row>
    <row r="9" spans="2:11" ht="11.25" customHeight="1">
      <c r="B9" s="685" t="s">
        <v>774</v>
      </c>
      <c r="C9" s="686" t="s">
        <v>1057</v>
      </c>
      <c r="D9" s="610"/>
      <c r="E9" s="610"/>
      <c r="F9" s="684"/>
      <c r="G9" s="610"/>
      <c r="H9" s="610"/>
      <c r="I9" s="610"/>
      <c r="J9" s="638"/>
    </row>
    <row r="10" spans="2:11" ht="11.25" customHeight="1">
      <c r="B10" s="685" t="s">
        <v>1103</v>
      </c>
      <c r="C10" s="686" t="s">
        <v>1058</v>
      </c>
      <c r="D10" s="610"/>
      <c r="E10" s="610"/>
      <c r="F10" s="684"/>
      <c r="G10" s="610"/>
      <c r="H10" s="610"/>
      <c r="I10" s="610"/>
      <c r="J10" s="638"/>
    </row>
    <row r="11" spans="2:11" ht="11.25" customHeight="1">
      <c r="B11" s="685" t="s">
        <v>575</v>
      </c>
      <c r="C11" s="686" t="s">
        <v>1059</v>
      </c>
      <c r="D11" s="610"/>
      <c r="E11" s="610"/>
      <c r="F11" s="684"/>
      <c r="G11" s="610"/>
      <c r="H11" s="610"/>
      <c r="I11" s="610"/>
      <c r="J11" s="638"/>
    </row>
    <row r="12" spans="2:11" ht="11.25" customHeight="1">
      <c r="B12" s="687"/>
      <c r="C12" s="688"/>
      <c r="D12" s="642"/>
      <c r="E12" s="642"/>
      <c r="F12" s="689"/>
      <c r="G12" s="642"/>
      <c r="H12" s="642"/>
      <c r="I12" s="642"/>
      <c r="J12" s="643"/>
    </row>
    <row r="13" spans="2:11" ht="11.25" customHeight="1">
      <c r="B13" s="234"/>
      <c r="C13" s="235"/>
      <c r="D13" s="647"/>
      <c r="E13" s="647"/>
      <c r="F13" s="648"/>
      <c r="G13" s="647"/>
      <c r="H13" s="617" t="s">
        <v>1060</v>
      </c>
      <c r="I13" s="647"/>
      <c r="J13" s="638"/>
    </row>
    <row r="14" spans="2:11" ht="11.25" customHeight="1">
      <c r="B14" s="616"/>
      <c r="C14" s="690"/>
      <c r="D14" s="647"/>
      <c r="E14" s="647"/>
      <c r="F14" s="652" t="s">
        <v>1061</v>
      </c>
      <c r="G14" s="617"/>
      <c r="H14" s="617" t="s">
        <v>1062</v>
      </c>
      <c r="I14" s="617"/>
      <c r="J14" s="638"/>
    </row>
    <row r="15" spans="2:11" ht="11.25" customHeight="1">
      <c r="B15" s="616"/>
      <c r="C15" s="647"/>
      <c r="D15" s="617" t="s">
        <v>1063</v>
      </c>
      <c r="E15" s="617" t="s">
        <v>1064</v>
      </c>
      <c r="F15" s="652" t="s">
        <v>1065</v>
      </c>
      <c r="G15" s="647"/>
      <c r="H15" s="617" t="s">
        <v>1066</v>
      </c>
      <c r="I15" s="617" t="s">
        <v>129</v>
      </c>
      <c r="J15" s="611"/>
    </row>
    <row r="16" spans="2:11" ht="11.25" customHeight="1">
      <c r="B16" s="616" t="s">
        <v>549</v>
      </c>
      <c r="C16" s="617" t="s">
        <v>1067</v>
      </c>
      <c r="D16" s="617" t="s">
        <v>1068</v>
      </c>
      <c r="E16" s="617" t="s">
        <v>1069</v>
      </c>
      <c r="F16" s="652" t="s">
        <v>1070</v>
      </c>
      <c r="G16" s="617" t="s">
        <v>1071</v>
      </c>
      <c r="H16" s="617" t="s">
        <v>1072</v>
      </c>
      <c r="I16" s="617" t="s">
        <v>1073</v>
      </c>
      <c r="J16" s="611" t="s">
        <v>549</v>
      </c>
    </row>
    <row r="17" spans="2:11" ht="11.25" customHeight="1">
      <c r="B17" s="616" t="s">
        <v>593</v>
      </c>
      <c r="C17" s="647"/>
      <c r="D17" s="617" t="s">
        <v>493</v>
      </c>
      <c r="E17" s="617" t="s">
        <v>1074</v>
      </c>
      <c r="F17" s="652" t="s">
        <v>1075</v>
      </c>
      <c r="G17" s="617" t="s">
        <v>1075</v>
      </c>
      <c r="H17" s="617" t="s">
        <v>1075</v>
      </c>
      <c r="I17" s="617" t="s">
        <v>493</v>
      </c>
      <c r="J17" s="611" t="s">
        <v>593</v>
      </c>
    </row>
    <row r="18" spans="2:11" ht="11.25" customHeight="1">
      <c r="B18" s="622"/>
      <c r="C18" s="620" t="s">
        <v>599</v>
      </c>
      <c r="D18" s="620" t="s">
        <v>600</v>
      </c>
      <c r="E18" s="620" t="s">
        <v>494</v>
      </c>
      <c r="F18" s="691" t="s">
        <v>495</v>
      </c>
      <c r="G18" s="620" t="s">
        <v>496</v>
      </c>
      <c r="H18" s="620" t="s">
        <v>497</v>
      </c>
      <c r="I18" s="620" t="s">
        <v>498</v>
      </c>
      <c r="J18" s="621"/>
    </row>
    <row r="19" spans="2:11" ht="14.25" customHeight="1">
      <c r="B19" s="616"/>
      <c r="C19" s="692" t="s">
        <v>1076</v>
      </c>
      <c r="D19" s="647"/>
      <c r="E19" s="647"/>
      <c r="F19" s="648"/>
      <c r="G19" s="647"/>
      <c r="H19" s="647"/>
      <c r="I19" s="647"/>
      <c r="J19" s="611"/>
    </row>
    <row r="20" spans="2:11" ht="3" customHeight="1">
      <c r="B20" s="616"/>
      <c r="C20" s="690"/>
      <c r="D20" s="647"/>
      <c r="E20" s="647"/>
      <c r="F20" s="648"/>
      <c r="G20" s="647"/>
      <c r="H20" s="647"/>
      <c r="I20" s="647"/>
      <c r="J20" s="611"/>
    </row>
    <row r="21" spans="2:11" ht="11.25" customHeight="1">
      <c r="B21" s="622">
        <v>1</v>
      </c>
      <c r="C21" s="628" t="s">
        <v>1373</v>
      </c>
      <c r="D21" s="693">
        <v>42645</v>
      </c>
      <c r="E21" s="693">
        <v>0</v>
      </c>
      <c r="F21" s="693">
        <v>10413</v>
      </c>
      <c r="G21" s="693">
        <v>0</v>
      </c>
      <c r="H21" s="693">
        <v>0</v>
      </c>
      <c r="I21" s="693">
        <f>D21+E21+F21+G21+H21</f>
        <v>53058</v>
      </c>
      <c r="J21" s="621">
        <v>1</v>
      </c>
    </row>
    <row r="22" spans="2:11" ht="11.25" customHeight="1">
      <c r="B22" s="622">
        <v>2</v>
      </c>
      <c r="C22" s="628" t="s">
        <v>1025</v>
      </c>
      <c r="D22" s="627">
        <v>903</v>
      </c>
      <c r="E22" s="693">
        <v>0</v>
      </c>
      <c r="F22" s="693">
        <v>659</v>
      </c>
      <c r="G22" s="693">
        <v>0</v>
      </c>
      <c r="H22" s="693">
        <v>0</v>
      </c>
      <c r="I22" s="693">
        <f t="shared" ref="I22:I23" si="0">D22+E22+F22+G22+H22</f>
        <v>1562</v>
      </c>
      <c r="J22" s="621">
        <v>2</v>
      </c>
    </row>
    <row r="23" spans="2:11" ht="11.25" customHeight="1">
      <c r="B23" s="622">
        <v>3</v>
      </c>
      <c r="C23" s="628" t="s">
        <v>1009</v>
      </c>
      <c r="D23" s="627">
        <v>10051</v>
      </c>
      <c r="E23" s="693">
        <v>0</v>
      </c>
      <c r="F23" s="693">
        <v>168</v>
      </c>
      <c r="G23" s="693">
        <v>0</v>
      </c>
      <c r="H23" s="693">
        <v>0</v>
      </c>
      <c r="I23" s="693">
        <f t="shared" si="0"/>
        <v>10219</v>
      </c>
      <c r="J23" s="621">
        <v>3</v>
      </c>
    </row>
    <row r="24" spans="2:11" ht="11.25" customHeight="1">
      <c r="B24" s="622">
        <v>4</v>
      </c>
      <c r="C24" s="5174" t="s">
        <v>3308</v>
      </c>
      <c r="D24" s="627">
        <v>136</v>
      </c>
      <c r="E24" s="693">
        <v>0</v>
      </c>
      <c r="F24" s="693">
        <v>-2</v>
      </c>
      <c r="G24" s="693">
        <v>0</v>
      </c>
      <c r="H24" s="693">
        <v>-134</v>
      </c>
      <c r="I24" s="693">
        <f>D24+E24+F24+G24+H24</f>
        <v>0</v>
      </c>
      <c r="J24" s="621">
        <v>4</v>
      </c>
    </row>
    <row r="25" spans="2:11" ht="11.25" customHeight="1">
      <c r="B25" s="622">
        <v>5</v>
      </c>
      <c r="C25" s="628"/>
      <c r="D25" s="627"/>
      <c r="E25" s="693"/>
      <c r="F25" s="693"/>
      <c r="G25" s="693"/>
      <c r="H25" s="693"/>
      <c r="I25" s="693"/>
      <c r="J25" s="621">
        <v>5</v>
      </c>
    </row>
    <row r="26" spans="2:11" ht="11.25" customHeight="1">
      <c r="B26" s="622">
        <v>6</v>
      </c>
      <c r="C26" s="628"/>
      <c r="D26" s="627"/>
      <c r="E26" s="693"/>
      <c r="F26" s="693"/>
      <c r="G26" s="693"/>
      <c r="H26" s="693"/>
      <c r="I26" s="693"/>
      <c r="J26" s="621">
        <v>6</v>
      </c>
    </row>
    <row r="27" spans="2:11" ht="11.25" customHeight="1">
      <c r="B27" s="622">
        <v>7</v>
      </c>
      <c r="C27" s="628"/>
      <c r="D27" s="627"/>
      <c r="E27" s="693"/>
      <c r="F27" s="693"/>
      <c r="G27" s="693"/>
      <c r="H27" s="693"/>
      <c r="I27" s="693"/>
      <c r="J27" s="621">
        <v>7</v>
      </c>
    </row>
    <row r="28" spans="2:11" ht="11.25" customHeight="1">
      <c r="B28" s="622">
        <v>8</v>
      </c>
      <c r="C28" s="628"/>
      <c r="D28" s="627"/>
      <c r="E28" s="693"/>
      <c r="F28" s="693"/>
      <c r="G28" s="693"/>
      <c r="H28" s="693"/>
      <c r="I28" s="693"/>
      <c r="J28" s="621">
        <v>8</v>
      </c>
    </row>
    <row r="29" spans="2:11" ht="11.25" customHeight="1">
      <c r="B29" s="622">
        <v>9</v>
      </c>
      <c r="C29" s="628"/>
      <c r="D29" s="627"/>
      <c r="E29" s="693"/>
      <c r="F29" s="693"/>
      <c r="G29" s="693"/>
      <c r="H29" s="693"/>
      <c r="I29" s="693"/>
      <c r="J29" s="621">
        <v>9</v>
      </c>
    </row>
    <row r="30" spans="2:11" ht="11.25" customHeight="1">
      <c r="B30" s="622">
        <v>10</v>
      </c>
      <c r="C30" s="628"/>
      <c r="D30" s="627"/>
      <c r="E30" s="693"/>
      <c r="F30" s="693"/>
      <c r="G30" s="693"/>
      <c r="H30" s="693"/>
      <c r="I30" s="693"/>
      <c r="J30" s="621">
        <v>10</v>
      </c>
    </row>
    <row r="31" spans="2:11" ht="11.25" customHeight="1">
      <c r="B31" s="622">
        <v>11</v>
      </c>
      <c r="C31" s="628"/>
      <c r="D31" s="627"/>
      <c r="E31" s="693"/>
      <c r="F31" s="693"/>
      <c r="G31" s="693"/>
      <c r="H31" s="693"/>
      <c r="I31" s="693"/>
      <c r="J31" s="621">
        <v>11</v>
      </c>
    </row>
    <row r="32" spans="2:11" ht="11.25" customHeight="1">
      <c r="B32" s="622">
        <v>12</v>
      </c>
      <c r="C32" s="628"/>
      <c r="D32" s="627"/>
      <c r="E32" s="693"/>
      <c r="F32" s="693"/>
      <c r="G32" s="693"/>
      <c r="H32" s="693"/>
      <c r="I32" s="693"/>
      <c r="J32" s="621">
        <v>12</v>
      </c>
      <c r="K32" s="5627" t="str">
        <f>'Annual Report'!$A$2</f>
        <v xml:space="preserve">Road Initials:    GTC         Year  2017 </v>
      </c>
    </row>
    <row r="33" spans="1:11" ht="11.25" customHeight="1">
      <c r="A33" s="5626" t="s">
        <v>1351</v>
      </c>
      <c r="B33" s="622">
        <v>13</v>
      </c>
      <c r="C33" s="628" t="s">
        <v>985</v>
      </c>
      <c r="D33" s="627">
        <f t="shared" ref="D33:I33" si="1">SUM(D21:D32)</f>
        <v>53735</v>
      </c>
      <c r="E33" s="693">
        <f t="shared" si="1"/>
        <v>0</v>
      </c>
      <c r="F33" s="693">
        <f t="shared" si="1"/>
        <v>11238</v>
      </c>
      <c r="G33" s="693">
        <f t="shared" si="1"/>
        <v>0</v>
      </c>
      <c r="H33" s="693">
        <f t="shared" si="1"/>
        <v>-134</v>
      </c>
      <c r="I33" s="693">
        <f t="shared" si="1"/>
        <v>64839</v>
      </c>
      <c r="J33" s="621">
        <v>13</v>
      </c>
      <c r="K33" s="5627"/>
    </row>
    <row r="34" spans="1:11" ht="14.25" customHeight="1">
      <c r="A34" s="5626"/>
      <c r="B34" s="616"/>
      <c r="C34" s="5175" t="s">
        <v>986</v>
      </c>
      <c r="D34" s="647"/>
      <c r="E34" s="648"/>
      <c r="F34" s="648"/>
      <c r="G34" s="648"/>
      <c r="H34" s="648"/>
      <c r="I34" s="648"/>
      <c r="J34" s="611"/>
      <c r="K34" s="5627"/>
    </row>
    <row r="35" spans="1:11" ht="3" customHeight="1">
      <c r="A35" s="5626"/>
      <c r="B35" s="616"/>
      <c r="C35" s="5176"/>
      <c r="D35" s="647"/>
      <c r="E35" s="648"/>
      <c r="F35" s="648"/>
      <c r="G35" s="648"/>
      <c r="H35" s="648"/>
      <c r="I35" s="648"/>
      <c r="J35" s="611"/>
      <c r="K35" s="5627"/>
    </row>
    <row r="36" spans="1:11" ht="11.25" customHeight="1">
      <c r="A36" s="5626"/>
      <c r="B36" s="622">
        <v>14</v>
      </c>
      <c r="C36" s="628" t="s">
        <v>1011</v>
      </c>
      <c r="D36" s="693">
        <v>3672</v>
      </c>
      <c r="E36" s="693">
        <v>0</v>
      </c>
      <c r="F36" s="693">
        <v>9</v>
      </c>
      <c r="G36" s="693">
        <v>0</v>
      </c>
      <c r="H36" s="693">
        <v>0</v>
      </c>
      <c r="I36" s="693">
        <f t="shared" ref="I36:I37" si="2">D36+E36+F36+G36+H36</f>
        <v>3681</v>
      </c>
      <c r="J36" s="621">
        <v>14</v>
      </c>
      <c r="K36" s="5627"/>
    </row>
    <row r="37" spans="1:11" ht="11.25" customHeight="1">
      <c r="A37" s="5626"/>
      <c r="B37" s="622">
        <v>15</v>
      </c>
      <c r="C37" s="5174" t="s">
        <v>3239</v>
      </c>
      <c r="D37" s="693">
        <v>-1220</v>
      </c>
      <c r="E37" s="693">
        <v>0</v>
      </c>
      <c r="F37" s="693">
        <v>-459</v>
      </c>
      <c r="G37" s="693">
        <v>0</v>
      </c>
      <c r="H37" s="693">
        <v>0</v>
      </c>
      <c r="I37" s="693">
        <f t="shared" si="2"/>
        <v>-1679</v>
      </c>
      <c r="J37" s="621">
        <v>15</v>
      </c>
      <c r="K37" s="5627"/>
    </row>
    <row r="38" spans="1:11" ht="11.25" customHeight="1">
      <c r="A38" s="5626"/>
      <c r="B38" s="622">
        <v>16</v>
      </c>
      <c r="C38" s="3484"/>
      <c r="D38" s="693"/>
      <c r="E38" s="693"/>
      <c r="F38" s="693"/>
      <c r="G38" s="693"/>
      <c r="H38" s="693"/>
      <c r="I38" s="693"/>
      <c r="J38" s="621">
        <v>16</v>
      </c>
      <c r="K38" s="5627"/>
    </row>
    <row r="39" spans="1:11" ht="9.9499999999999993" customHeight="1">
      <c r="A39" s="5626"/>
      <c r="B39" s="694">
        <v>17</v>
      </c>
      <c r="C39" s="628"/>
      <c r="D39" s="693"/>
      <c r="E39" s="693"/>
      <c r="F39" s="693"/>
      <c r="G39" s="693"/>
      <c r="H39" s="693"/>
      <c r="I39" s="693"/>
      <c r="J39" s="695">
        <v>17</v>
      </c>
      <c r="K39" s="5627"/>
    </row>
    <row r="40" spans="1:11" ht="9.9499999999999993" customHeight="1">
      <c r="A40" s="5626"/>
      <c r="B40" s="622">
        <v>18</v>
      </c>
      <c r="C40" s="628"/>
      <c r="D40" s="693"/>
      <c r="E40" s="693"/>
      <c r="F40" s="693"/>
      <c r="G40" s="693"/>
      <c r="H40" s="693"/>
      <c r="I40" s="693"/>
      <c r="J40" s="621">
        <v>18</v>
      </c>
      <c r="K40" s="5627"/>
    </row>
    <row r="41" spans="1:11" ht="9.9499999999999993" customHeight="1">
      <c r="A41" s="5626"/>
      <c r="B41" s="622">
        <v>19</v>
      </c>
      <c r="C41" s="624"/>
      <c r="D41" s="627"/>
      <c r="E41" s="693"/>
      <c r="F41" s="693"/>
      <c r="G41" s="693"/>
      <c r="H41" s="693"/>
      <c r="I41" s="693"/>
      <c r="J41" s="621">
        <v>19</v>
      </c>
      <c r="K41" s="5627"/>
    </row>
    <row r="42" spans="1:11" ht="9.9499999999999993" customHeight="1">
      <c r="A42" s="5626"/>
      <c r="B42" s="622">
        <v>20</v>
      </c>
      <c r="C42" s="624"/>
      <c r="D42" s="627"/>
      <c r="E42" s="693"/>
      <c r="F42" s="693"/>
      <c r="G42" s="693"/>
      <c r="H42" s="693"/>
      <c r="I42" s="693"/>
      <c r="J42" s="621">
        <v>20</v>
      </c>
      <c r="K42" s="5627"/>
    </row>
    <row r="43" spans="1:11" ht="9.9499999999999993" customHeight="1">
      <c r="A43" s="5626"/>
      <c r="B43" s="622">
        <v>21</v>
      </c>
      <c r="C43" s="624"/>
      <c r="D43" s="627"/>
      <c r="E43" s="693"/>
      <c r="F43" s="693"/>
      <c r="G43" s="693"/>
      <c r="H43" s="693"/>
      <c r="I43" s="693"/>
      <c r="J43" s="621">
        <v>21</v>
      </c>
      <c r="K43" s="5627"/>
    </row>
    <row r="44" spans="1:11" ht="9.9499999999999993" customHeight="1">
      <c r="A44" s="5626"/>
      <c r="B44" s="622">
        <v>22</v>
      </c>
      <c r="C44" s="624"/>
      <c r="D44" s="627"/>
      <c r="E44" s="693"/>
      <c r="F44" s="693"/>
      <c r="G44" s="693"/>
      <c r="H44" s="693"/>
      <c r="I44" s="693"/>
      <c r="J44" s="621">
        <v>22</v>
      </c>
      <c r="K44" s="5627"/>
    </row>
    <row r="45" spans="1:11" ht="9.9499999999999993" customHeight="1">
      <c r="A45" s="5626"/>
      <c r="B45" s="622">
        <v>23</v>
      </c>
      <c r="C45" s="624"/>
      <c r="D45" s="627"/>
      <c r="E45" s="693"/>
      <c r="F45" s="693"/>
      <c r="G45" s="693"/>
      <c r="H45" s="693"/>
      <c r="I45" s="693"/>
      <c r="J45" s="621">
        <v>23</v>
      </c>
      <c r="K45" s="5627"/>
    </row>
    <row r="46" spans="1:11" ht="9.9499999999999993" customHeight="1">
      <c r="A46" s="5626"/>
      <c r="B46" s="622">
        <v>24</v>
      </c>
      <c r="C46" s="624"/>
      <c r="D46" s="627"/>
      <c r="E46" s="693"/>
      <c r="F46" s="693"/>
      <c r="G46" s="693"/>
      <c r="H46" s="693"/>
      <c r="I46" s="693"/>
      <c r="J46" s="621">
        <v>24</v>
      </c>
      <c r="K46" s="5627"/>
    </row>
    <row r="47" spans="1:11" ht="11.25" customHeight="1">
      <c r="A47" s="5626"/>
      <c r="B47" s="622">
        <v>25</v>
      </c>
      <c r="C47" s="624" t="s">
        <v>987</v>
      </c>
      <c r="D47" s="627">
        <f t="shared" ref="D47:I47" si="3">SUM(D36:D46)</f>
        <v>2452</v>
      </c>
      <c r="E47" s="693">
        <f t="shared" si="3"/>
        <v>0</v>
      </c>
      <c r="F47" s="693">
        <f t="shared" si="3"/>
        <v>-450</v>
      </c>
      <c r="G47" s="693">
        <f t="shared" si="3"/>
        <v>0</v>
      </c>
      <c r="H47" s="693">
        <f t="shared" si="3"/>
        <v>0</v>
      </c>
      <c r="I47" s="693">
        <f t="shared" si="3"/>
        <v>2002</v>
      </c>
      <c r="J47" s="621">
        <v>25</v>
      </c>
      <c r="K47" s="5627"/>
    </row>
    <row r="48" spans="1:11" ht="11.25" customHeight="1">
      <c r="A48" s="5626"/>
      <c r="B48" s="622">
        <v>26</v>
      </c>
      <c r="C48" s="666"/>
      <c r="D48" s="627"/>
      <c r="E48" s="693"/>
      <c r="F48" s="693"/>
      <c r="G48" s="693"/>
      <c r="H48" s="693"/>
      <c r="I48" s="693"/>
      <c r="J48" s="621">
        <v>26</v>
      </c>
      <c r="K48" s="5627"/>
    </row>
    <row r="49" spans="1:11" ht="11.25" customHeight="1" thickBot="1">
      <c r="A49" s="5626"/>
      <c r="B49" s="696">
        <v>27</v>
      </c>
      <c r="C49" s="697" t="s">
        <v>788</v>
      </c>
      <c r="D49" s="698">
        <f t="shared" ref="D49:I49" si="4">D33+D47</f>
        <v>56187</v>
      </c>
      <c r="E49" s="3322">
        <f t="shared" si="4"/>
        <v>0</v>
      </c>
      <c r="F49" s="3322">
        <f t="shared" si="4"/>
        <v>10788</v>
      </c>
      <c r="G49" s="3322">
        <f t="shared" si="4"/>
        <v>0</v>
      </c>
      <c r="H49" s="3322">
        <f t="shared" si="4"/>
        <v>-134</v>
      </c>
      <c r="I49" s="3322">
        <f t="shared" si="4"/>
        <v>66841</v>
      </c>
      <c r="J49" s="699">
        <v>27</v>
      </c>
      <c r="K49" s="5627"/>
    </row>
    <row r="50" spans="1:11" ht="13.35" customHeight="1">
      <c r="J50" s="1420"/>
    </row>
    <row r="51" spans="1:11" ht="11.25" customHeight="1"/>
  </sheetData>
  <mergeCells count="2">
    <mergeCell ref="A33:A49"/>
    <mergeCell ref="K32:K49"/>
  </mergeCells>
  <phoneticPr fontId="10" type="noConversion"/>
  <printOptions horizontalCentered="1" verticalCentered="1" gridLinesSet="0"/>
  <pageMargins left="0.25" right="0.25" top="0.5" bottom="0.5" header="0" footer="0"/>
  <pageSetup orientation="landscape" horizontalDpi="300" verticalDpi="300"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O71"/>
  <sheetViews>
    <sheetView showGridLines="0" zoomScale="40" zoomScaleNormal="40" workbookViewId="0">
      <selection activeCell="B1" sqref="B1"/>
    </sheetView>
  </sheetViews>
  <sheetFormatPr defaultColWidth="10.140625" defaultRowHeight="15.75"/>
  <cols>
    <col min="1" max="1" width="5.140625" style="27" customWidth="1"/>
    <col min="2" max="2" width="27" style="28" customWidth="1"/>
    <col min="3" max="3" width="8.85546875" style="28" customWidth="1"/>
    <col min="4" max="4" width="11.42578125" style="28" customWidth="1"/>
    <col min="5" max="5" width="12.140625" style="28" customWidth="1"/>
    <col min="6" max="6" width="19" style="27" customWidth="1"/>
    <col min="7" max="9" width="5.140625" style="27" customWidth="1"/>
    <col min="10" max="10" width="11" style="27" customWidth="1"/>
    <col min="11" max="11" width="5.140625" style="27" customWidth="1"/>
    <col min="12" max="12" width="8.85546875" style="27" customWidth="1"/>
    <col min="13" max="13" width="17.85546875" style="27" customWidth="1"/>
    <col min="14" max="14" width="9.140625" style="27" customWidth="1"/>
    <col min="15" max="15" width="17.85546875" style="27" customWidth="1"/>
    <col min="16" max="256" width="10.140625" style="27"/>
    <col min="257" max="257" width="5.140625" style="27" customWidth="1"/>
    <col min="258" max="258" width="27" style="27" customWidth="1"/>
    <col min="259" max="259" width="8.85546875" style="27" customWidth="1"/>
    <col min="260" max="260" width="11.42578125" style="27" customWidth="1"/>
    <col min="261" max="261" width="12.140625" style="27" customWidth="1"/>
    <col min="262" max="262" width="19" style="27" customWidth="1"/>
    <col min="263" max="265" width="5.140625" style="27" customWidth="1"/>
    <col min="266" max="266" width="11" style="27" customWidth="1"/>
    <col min="267" max="267" width="5.140625" style="27" customWidth="1"/>
    <col min="268" max="268" width="8.85546875" style="27" customWidth="1"/>
    <col min="269" max="269" width="17.85546875" style="27" customWidth="1"/>
    <col min="270" max="270" width="9.140625" style="27" customWidth="1"/>
    <col min="271" max="271" width="17.85546875" style="27" customWidth="1"/>
    <col min="272" max="512" width="10.140625" style="27"/>
    <col min="513" max="513" width="5.140625" style="27" customWidth="1"/>
    <col min="514" max="514" width="27" style="27" customWidth="1"/>
    <col min="515" max="515" width="8.85546875" style="27" customWidth="1"/>
    <col min="516" max="516" width="11.42578125" style="27" customWidth="1"/>
    <col min="517" max="517" width="12.140625" style="27" customWidth="1"/>
    <col min="518" max="518" width="19" style="27" customWidth="1"/>
    <col min="519" max="521" width="5.140625" style="27" customWidth="1"/>
    <col min="522" max="522" width="11" style="27" customWidth="1"/>
    <col min="523" max="523" width="5.140625" style="27" customWidth="1"/>
    <col min="524" max="524" width="8.85546875" style="27" customWidth="1"/>
    <col min="525" max="525" width="17.85546875" style="27" customWidth="1"/>
    <col min="526" max="526" width="9.140625" style="27" customWidth="1"/>
    <col min="527" max="527" width="17.85546875" style="27" customWidth="1"/>
    <col min="528" max="768" width="10.140625" style="27"/>
    <col min="769" max="769" width="5.140625" style="27" customWidth="1"/>
    <col min="770" max="770" width="27" style="27" customWidth="1"/>
    <col min="771" max="771" width="8.85546875" style="27" customWidth="1"/>
    <col min="772" max="772" width="11.42578125" style="27" customWidth="1"/>
    <col min="773" max="773" width="12.140625" style="27" customWidth="1"/>
    <col min="774" max="774" width="19" style="27" customWidth="1"/>
    <col min="775" max="777" width="5.140625" style="27" customWidth="1"/>
    <col min="778" max="778" width="11" style="27" customWidth="1"/>
    <col min="779" max="779" width="5.140625" style="27" customWidth="1"/>
    <col min="780" max="780" width="8.85546875" style="27" customWidth="1"/>
    <col min="781" max="781" width="17.85546875" style="27" customWidth="1"/>
    <col min="782" max="782" width="9.140625" style="27" customWidth="1"/>
    <col min="783" max="783" width="17.85546875" style="27" customWidth="1"/>
    <col min="784" max="1024" width="10.140625" style="27"/>
    <col min="1025" max="1025" width="5.140625" style="27" customWidth="1"/>
    <col min="1026" max="1026" width="27" style="27" customWidth="1"/>
    <col min="1027" max="1027" width="8.85546875" style="27" customWidth="1"/>
    <col min="1028" max="1028" width="11.42578125" style="27" customWidth="1"/>
    <col min="1029" max="1029" width="12.140625" style="27" customWidth="1"/>
    <col min="1030" max="1030" width="19" style="27" customWidth="1"/>
    <col min="1031" max="1033" width="5.140625" style="27" customWidth="1"/>
    <col min="1034" max="1034" width="11" style="27" customWidth="1"/>
    <col min="1035" max="1035" width="5.140625" style="27" customWidth="1"/>
    <col min="1036" max="1036" width="8.85546875" style="27" customWidth="1"/>
    <col min="1037" max="1037" width="17.85546875" style="27" customWidth="1"/>
    <col min="1038" max="1038" width="9.140625" style="27" customWidth="1"/>
    <col min="1039" max="1039" width="17.85546875" style="27" customWidth="1"/>
    <col min="1040" max="1280" width="10.140625" style="27"/>
    <col min="1281" max="1281" width="5.140625" style="27" customWidth="1"/>
    <col min="1282" max="1282" width="27" style="27" customWidth="1"/>
    <col min="1283" max="1283" width="8.85546875" style="27" customWidth="1"/>
    <col min="1284" max="1284" width="11.42578125" style="27" customWidth="1"/>
    <col min="1285" max="1285" width="12.140625" style="27" customWidth="1"/>
    <col min="1286" max="1286" width="19" style="27" customWidth="1"/>
    <col min="1287" max="1289" width="5.140625" style="27" customWidth="1"/>
    <col min="1290" max="1290" width="11" style="27" customWidth="1"/>
    <col min="1291" max="1291" width="5.140625" style="27" customWidth="1"/>
    <col min="1292" max="1292" width="8.85546875" style="27" customWidth="1"/>
    <col min="1293" max="1293" width="17.85546875" style="27" customWidth="1"/>
    <col min="1294" max="1294" width="9.140625" style="27" customWidth="1"/>
    <col min="1295" max="1295" width="17.85546875" style="27" customWidth="1"/>
    <col min="1296" max="1536" width="10.140625" style="27"/>
    <col min="1537" max="1537" width="5.140625" style="27" customWidth="1"/>
    <col min="1538" max="1538" width="27" style="27" customWidth="1"/>
    <col min="1539" max="1539" width="8.85546875" style="27" customWidth="1"/>
    <col min="1540" max="1540" width="11.42578125" style="27" customWidth="1"/>
    <col min="1541" max="1541" width="12.140625" style="27" customWidth="1"/>
    <col min="1542" max="1542" width="19" style="27" customWidth="1"/>
    <col min="1543" max="1545" width="5.140625" style="27" customWidth="1"/>
    <col min="1546" max="1546" width="11" style="27" customWidth="1"/>
    <col min="1547" max="1547" width="5.140625" style="27" customWidth="1"/>
    <col min="1548" max="1548" width="8.85546875" style="27" customWidth="1"/>
    <col min="1549" max="1549" width="17.85546875" style="27" customWidth="1"/>
    <col min="1550" max="1550" width="9.140625" style="27" customWidth="1"/>
    <col min="1551" max="1551" width="17.85546875" style="27" customWidth="1"/>
    <col min="1552" max="1792" width="10.140625" style="27"/>
    <col min="1793" max="1793" width="5.140625" style="27" customWidth="1"/>
    <col min="1794" max="1794" width="27" style="27" customWidth="1"/>
    <col min="1795" max="1795" width="8.85546875" style="27" customWidth="1"/>
    <col min="1796" max="1796" width="11.42578125" style="27" customWidth="1"/>
    <col min="1797" max="1797" width="12.140625" style="27" customWidth="1"/>
    <col min="1798" max="1798" width="19" style="27" customWidth="1"/>
    <col min="1799" max="1801" width="5.140625" style="27" customWidth="1"/>
    <col min="1802" max="1802" width="11" style="27" customWidth="1"/>
    <col min="1803" max="1803" width="5.140625" style="27" customWidth="1"/>
    <col min="1804" max="1804" width="8.85546875" style="27" customWidth="1"/>
    <col min="1805" max="1805" width="17.85546875" style="27" customWidth="1"/>
    <col min="1806" max="1806" width="9.140625" style="27" customWidth="1"/>
    <col min="1807" max="1807" width="17.85546875" style="27" customWidth="1"/>
    <col min="1808" max="2048" width="10.140625" style="27"/>
    <col min="2049" max="2049" width="5.140625" style="27" customWidth="1"/>
    <col min="2050" max="2050" width="27" style="27" customWidth="1"/>
    <col min="2051" max="2051" width="8.85546875" style="27" customWidth="1"/>
    <col min="2052" max="2052" width="11.42578125" style="27" customWidth="1"/>
    <col min="2053" max="2053" width="12.140625" style="27" customWidth="1"/>
    <col min="2054" max="2054" width="19" style="27" customWidth="1"/>
    <col min="2055" max="2057" width="5.140625" style="27" customWidth="1"/>
    <col min="2058" max="2058" width="11" style="27" customWidth="1"/>
    <col min="2059" max="2059" width="5.140625" style="27" customWidth="1"/>
    <col min="2060" max="2060" width="8.85546875" style="27" customWidth="1"/>
    <col min="2061" max="2061" width="17.85546875" style="27" customWidth="1"/>
    <col min="2062" max="2062" width="9.140625" style="27" customWidth="1"/>
    <col min="2063" max="2063" width="17.85546875" style="27" customWidth="1"/>
    <col min="2064" max="2304" width="10.140625" style="27"/>
    <col min="2305" max="2305" width="5.140625" style="27" customWidth="1"/>
    <col min="2306" max="2306" width="27" style="27" customWidth="1"/>
    <col min="2307" max="2307" width="8.85546875" style="27" customWidth="1"/>
    <col min="2308" max="2308" width="11.42578125" style="27" customWidth="1"/>
    <col min="2309" max="2309" width="12.140625" style="27" customWidth="1"/>
    <col min="2310" max="2310" width="19" style="27" customWidth="1"/>
    <col min="2311" max="2313" width="5.140625" style="27" customWidth="1"/>
    <col min="2314" max="2314" width="11" style="27" customWidth="1"/>
    <col min="2315" max="2315" width="5.140625" style="27" customWidth="1"/>
    <col min="2316" max="2316" width="8.85546875" style="27" customWidth="1"/>
    <col min="2317" max="2317" width="17.85546875" style="27" customWidth="1"/>
    <col min="2318" max="2318" width="9.140625" style="27" customWidth="1"/>
    <col min="2319" max="2319" width="17.85546875" style="27" customWidth="1"/>
    <col min="2320" max="2560" width="10.140625" style="27"/>
    <col min="2561" max="2561" width="5.140625" style="27" customWidth="1"/>
    <col min="2562" max="2562" width="27" style="27" customWidth="1"/>
    <col min="2563" max="2563" width="8.85546875" style="27" customWidth="1"/>
    <col min="2564" max="2564" width="11.42578125" style="27" customWidth="1"/>
    <col min="2565" max="2565" width="12.140625" style="27" customWidth="1"/>
    <col min="2566" max="2566" width="19" style="27" customWidth="1"/>
    <col min="2567" max="2569" width="5.140625" style="27" customWidth="1"/>
    <col min="2570" max="2570" width="11" style="27" customWidth="1"/>
    <col min="2571" max="2571" width="5.140625" style="27" customWidth="1"/>
    <col min="2572" max="2572" width="8.85546875" style="27" customWidth="1"/>
    <col min="2573" max="2573" width="17.85546875" style="27" customWidth="1"/>
    <col min="2574" max="2574" width="9.140625" style="27" customWidth="1"/>
    <col min="2575" max="2575" width="17.85546875" style="27" customWidth="1"/>
    <col min="2576" max="2816" width="10.140625" style="27"/>
    <col min="2817" max="2817" width="5.140625" style="27" customWidth="1"/>
    <col min="2818" max="2818" width="27" style="27" customWidth="1"/>
    <col min="2819" max="2819" width="8.85546875" style="27" customWidth="1"/>
    <col min="2820" max="2820" width="11.42578125" style="27" customWidth="1"/>
    <col min="2821" max="2821" width="12.140625" style="27" customWidth="1"/>
    <col min="2822" max="2822" width="19" style="27" customWidth="1"/>
    <col min="2823" max="2825" width="5.140625" style="27" customWidth="1"/>
    <col min="2826" max="2826" width="11" style="27" customWidth="1"/>
    <col min="2827" max="2827" width="5.140625" style="27" customWidth="1"/>
    <col min="2828" max="2828" width="8.85546875" style="27" customWidth="1"/>
    <col min="2829" max="2829" width="17.85546875" style="27" customWidth="1"/>
    <col min="2830" max="2830" width="9.140625" style="27" customWidth="1"/>
    <col min="2831" max="2831" width="17.85546875" style="27" customWidth="1"/>
    <col min="2832" max="3072" width="10.140625" style="27"/>
    <col min="3073" max="3073" width="5.140625" style="27" customWidth="1"/>
    <col min="3074" max="3074" width="27" style="27" customWidth="1"/>
    <col min="3075" max="3075" width="8.85546875" style="27" customWidth="1"/>
    <col min="3076" max="3076" width="11.42578125" style="27" customWidth="1"/>
    <col min="3077" max="3077" width="12.140625" style="27" customWidth="1"/>
    <col min="3078" max="3078" width="19" style="27" customWidth="1"/>
    <col min="3079" max="3081" width="5.140625" style="27" customWidth="1"/>
    <col min="3082" max="3082" width="11" style="27" customWidth="1"/>
    <col min="3083" max="3083" width="5.140625" style="27" customWidth="1"/>
    <col min="3084" max="3084" width="8.85546875" style="27" customWidth="1"/>
    <col min="3085" max="3085" width="17.85546875" style="27" customWidth="1"/>
    <col min="3086" max="3086" width="9.140625" style="27" customWidth="1"/>
    <col min="3087" max="3087" width="17.85546875" style="27" customWidth="1"/>
    <col min="3088" max="3328" width="10.140625" style="27"/>
    <col min="3329" max="3329" width="5.140625" style="27" customWidth="1"/>
    <col min="3330" max="3330" width="27" style="27" customWidth="1"/>
    <col min="3331" max="3331" width="8.85546875" style="27" customWidth="1"/>
    <col min="3332" max="3332" width="11.42578125" style="27" customWidth="1"/>
    <col min="3333" max="3333" width="12.140625" style="27" customWidth="1"/>
    <col min="3334" max="3334" width="19" style="27" customWidth="1"/>
    <col min="3335" max="3337" width="5.140625" style="27" customWidth="1"/>
    <col min="3338" max="3338" width="11" style="27" customWidth="1"/>
    <col min="3339" max="3339" width="5.140625" style="27" customWidth="1"/>
    <col min="3340" max="3340" width="8.85546875" style="27" customWidth="1"/>
    <col min="3341" max="3341" width="17.85546875" style="27" customWidth="1"/>
    <col min="3342" max="3342" width="9.140625" style="27" customWidth="1"/>
    <col min="3343" max="3343" width="17.85546875" style="27" customWidth="1"/>
    <col min="3344" max="3584" width="10.140625" style="27"/>
    <col min="3585" max="3585" width="5.140625" style="27" customWidth="1"/>
    <col min="3586" max="3586" width="27" style="27" customWidth="1"/>
    <col min="3587" max="3587" width="8.85546875" style="27" customWidth="1"/>
    <col min="3588" max="3588" width="11.42578125" style="27" customWidth="1"/>
    <col min="3589" max="3589" width="12.140625" style="27" customWidth="1"/>
    <col min="3590" max="3590" width="19" style="27" customWidth="1"/>
    <col min="3591" max="3593" width="5.140625" style="27" customWidth="1"/>
    <col min="3594" max="3594" width="11" style="27" customWidth="1"/>
    <col min="3595" max="3595" width="5.140625" style="27" customWidth="1"/>
    <col min="3596" max="3596" width="8.85546875" style="27" customWidth="1"/>
    <col min="3597" max="3597" width="17.85546875" style="27" customWidth="1"/>
    <col min="3598" max="3598" width="9.140625" style="27" customWidth="1"/>
    <col min="3599" max="3599" width="17.85546875" style="27" customWidth="1"/>
    <col min="3600" max="3840" width="10.140625" style="27"/>
    <col min="3841" max="3841" width="5.140625" style="27" customWidth="1"/>
    <col min="3842" max="3842" width="27" style="27" customWidth="1"/>
    <col min="3843" max="3843" width="8.85546875" style="27" customWidth="1"/>
    <col min="3844" max="3844" width="11.42578125" style="27" customWidth="1"/>
    <col min="3845" max="3845" width="12.140625" style="27" customWidth="1"/>
    <col min="3846" max="3846" width="19" style="27" customWidth="1"/>
    <col min="3847" max="3849" width="5.140625" style="27" customWidth="1"/>
    <col min="3850" max="3850" width="11" style="27" customWidth="1"/>
    <col min="3851" max="3851" width="5.140625" style="27" customWidth="1"/>
    <col min="3852" max="3852" width="8.85546875" style="27" customWidth="1"/>
    <col min="3853" max="3853" width="17.85546875" style="27" customWidth="1"/>
    <col min="3854" max="3854" width="9.140625" style="27" customWidth="1"/>
    <col min="3855" max="3855" width="17.85546875" style="27" customWidth="1"/>
    <col min="3856" max="4096" width="10.140625" style="27"/>
    <col min="4097" max="4097" width="5.140625" style="27" customWidth="1"/>
    <col min="4098" max="4098" width="27" style="27" customWidth="1"/>
    <col min="4099" max="4099" width="8.85546875" style="27" customWidth="1"/>
    <col min="4100" max="4100" width="11.42578125" style="27" customWidth="1"/>
    <col min="4101" max="4101" width="12.140625" style="27" customWidth="1"/>
    <col min="4102" max="4102" width="19" style="27" customWidth="1"/>
    <col min="4103" max="4105" width="5.140625" style="27" customWidth="1"/>
    <col min="4106" max="4106" width="11" style="27" customWidth="1"/>
    <col min="4107" max="4107" width="5.140625" style="27" customWidth="1"/>
    <col min="4108" max="4108" width="8.85546875" style="27" customWidth="1"/>
    <col min="4109" max="4109" width="17.85546875" style="27" customWidth="1"/>
    <col min="4110" max="4110" width="9.140625" style="27" customWidth="1"/>
    <col min="4111" max="4111" width="17.85546875" style="27" customWidth="1"/>
    <col min="4112" max="4352" width="10.140625" style="27"/>
    <col min="4353" max="4353" width="5.140625" style="27" customWidth="1"/>
    <col min="4354" max="4354" width="27" style="27" customWidth="1"/>
    <col min="4355" max="4355" width="8.85546875" style="27" customWidth="1"/>
    <col min="4356" max="4356" width="11.42578125" style="27" customWidth="1"/>
    <col min="4357" max="4357" width="12.140625" style="27" customWidth="1"/>
    <col min="4358" max="4358" width="19" style="27" customWidth="1"/>
    <col min="4359" max="4361" width="5.140625" style="27" customWidth="1"/>
    <col min="4362" max="4362" width="11" style="27" customWidth="1"/>
    <col min="4363" max="4363" width="5.140625" style="27" customWidth="1"/>
    <col min="4364" max="4364" width="8.85546875" style="27" customWidth="1"/>
    <col min="4365" max="4365" width="17.85546875" style="27" customWidth="1"/>
    <col min="4366" max="4366" width="9.140625" style="27" customWidth="1"/>
    <col min="4367" max="4367" width="17.85546875" style="27" customWidth="1"/>
    <col min="4368" max="4608" width="10.140625" style="27"/>
    <col min="4609" max="4609" width="5.140625" style="27" customWidth="1"/>
    <col min="4610" max="4610" width="27" style="27" customWidth="1"/>
    <col min="4611" max="4611" width="8.85546875" style="27" customWidth="1"/>
    <col min="4612" max="4612" width="11.42578125" style="27" customWidth="1"/>
    <col min="4613" max="4613" width="12.140625" style="27" customWidth="1"/>
    <col min="4614" max="4614" width="19" style="27" customWidth="1"/>
    <col min="4615" max="4617" width="5.140625" style="27" customWidth="1"/>
    <col min="4618" max="4618" width="11" style="27" customWidth="1"/>
    <col min="4619" max="4619" width="5.140625" style="27" customWidth="1"/>
    <col min="4620" max="4620" width="8.85546875" style="27" customWidth="1"/>
    <col min="4621" max="4621" width="17.85546875" style="27" customWidth="1"/>
    <col min="4622" max="4622" width="9.140625" style="27" customWidth="1"/>
    <col min="4623" max="4623" width="17.85546875" style="27" customWidth="1"/>
    <col min="4624" max="4864" width="10.140625" style="27"/>
    <col min="4865" max="4865" width="5.140625" style="27" customWidth="1"/>
    <col min="4866" max="4866" width="27" style="27" customWidth="1"/>
    <col min="4867" max="4867" width="8.85546875" style="27" customWidth="1"/>
    <col min="4868" max="4868" width="11.42578125" style="27" customWidth="1"/>
    <col min="4869" max="4869" width="12.140625" style="27" customWidth="1"/>
    <col min="4870" max="4870" width="19" style="27" customWidth="1"/>
    <col min="4871" max="4873" width="5.140625" style="27" customWidth="1"/>
    <col min="4874" max="4874" width="11" style="27" customWidth="1"/>
    <col min="4875" max="4875" width="5.140625" style="27" customWidth="1"/>
    <col min="4876" max="4876" width="8.85546875" style="27" customWidth="1"/>
    <col min="4877" max="4877" width="17.85546875" style="27" customWidth="1"/>
    <col min="4878" max="4878" width="9.140625" style="27" customWidth="1"/>
    <col min="4879" max="4879" width="17.85546875" style="27" customWidth="1"/>
    <col min="4880" max="5120" width="10.140625" style="27"/>
    <col min="5121" max="5121" width="5.140625" style="27" customWidth="1"/>
    <col min="5122" max="5122" width="27" style="27" customWidth="1"/>
    <col min="5123" max="5123" width="8.85546875" style="27" customWidth="1"/>
    <col min="5124" max="5124" width="11.42578125" style="27" customWidth="1"/>
    <col min="5125" max="5125" width="12.140625" style="27" customWidth="1"/>
    <col min="5126" max="5126" width="19" style="27" customWidth="1"/>
    <col min="5127" max="5129" width="5.140625" style="27" customWidth="1"/>
    <col min="5130" max="5130" width="11" style="27" customWidth="1"/>
    <col min="5131" max="5131" width="5.140625" style="27" customWidth="1"/>
    <col min="5132" max="5132" width="8.85546875" style="27" customWidth="1"/>
    <col min="5133" max="5133" width="17.85546875" style="27" customWidth="1"/>
    <col min="5134" max="5134" width="9.140625" style="27" customWidth="1"/>
    <col min="5135" max="5135" width="17.85546875" style="27" customWidth="1"/>
    <col min="5136" max="5376" width="10.140625" style="27"/>
    <col min="5377" max="5377" width="5.140625" style="27" customWidth="1"/>
    <col min="5378" max="5378" width="27" style="27" customWidth="1"/>
    <col min="5379" max="5379" width="8.85546875" style="27" customWidth="1"/>
    <col min="5380" max="5380" width="11.42578125" style="27" customWidth="1"/>
    <col min="5381" max="5381" width="12.140625" style="27" customWidth="1"/>
    <col min="5382" max="5382" width="19" style="27" customWidth="1"/>
    <col min="5383" max="5385" width="5.140625" style="27" customWidth="1"/>
    <col min="5386" max="5386" width="11" style="27" customWidth="1"/>
    <col min="5387" max="5387" width="5.140625" style="27" customWidth="1"/>
    <col min="5388" max="5388" width="8.85546875" style="27" customWidth="1"/>
    <col min="5389" max="5389" width="17.85546875" style="27" customWidth="1"/>
    <col min="5390" max="5390" width="9.140625" style="27" customWidth="1"/>
    <col min="5391" max="5391" width="17.85546875" style="27" customWidth="1"/>
    <col min="5392" max="5632" width="10.140625" style="27"/>
    <col min="5633" max="5633" width="5.140625" style="27" customWidth="1"/>
    <col min="5634" max="5634" width="27" style="27" customWidth="1"/>
    <col min="5635" max="5635" width="8.85546875" style="27" customWidth="1"/>
    <col min="5636" max="5636" width="11.42578125" style="27" customWidth="1"/>
    <col min="5637" max="5637" width="12.140625" style="27" customWidth="1"/>
    <col min="5638" max="5638" width="19" style="27" customWidth="1"/>
    <col min="5639" max="5641" width="5.140625" style="27" customWidth="1"/>
    <col min="5642" max="5642" width="11" style="27" customWidth="1"/>
    <col min="5643" max="5643" width="5.140625" style="27" customWidth="1"/>
    <col min="5644" max="5644" width="8.85546875" style="27" customWidth="1"/>
    <col min="5645" max="5645" width="17.85546875" style="27" customWidth="1"/>
    <col min="5646" max="5646" width="9.140625" style="27" customWidth="1"/>
    <col min="5647" max="5647" width="17.85546875" style="27" customWidth="1"/>
    <col min="5648" max="5888" width="10.140625" style="27"/>
    <col min="5889" max="5889" width="5.140625" style="27" customWidth="1"/>
    <col min="5890" max="5890" width="27" style="27" customWidth="1"/>
    <col min="5891" max="5891" width="8.85546875" style="27" customWidth="1"/>
    <col min="5892" max="5892" width="11.42578125" style="27" customWidth="1"/>
    <col min="5893" max="5893" width="12.140625" style="27" customWidth="1"/>
    <col min="5894" max="5894" width="19" style="27" customWidth="1"/>
    <col min="5895" max="5897" width="5.140625" style="27" customWidth="1"/>
    <col min="5898" max="5898" width="11" style="27" customWidth="1"/>
    <col min="5899" max="5899" width="5.140625" style="27" customWidth="1"/>
    <col min="5900" max="5900" width="8.85546875" style="27" customWidth="1"/>
    <col min="5901" max="5901" width="17.85546875" style="27" customWidth="1"/>
    <col min="5902" max="5902" width="9.140625" style="27" customWidth="1"/>
    <col min="5903" max="5903" width="17.85546875" style="27" customWidth="1"/>
    <col min="5904" max="6144" width="10.140625" style="27"/>
    <col min="6145" max="6145" width="5.140625" style="27" customWidth="1"/>
    <col min="6146" max="6146" width="27" style="27" customWidth="1"/>
    <col min="6147" max="6147" width="8.85546875" style="27" customWidth="1"/>
    <col min="6148" max="6148" width="11.42578125" style="27" customWidth="1"/>
    <col min="6149" max="6149" width="12.140625" style="27" customWidth="1"/>
    <col min="6150" max="6150" width="19" style="27" customWidth="1"/>
    <col min="6151" max="6153" width="5.140625" style="27" customWidth="1"/>
    <col min="6154" max="6154" width="11" style="27" customWidth="1"/>
    <col min="6155" max="6155" width="5.140625" style="27" customWidth="1"/>
    <col min="6156" max="6156" width="8.85546875" style="27" customWidth="1"/>
    <col min="6157" max="6157" width="17.85546875" style="27" customWidth="1"/>
    <col min="6158" max="6158" width="9.140625" style="27" customWidth="1"/>
    <col min="6159" max="6159" width="17.85546875" style="27" customWidth="1"/>
    <col min="6160" max="6400" width="10.140625" style="27"/>
    <col min="6401" max="6401" width="5.140625" style="27" customWidth="1"/>
    <col min="6402" max="6402" width="27" style="27" customWidth="1"/>
    <col min="6403" max="6403" width="8.85546875" style="27" customWidth="1"/>
    <col min="6404" max="6404" width="11.42578125" style="27" customWidth="1"/>
    <col min="6405" max="6405" width="12.140625" style="27" customWidth="1"/>
    <col min="6406" max="6406" width="19" style="27" customWidth="1"/>
    <col min="6407" max="6409" width="5.140625" style="27" customWidth="1"/>
    <col min="6410" max="6410" width="11" style="27" customWidth="1"/>
    <col min="6411" max="6411" width="5.140625" style="27" customWidth="1"/>
    <col min="6412" max="6412" width="8.85546875" style="27" customWidth="1"/>
    <col min="6413" max="6413" width="17.85546875" style="27" customWidth="1"/>
    <col min="6414" max="6414" width="9.140625" style="27" customWidth="1"/>
    <col min="6415" max="6415" width="17.85546875" style="27" customWidth="1"/>
    <col min="6416" max="6656" width="10.140625" style="27"/>
    <col min="6657" max="6657" width="5.140625" style="27" customWidth="1"/>
    <col min="6658" max="6658" width="27" style="27" customWidth="1"/>
    <col min="6659" max="6659" width="8.85546875" style="27" customWidth="1"/>
    <col min="6660" max="6660" width="11.42578125" style="27" customWidth="1"/>
    <col min="6661" max="6661" width="12.140625" style="27" customWidth="1"/>
    <col min="6662" max="6662" width="19" style="27" customWidth="1"/>
    <col min="6663" max="6665" width="5.140625" style="27" customWidth="1"/>
    <col min="6666" max="6666" width="11" style="27" customWidth="1"/>
    <col min="6667" max="6667" width="5.140625" style="27" customWidth="1"/>
    <col min="6668" max="6668" width="8.85546875" style="27" customWidth="1"/>
    <col min="6669" max="6669" width="17.85546875" style="27" customWidth="1"/>
    <col min="6670" max="6670" width="9.140625" style="27" customWidth="1"/>
    <col min="6671" max="6671" width="17.85546875" style="27" customWidth="1"/>
    <col min="6672" max="6912" width="10.140625" style="27"/>
    <col min="6913" max="6913" width="5.140625" style="27" customWidth="1"/>
    <col min="6914" max="6914" width="27" style="27" customWidth="1"/>
    <col min="6915" max="6915" width="8.85546875" style="27" customWidth="1"/>
    <col min="6916" max="6916" width="11.42578125" style="27" customWidth="1"/>
    <col min="6917" max="6917" width="12.140625" style="27" customWidth="1"/>
    <col min="6918" max="6918" width="19" style="27" customWidth="1"/>
    <col min="6919" max="6921" width="5.140625" style="27" customWidth="1"/>
    <col min="6922" max="6922" width="11" style="27" customWidth="1"/>
    <col min="6923" max="6923" width="5.140625" style="27" customWidth="1"/>
    <col min="6924" max="6924" width="8.85546875" style="27" customWidth="1"/>
    <col min="6925" max="6925" width="17.85546875" style="27" customWidth="1"/>
    <col min="6926" max="6926" width="9.140625" style="27" customWidth="1"/>
    <col min="6927" max="6927" width="17.85546875" style="27" customWidth="1"/>
    <col min="6928" max="7168" width="10.140625" style="27"/>
    <col min="7169" max="7169" width="5.140625" style="27" customWidth="1"/>
    <col min="7170" max="7170" width="27" style="27" customWidth="1"/>
    <col min="7171" max="7171" width="8.85546875" style="27" customWidth="1"/>
    <col min="7172" max="7172" width="11.42578125" style="27" customWidth="1"/>
    <col min="7173" max="7173" width="12.140625" style="27" customWidth="1"/>
    <col min="7174" max="7174" width="19" style="27" customWidth="1"/>
    <col min="7175" max="7177" width="5.140625" style="27" customWidth="1"/>
    <col min="7178" max="7178" width="11" style="27" customWidth="1"/>
    <col min="7179" max="7179" width="5.140625" style="27" customWidth="1"/>
    <col min="7180" max="7180" width="8.85546875" style="27" customWidth="1"/>
    <col min="7181" max="7181" width="17.85546875" style="27" customWidth="1"/>
    <col min="7182" max="7182" width="9.140625" style="27" customWidth="1"/>
    <col min="7183" max="7183" width="17.85546875" style="27" customWidth="1"/>
    <col min="7184" max="7424" width="10.140625" style="27"/>
    <col min="7425" max="7425" width="5.140625" style="27" customWidth="1"/>
    <col min="7426" max="7426" width="27" style="27" customWidth="1"/>
    <col min="7427" max="7427" width="8.85546875" style="27" customWidth="1"/>
    <col min="7428" max="7428" width="11.42578125" style="27" customWidth="1"/>
    <col min="7429" max="7429" width="12.140625" style="27" customWidth="1"/>
    <col min="7430" max="7430" width="19" style="27" customWidth="1"/>
    <col min="7431" max="7433" width="5.140625" style="27" customWidth="1"/>
    <col min="7434" max="7434" width="11" style="27" customWidth="1"/>
    <col min="7435" max="7435" width="5.140625" style="27" customWidth="1"/>
    <col min="7436" max="7436" width="8.85546875" style="27" customWidth="1"/>
    <col min="7437" max="7437" width="17.85546875" style="27" customWidth="1"/>
    <col min="7438" max="7438" width="9.140625" style="27" customWidth="1"/>
    <col min="7439" max="7439" width="17.85546875" style="27" customWidth="1"/>
    <col min="7440" max="7680" width="10.140625" style="27"/>
    <col min="7681" max="7681" width="5.140625" style="27" customWidth="1"/>
    <col min="7682" max="7682" width="27" style="27" customWidth="1"/>
    <col min="7683" max="7683" width="8.85546875" style="27" customWidth="1"/>
    <col min="7684" max="7684" width="11.42578125" style="27" customWidth="1"/>
    <col min="7685" max="7685" width="12.140625" style="27" customWidth="1"/>
    <col min="7686" max="7686" width="19" style="27" customWidth="1"/>
    <col min="7687" max="7689" width="5.140625" style="27" customWidth="1"/>
    <col min="7690" max="7690" width="11" style="27" customWidth="1"/>
    <col min="7691" max="7691" width="5.140625" style="27" customWidth="1"/>
    <col min="7692" max="7692" width="8.85546875" style="27" customWidth="1"/>
    <col min="7693" max="7693" width="17.85546875" style="27" customWidth="1"/>
    <col min="7694" max="7694" width="9.140625" style="27" customWidth="1"/>
    <col min="7695" max="7695" width="17.85546875" style="27" customWidth="1"/>
    <col min="7696" max="7936" width="10.140625" style="27"/>
    <col min="7937" max="7937" width="5.140625" style="27" customWidth="1"/>
    <col min="7938" max="7938" width="27" style="27" customWidth="1"/>
    <col min="7939" max="7939" width="8.85546875" style="27" customWidth="1"/>
    <col min="7940" max="7940" width="11.42578125" style="27" customWidth="1"/>
    <col min="7941" max="7941" width="12.140625" style="27" customWidth="1"/>
    <col min="7942" max="7942" width="19" style="27" customWidth="1"/>
    <col min="7943" max="7945" width="5.140625" style="27" customWidth="1"/>
    <col min="7946" max="7946" width="11" style="27" customWidth="1"/>
    <col min="7947" max="7947" width="5.140625" style="27" customWidth="1"/>
    <col min="7948" max="7948" width="8.85546875" style="27" customWidth="1"/>
    <col min="7949" max="7949" width="17.85546875" style="27" customWidth="1"/>
    <col min="7950" max="7950" width="9.140625" style="27" customWidth="1"/>
    <col min="7951" max="7951" width="17.85546875" style="27" customWidth="1"/>
    <col min="7952" max="8192" width="10.140625" style="27"/>
    <col min="8193" max="8193" width="5.140625" style="27" customWidth="1"/>
    <col min="8194" max="8194" width="27" style="27" customWidth="1"/>
    <col min="8195" max="8195" width="8.85546875" style="27" customWidth="1"/>
    <col min="8196" max="8196" width="11.42578125" style="27" customWidth="1"/>
    <col min="8197" max="8197" width="12.140625" style="27" customWidth="1"/>
    <col min="8198" max="8198" width="19" style="27" customWidth="1"/>
    <col min="8199" max="8201" width="5.140625" style="27" customWidth="1"/>
    <col min="8202" max="8202" width="11" style="27" customWidth="1"/>
    <col min="8203" max="8203" width="5.140625" style="27" customWidth="1"/>
    <col min="8204" max="8204" width="8.85546875" style="27" customWidth="1"/>
    <col min="8205" max="8205" width="17.85546875" style="27" customWidth="1"/>
    <col min="8206" max="8206" width="9.140625" style="27" customWidth="1"/>
    <col min="8207" max="8207" width="17.85546875" style="27" customWidth="1"/>
    <col min="8208" max="8448" width="10.140625" style="27"/>
    <col min="8449" max="8449" width="5.140625" style="27" customWidth="1"/>
    <col min="8450" max="8450" width="27" style="27" customWidth="1"/>
    <col min="8451" max="8451" width="8.85546875" style="27" customWidth="1"/>
    <col min="8452" max="8452" width="11.42578125" style="27" customWidth="1"/>
    <col min="8453" max="8453" width="12.140625" style="27" customWidth="1"/>
    <col min="8454" max="8454" width="19" style="27" customWidth="1"/>
    <col min="8455" max="8457" width="5.140625" style="27" customWidth="1"/>
    <col min="8458" max="8458" width="11" style="27" customWidth="1"/>
    <col min="8459" max="8459" width="5.140625" style="27" customWidth="1"/>
    <col min="8460" max="8460" width="8.85546875" style="27" customWidth="1"/>
    <col min="8461" max="8461" width="17.85546875" style="27" customWidth="1"/>
    <col min="8462" max="8462" width="9.140625" style="27" customWidth="1"/>
    <col min="8463" max="8463" width="17.85546875" style="27" customWidth="1"/>
    <col min="8464" max="8704" width="10.140625" style="27"/>
    <col min="8705" max="8705" width="5.140625" style="27" customWidth="1"/>
    <col min="8706" max="8706" width="27" style="27" customWidth="1"/>
    <col min="8707" max="8707" width="8.85546875" style="27" customWidth="1"/>
    <col min="8708" max="8708" width="11.42578125" style="27" customWidth="1"/>
    <col min="8709" max="8709" width="12.140625" style="27" customWidth="1"/>
    <col min="8710" max="8710" width="19" style="27" customWidth="1"/>
    <col min="8711" max="8713" width="5.140625" style="27" customWidth="1"/>
    <col min="8714" max="8714" width="11" style="27" customWidth="1"/>
    <col min="8715" max="8715" width="5.140625" style="27" customWidth="1"/>
    <col min="8716" max="8716" width="8.85546875" style="27" customWidth="1"/>
    <col min="8717" max="8717" width="17.85546875" style="27" customWidth="1"/>
    <col min="8718" max="8718" width="9.140625" style="27" customWidth="1"/>
    <col min="8719" max="8719" width="17.85546875" style="27" customWidth="1"/>
    <col min="8720" max="8960" width="10.140625" style="27"/>
    <col min="8961" max="8961" width="5.140625" style="27" customWidth="1"/>
    <col min="8962" max="8962" width="27" style="27" customWidth="1"/>
    <col min="8963" max="8963" width="8.85546875" style="27" customWidth="1"/>
    <col min="8964" max="8964" width="11.42578125" style="27" customWidth="1"/>
    <col min="8965" max="8965" width="12.140625" style="27" customWidth="1"/>
    <col min="8966" max="8966" width="19" style="27" customWidth="1"/>
    <col min="8967" max="8969" width="5.140625" style="27" customWidth="1"/>
    <col min="8970" max="8970" width="11" style="27" customWidth="1"/>
    <col min="8971" max="8971" width="5.140625" style="27" customWidth="1"/>
    <col min="8972" max="8972" width="8.85546875" style="27" customWidth="1"/>
    <col min="8973" max="8973" width="17.85546875" style="27" customWidth="1"/>
    <col min="8974" max="8974" width="9.140625" style="27" customWidth="1"/>
    <col min="8975" max="8975" width="17.85546875" style="27" customWidth="1"/>
    <col min="8976" max="9216" width="10.140625" style="27"/>
    <col min="9217" max="9217" width="5.140625" style="27" customWidth="1"/>
    <col min="9218" max="9218" width="27" style="27" customWidth="1"/>
    <col min="9219" max="9219" width="8.85546875" style="27" customWidth="1"/>
    <col min="9220" max="9220" width="11.42578125" style="27" customWidth="1"/>
    <col min="9221" max="9221" width="12.140625" style="27" customWidth="1"/>
    <col min="9222" max="9222" width="19" style="27" customWidth="1"/>
    <col min="9223" max="9225" width="5.140625" style="27" customWidth="1"/>
    <col min="9226" max="9226" width="11" style="27" customWidth="1"/>
    <col min="9227" max="9227" width="5.140625" style="27" customWidth="1"/>
    <col min="9228" max="9228" width="8.85546875" style="27" customWidth="1"/>
    <col min="9229" max="9229" width="17.85546875" style="27" customWidth="1"/>
    <col min="9230" max="9230" width="9.140625" style="27" customWidth="1"/>
    <col min="9231" max="9231" width="17.85546875" style="27" customWidth="1"/>
    <col min="9232" max="9472" width="10.140625" style="27"/>
    <col min="9473" max="9473" width="5.140625" style="27" customWidth="1"/>
    <col min="9474" max="9474" width="27" style="27" customWidth="1"/>
    <col min="9475" max="9475" width="8.85546875" style="27" customWidth="1"/>
    <col min="9476" max="9476" width="11.42578125" style="27" customWidth="1"/>
    <col min="9477" max="9477" width="12.140625" style="27" customWidth="1"/>
    <col min="9478" max="9478" width="19" style="27" customWidth="1"/>
    <col min="9479" max="9481" width="5.140625" style="27" customWidth="1"/>
    <col min="9482" max="9482" width="11" style="27" customWidth="1"/>
    <col min="9483" max="9483" width="5.140625" style="27" customWidth="1"/>
    <col min="9484" max="9484" width="8.85546875" style="27" customWidth="1"/>
    <col min="9485" max="9485" width="17.85546875" style="27" customWidth="1"/>
    <col min="9486" max="9486" width="9.140625" style="27" customWidth="1"/>
    <col min="9487" max="9487" width="17.85546875" style="27" customWidth="1"/>
    <col min="9488" max="9728" width="10.140625" style="27"/>
    <col min="9729" max="9729" width="5.140625" style="27" customWidth="1"/>
    <col min="9730" max="9730" width="27" style="27" customWidth="1"/>
    <col min="9731" max="9731" width="8.85546875" style="27" customWidth="1"/>
    <col min="9732" max="9732" width="11.42578125" style="27" customWidth="1"/>
    <col min="9733" max="9733" width="12.140625" style="27" customWidth="1"/>
    <col min="9734" max="9734" width="19" style="27" customWidth="1"/>
    <col min="9735" max="9737" width="5.140625" style="27" customWidth="1"/>
    <col min="9738" max="9738" width="11" style="27" customWidth="1"/>
    <col min="9739" max="9739" width="5.140625" style="27" customWidth="1"/>
    <col min="9740" max="9740" width="8.85546875" style="27" customWidth="1"/>
    <col min="9741" max="9741" width="17.85546875" style="27" customWidth="1"/>
    <col min="9742" max="9742" width="9.140625" style="27" customWidth="1"/>
    <col min="9743" max="9743" width="17.85546875" style="27" customWidth="1"/>
    <col min="9744" max="9984" width="10.140625" style="27"/>
    <col min="9985" max="9985" width="5.140625" style="27" customWidth="1"/>
    <col min="9986" max="9986" width="27" style="27" customWidth="1"/>
    <col min="9987" max="9987" width="8.85546875" style="27" customWidth="1"/>
    <col min="9988" max="9988" width="11.42578125" style="27" customWidth="1"/>
    <col min="9989" max="9989" width="12.140625" style="27" customWidth="1"/>
    <col min="9990" max="9990" width="19" style="27" customWidth="1"/>
    <col min="9991" max="9993" width="5.140625" style="27" customWidth="1"/>
    <col min="9994" max="9994" width="11" style="27" customWidth="1"/>
    <col min="9995" max="9995" width="5.140625" style="27" customWidth="1"/>
    <col min="9996" max="9996" width="8.85546875" style="27" customWidth="1"/>
    <col min="9997" max="9997" width="17.85546875" style="27" customWidth="1"/>
    <col min="9998" max="9998" width="9.140625" style="27" customWidth="1"/>
    <col min="9999" max="9999" width="17.85546875" style="27" customWidth="1"/>
    <col min="10000" max="10240" width="10.140625" style="27"/>
    <col min="10241" max="10241" width="5.140625" style="27" customWidth="1"/>
    <col min="10242" max="10242" width="27" style="27" customWidth="1"/>
    <col min="10243" max="10243" width="8.85546875" style="27" customWidth="1"/>
    <col min="10244" max="10244" width="11.42578125" style="27" customWidth="1"/>
    <col min="10245" max="10245" width="12.140625" style="27" customWidth="1"/>
    <col min="10246" max="10246" width="19" style="27" customWidth="1"/>
    <col min="10247" max="10249" width="5.140625" style="27" customWidth="1"/>
    <col min="10250" max="10250" width="11" style="27" customWidth="1"/>
    <col min="10251" max="10251" width="5.140625" style="27" customWidth="1"/>
    <col min="10252" max="10252" width="8.85546875" style="27" customWidth="1"/>
    <col min="10253" max="10253" width="17.85546875" style="27" customWidth="1"/>
    <col min="10254" max="10254" width="9.140625" style="27" customWidth="1"/>
    <col min="10255" max="10255" width="17.85546875" style="27" customWidth="1"/>
    <col min="10256" max="10496" width="10.140625" style="27"/>
    <col min="10497" max="10497" width="5.140625" style="27" customWidth="1"/>
    <col min="10498" max="10498" width="27" style="27" customWidth="1"/>
    <col min="10499" max="10499" width="8.85546875" style="27" customWidth="1"/>
    <col min="10500" max="10500" width="11.42578125" style="27" customWidth="1"/>
    <col min="10501" max="10501" width="12.140625" style="27" customWidth="1"/>
    <col min="10502" max="10502" width="19" style="27" customWidth="1"/>
    <col min="10503" max="10505" width="5.140625" style="27" customWidth="1"/>
    <col min="10506" max="10506" width="11" style="27" customWidth="1"/>
    <col min="10507" max="10507" width="5.140625" style="27" customWidth="1"/>
    <col min="10508" max="10508" width="8.85546875" style="27" customWidth="1"/>
    <col min="10509" max="10509" width="17.85546875" style="27" customWidth="1"/>
    <col min="10510" max="10510" width="9.140625" style="27" customWidth="1"/>
    <col min="10511" max="10511" width="17.85546875" style="27" customWidth="1"/>
    <col min="10512" max="10752" width="10.140625" style="27"/>
    <col min="10753" max="10753" width="5.140625" style="27" customWidth="1"/>
    <col min="10754" max="10754" width="27" style="27" customWidth="1"/>
    <col min="10755" max="10755" width="8.85546875" style="27" customWidth="1"/>
    <col min="10756" max="10756" width="11.42578125" style="27" customWidth="1"/>
    <col min="10757" max="10757" width="12.140625" style="27" customWidth="1"/>
    <col min="10758" max="10758" width="19" style="27" customWidth="1"/>
    <col min="10759" max="10761" width="5.140625" style="27" customWidth="1"/>
    <col min="10762" max="10762" width="11" style="27" customWidth="1"/>
    <col min="10763" max="10763" width="5.140625" style="27" customWidth="1"/>
    <col min="10764" max="10764" width="8.85546875" style="27" customWidth="1"/>
    <col min="10765" max="10765" width="17.85546875" style="27" customWidth="1"/>
    <col min="10766" max="10766" width="9.140625" style="27" customWidth="1"/>
    <col min="10767" max="10767" width="17.85546875" style="27" customWidth="1"/>
    <col min="10768" max="11008" width="10.140625" style="27"/>
    <col min="11009" max="11009" width="5.140625" style="27" customWidth="1"/>
    <col min="11010" max="11010" width="27" style="27" customWidth="1"/>
    <col min="11011" max="11011" width="8.85546875" style="27" customWidth="1"/>
    <col min="11012" max="11012" width="11.42578125" style="27" customWidth="1"/>
    <col min="11013" max="11013" width="12.140625" style="27" customWidth="1"/>
    <col min="11014" max="11014" width="19" style="27" customWidth="1"/>
    <col min="11015" max="11017" width="5.140625" style="27" customWidth="1"/>
    <col min="11018" max="11018" width="11" style="27" customWidth="1"/>
    <col min="11019" max="11019" width="5.140625" style="27" customWidth="1"/>
    <col min="11020" max="11020" width="8.85546875" style="27" customWidth="1"/>
    <col min="11021" max="11021" width="17.85546875" style="27" customWidth="1"/>
    <col min="11022" max="11022" width="9.140625" style="27" customWidth="1"/>
    <col min="11023" max="11023" width="17.85546875" style="27" customWidth="1"/>
    <col min="11024" max="11264" width="10.140625" style="27"/>
    <col min="11265" max="11265" width="5.140625" style="27" customWidth="1"/>
    <col min="11266" max="11266" width="27" style="27" customWidth="1"/>
    <col min="11267" max="11267" width="8.85546875" style="27" customWidth="1"/>
    <col min="11268" max="11268" width="11.42578125" style="27" customWidth="1"/>
    <col min="11269" max="11269" width="12.140625" style="27" customWidth="1"/>
    <col min="11270" max="11270" width="19" style="27" customWidth="1"/>
    <col min="11271" max="11273" width="5.140625" style="27" customWidth="1"/>
    <col min="11274" max="11274" width="11" style="27" customWidth="1"/>
    <col min="11275" max="11275" width="5.140625" style="27" customWidth="1"/>
    <col min="11276" max="11276" width="8.85546875" style="27" customWidth="1"/>
    <col min="11277" max="11277" width="17.85546875" style="27" customWidth="1"/>
    <col min="11278" max="11278" width="9.140625" style="27" customWidth="1"/>
    <col min="11279" max="11279" width="17.85546875" style="27" customWidth="1"/>
    <col min="11280" max="11520" width="10.140625" style="27"/>
    <col min="11521" max="11521" width="5.140625" style="27" customWidth="1"/>
    <col min="11522" max="11522" width="27" style="27" customWidth="1"/>
    <col min="11523" max="11523" width="8.85546875" style="27" customWidth="1"/>
    <col min="11524" max="11524" width="11.42578125" style="27" customWidth="1"/>
    <col min="11525" max="11525" width="12.140625" style="27" customWidth="1"/>
    <col min="11526" max="11526" width="19" style="27" customWidth="1"/>
    <col min="11527" max="11529" width="5.140625" style="27" customWidth="1"/>
    <col min="11530" max="11530" width="11" style="27" customWidth="1"/>
    <col min="11531" max="11531" width="5.140625" style="27" customWidth="1"/>
    <col min="11532" max="11532" width="8.85546875" style="27" customWidth="1"/>
    <col min="11533" max="11533" width="17.85546875" style="27" customWidth="1"/>
    <col min="11534" max="11534" width="9.140625" style="27" customWidth="1"/>
    <col min="11535" max="11535" width="17.85546875" style="27" customWidth="1"/>
    <col min="11536" max="11776" width="10.140625" style="27"/>
    <col min="11777" max="11777" width="5.140625" style="27" customWidth="1"/>
    <col min="11778" max="11778" width="27" style="27" customWidth="1"/>
    <col min="11779" max="11779" width="8.85546875" style="27" customWidth="1"/>
    <col min="11780" max="11780" width="11.42578125" style="27" customWidth="1"/>
    <col min="11781" max="11781" width="12.140625" style="27" customWidth="1"/>
    <col min="11782" max="11782" width="19" style="27" customWidth="1"/>
    <col min="11783" max="11785" width="5.140625" style="27" customWidth="1"/>
    <col min="11786" max="11786" width="11" style="27" customWidth="1"/>
    <col min="11787" max="11787" width="5.140625" style="27" customWidth="1"/>
    <col min="11788" max="11788" width="8.85546875" style="27" customWidth="1"/>
    <col min="11789" max="11789" width="17.85546875" style="27" customWidth="1"/>
    <col min="11790" max="11790" width="9.140625" style="27" customWidth="1"/>
    <col min="11791" max="11791" width="17.85546875" style="27" customWidth="1"/>
    <col min="11792" max="12032" width="10.140625" style="27"/>
    <col min="12033" max="12033" width="5.140625" style="27" customWidth="1"/>
    <col min="12034" max="12034" width="27" style="27" customWidth="1"/>
    <col min="12035" max="12035" width="8.85546875" style="27" customWidth="1"/>
    <col min="12036" max="12036" width="11.42578125" style="27" customWidth="1"/>
    <col min="12037" max="12037" width="12.140625" style="27" customWidth="1"/>
    <col min="12038" max="12038" width="19" style="27" customWidth="1"/>
    <col min="12039" max="12041" width="5.140625" style="27" customWidth="1"/>
    <col min="12042" max="12042" width="11" style="27" customWidth="1"/>
    <col min="12043" max="12043" width="5.140625" style="27" customWidth="1"/>
    <col min="12044" max="12044" width="8.85546875" style="27" customWidth="1"/>
    <col min="12045" max="12045" width="17.85546875" style="27" customWidth="1"/>
    <col min="12046" max="12046" width="9.140625" style="27" customWidth="1"/>
    <col min="12047" max="12047" width="17.85546875" style="27" customWidth="1"/>
    <col min="12048" max="12288" width="10.140625" style="27"/>
    <col min="12289" max="12289" width="5.140625" style="27" customWidth="1"/>
    <col min="12290" max="12290" width="27" style="27" customWidth="1"/>
    <col min="12291" max="12291" width="8.85546875" style="27" customWidth="1"/>
    <col min="12292" max="12292" width="11.42578125" style="27" customWidth="1"/>
    <col min="12293" max="12293" width="12.140625" style="27" customWidth="1"/>
    <col min="12294" max="12294" width="19" style="27" customWidth="1"/>
    <col min="12295" max="12297" width="5.140625" style="27" customWidth="1"/>
    <col min="12298" max="12298" width="11" style="27" customWidth="1"/>
    <col min="12299" max="12299" width="5.140625" style="27" customWidth="1"/>
    <col min="12300" max="12300" width="8.85546875" style="27" customWidth="1"/>
    <col min="12301" max="12301" width="17.85546875" style="27" customWidth="1"/>
    <col min="12302" max="12302" width="9.140625" style="27" customWidth="1"/>
    <col min="12303" max="12303" width="17.85546875" style="27" customWidth="1"/>
    <col min="12304" max="12544" width="10.140625" style="27"/>
    <col min="12545" max="12545" width="5.140625" style="27" customWidth="1"/>
    <col min="12546" max="12546" width="27" style="27" customWidth="1"/>
    <col min="12547" max="12547" width="8.85546875" style="27" customWidth="1"/>
    <col min="12548" max="12548" width="11.42578125" style="27" customWidth="1"/>
    <col min="12549" max="12549" width="12.140625" style="27" customWidth="1"/>
    <col min="12550" max="12550" width="19" style="27" customWidth="1"/>
    <col min="12551" max="12553" width="5.140625" style="27" customWidth="1"/>
    <col min="12554" max="12554" width="11" style="27" customWidth="1"/>
    <col min="12555" max="12555" width="5.140625" style="27" customWidth="1"/>
    <col min="12556" max="12556" width="8.85546875" style="27" customWidth="1"/>
    <col min="12557" max="12557" width="17.85546875" style="27" customWidth="1"/>
    <col min="12558" max="12558" width="9.140625" style="27" customWidth="1"/>
    <col min="12559" max="12559" width="17.85546875" style="27" customWidth="1"/>
    <col min="12560" max="12800" width="10.140625" style="27"/>
    <col min="12801" max="12801" width="5.140625" style="27" customWidth="1"/>
    <col min="12802" max="12802" width="27" style="27" customWidth="1"/>
    <col min="12803" max="12803" width="8.85546875" style="27" customWidth="1"/>
    <col min="12804" max="12804" width="11.42578125" style="27" customWidth="1"/>
    <col min="12805" max="12805" width="12.140625" style="27" customWidth="1"/>
    <col min="12806" max="12806" width="19" style="27" customWidth="1"/>
    <col min="12807" max="12809" width="5.140625" style="27" customWidth="1"/>
    <col min="12810" max="12810" width="11" style="27" customWidth="1"/>
    <col min="12811" max="12811" width="5.140625" style="27" customWidth="1"/>
    <col min="12812" max="12812" width="8.85546875" style="27" customWidth="1"/>
    <col min="12813" max="12813" width="17.85546875" style="27" customWidth="1"/>
    <col min="12814" max="12814" width="9.140625" style="27" customWidth="1"/>
    <col min="12815" max="12815" width="17.85546875" style="27" customWidth="1"/>
    <col min="12816" max="13056" width="10.140625" style="27"/>
    <col min="13057" max="13057" width="5.140625" style="27" customWidth="1"/>
    <col min="13058" max="13058" width="27" style="27" customWidth="1"/>
    <col min="13059" max="13059" width="8.85546875" style="27" customWidth="1"/>
    <col min="13060" max="13060" width="11.42578125" style="27" customWidth="1"/>
    <col min="13061" max="13061" width="12.140625" style="27" customWidth="1"/>
    <col min="13062" max="13062" width="19" style="27" customWidth="1"/>
    <col min="13063" max="13065" width="5.140625" style="27" customWidth="1"/>
    <col min="13066" max="13066" width="11" style="27" customWidth="1"/>
    <col min="13067" max="13067" width="5.140625" style="27" customWidth="1"/>
    <col min="13068" max="13068" width="8.85546875" style="27" customWidth="1"/>
    <col min="13069" max="13069" width="17.85546875" style="27" customWidth="1"/>
    <col min="13070" max="13070" width="9.140625" style="27" customWidth="1"/>
    <col min="13071" max="13071" width="17.85546875" style="27" customWidth="1"/>
    <col min="13072" max="13312" width="10.140625" style="27"/>
    <col min="13313" max="13313" width="5.140625" style="27" customWidth="1"/>
    <col min="13314" max="13314" width="27" style="27" customWidth="1"/>
    <col min="13315" max="13315" width="8.85546875" style="27" customWidth="1"/>
    <col min="13316" max="13316" width="11.42578125" style="27" customWidth="1"/>
    <col min="13317" max="13317" width="12.140625" style="27" customWidth="1"/>
    <col min="13318" max="13318" width="19" style="27" customWidth="1"/>
    <col min="13319" max="13321" width="5.140625" style="27" customWidth="1"/>
    <col min="13322" max="13322" width="11" style="27" customWidth="1"/>
    <col min="13323" max="13323" width="5.140625" style="27" customWidth="1"/>
    <col min="13324" max="13324" width="8.85546875" style="27" customWidth="1"/>
    <col min="13325" max="13325" width="17.85546875" style="27" customWidth="1"/>
    <col min="13326" max="13326" width="9.140625" style="27" customWidth="1"/>
    <col min="13327" max="13327" width="17.85546875" style="27" customWidth="1"/>
    <col min="13328" max="13568" width="10.140625" style="27"/>
    <col min="13569" max="13569" width="5.140625" style="27" customWidth="1"/>
    <col min="13570" max="13570" width="27" style="27" customWidth="1"/>
    <col min="13571" max="13571" width="8.85546875" style="27" customWidth="1"/>
    <col min="13572" max="13572" width="11.42578125" style="27" customWidth="1"/>
    <col min="13573" max="13573" width="12.140625" style="27" customWidth="1"/>
    <col min="13574" max="13574" width="19" style="27" customWidth="1"/>
    <col min="13575" max="13577" width="5.140625" style="27" customWidth="1"/>
    <col min="13578" max="13578" width="11" style="27" customWidth="1"/>
    <col min="13579" max="13579" width="5.140625" style="27" customWidth="1"/>
    <col min="13580" max="13580" width="8.85546875" style="27" customWidth="1"/>
    <col min="13581" max="13581" width="17.85546875" style="27" customWidth="1"/>
    <col min="13582" max="13582" width="9.140625" style="27" customWidth="1"/>
    <col min="13583" max="13583" width="17.85546875" style="27" customWidth="1"/>
    <col min="13584" max="13824" width="10.140625" style="27"/>
    <col min="13825" max="13825" width="5.140625" style="27" customWidth="1"/>
    <col min="13826" max="13826" width="27" style="27" customWidth="1"/>
    <col min="13827" max="13827" width="8.85546875" style="27" customWidth="1"/>
    <col min="13828" max="13828" width="11.42578125" style="27" customWidth="1"/>
    <col min="13829" max="13829" width="12.140625" style="27" customWidth="1"/>
    <col min="13830" max="13830" width="19" style="27" customWidth="1"/>
    <col min="13831" max="13833" width="5.140625" style="27" customWidth="1"/>
    <col min="13834" max="13834" width="11" style="27" customWidth="1"/>
    <col min="13835" max="13835" width="5.140625" style="27" customWidth="1"/>
    <col min="13836" max="13836" width="8.85546875" style="27" customWidth="1"/>
    <col min="13837" max="13837" width="17.85546875" style="27" customWidth="1"/>
    <col min="13838" max="13838" width="9.140625" style="27" customWidth="1"/>
    <col min="13839" max="13839" width="17.85546875" style="27" customWidth="1"/>
    <col min="13840" max="14080" width="10.140625" style="27"/>
    <col min="14081" max="14081" width="5.140625" style="27" customWidth="1"/>
    <col min="14082" max="14082" width="27" style="27" customWidth="1"/>
    <col min="14083" max="14083" width="8.85546875" style="27" customWidth="1"/>
    <col min="14084" max="14084" width="11.42578125" style="27" customWidth="1"/>
    <col min="14085" max="14085" width="12.140625" style="27" customWidth="1"/>
    <col min="14086" max="14086" width="19" style="27" customWidth="1"/>
    <col min="14087" max="14089" width="5.140625" style="27" customWidth="1"/>
    <col min="14090" max="14090" width="11" style="27" customWidth="1"/>
    <col min="14091" max="14091" width="5.140625" style="27" customWidth="1"/>
    <col min="14092" max="14092" width="8.85546875" style="27" customWidth="1"/>
    <col min="14093" max="14093" width="17.85546875" style="27" customWidth="1"/>
    <col min="14094" max="14094" width="9.140625" style="27" customWidth="1"/>
    <col min="14095" max="14095" width="17.85546875" style="27" customWidth="1"/>
    <col min="14096" max="14336" width="10.140625" style="27"/>
    <col min="14337" max="14337" width="5.140625" style="27" customWidth="1"/>
    <col min="14338" max="14338" width="27" style="27" customWidth="1"/>
    <col min="14339" max="14339" width="8.85546875" style="27" customWidth="1"/>
    <col min="14340" max="14340" width="11.42578125" style="27" customWidth="1"/>
    <col min="14341" max="14341" width="12.140625" style="27" customWidth="1"/>
    <col min="14342" max="14342" width="19" style="27" customWidth="1"/>
    <col min="14343" max="14345" width="5.140625" style="27" customWidth="1"/>
    <col min="14346" max="14346" width="11" style="27" customWidth="1"/>
    <col min="14347" max="14347" width="5.140625" style="27" customWidth="1"/>
    <col min="14348" max="14348" width="8.85546875" style="27" customWidth="1"/>
    <col min="14349" max="14349" width="17.85546875" style="27" customWidth="1"/>
    <col min="14350" max="14350" width="9.140625" style="27" customWidth="1"/>
    <col min="14351" max="14351" width="17.85546875" style="27" customWidth="1"/>
    <col min="14352" max="14592" width="10.140625" style="27"/>
    <col min="14593" max="14593" width="5.140625" style="27" customWidth="1"/>
    <col min="14594" max="14594" width="27" style="27" customWidth="1"/>
    <col min="14595" max="14595" width="8.85546875" style="27" customWidth="1"/>
    <col min="14596" max="14596" width="11.42578125" style="27" customWidth="1"/>
    <col min="14597" max="14597" width="12.140625" style="27" customWidth="1"/>
    <col min="14598" max="14598" width="19" style="27" customWidth="1"/>
    <col min="14599" max="14601" width="5.140625" style="27" customWidth="1"/>
    <col min="14602" max="14602" width="11" style="27" customWidth="1"/>
    <col min="14603" max="14603" width="5.140625" style="27" customWidth="1"/>
    <col min="14604" max="14604" width="8.85546875" style="27" customWidth="1"/>
    <col min="14605" max="14605" width="17.85546875" style="27" customWidth="1"/>
    <col min="14606" max="14606" width="9.140625" style="27" customWidth="1"/>
    <col min="14607" max="14607" width="17.85546875" style="27" customWidth="1"/>
    <col min="14608" max="14848" width="10.140625" style="27"/>
    <col min="14849" max="14849" width="5.140625" style="27" customWidth="1"/>
    <col min="14850" max="14850" width="27" style="27" customWidth="1"/>
    <col min="14851" max="14851" width="8.85546875" style="27" customWidth="1"/>
    <col min="14852" max="14852" width="11.42578125" style="27" customWidth="1"/>
    <col min="14853" max="14853" width="12.140625" style="27" customWidth="1"/>
    <col min="14854" max="14854" width="19" style="27" customWidth="1"/>
    <col min="14855" max="14857" width="5.140625" style="27" customWidth="1"/>
    <col min="14858" max="14858" width="11" style="27" customWidth="1"/>
    <col min="14859" max="14859" width="5.140625" style="27" customWidth="1"/>
    <col min="14860" max="14860" width="8.85546875" style="27" customWidth="1"/>
    <col min="14861" max="14861" width="17.85546875" style="27" customWidth="1"/>
    <col min="14862" max="14862" width="9.140625" style="27" customWidth="1"/>
    <col min="14863" max="14863" width="17.85546875" style="27" customWidth="1"/>
    <col min="14864" max="15104" width="10.140625" style="27"/>
    <col min="15105" max="15105" width="5.140625" style="27" customWidth="1"/>
    <col min="15106" max="15106" width="27" style="27" customWidth="1"/>
    <col min="15107" max="15107" width="8.85546875" style="27" customWidth="1"/>
    <col min="15108" max="15108" width="11.42578125" style="27" customWidth="1"/>
    <col min="15109" max="15109" width="12.140625" style="27" customWidth="1"/>
    <col min="15110" max="15110" width="19" style="27" customWidth="1"/>
    <col min="15111" max="15113" width="5.140625" style="27" customWidth="1"/>
    <col min="15114" max="15114" width="11" style="27" customWidth="1"/>
    <col min="15115" max="15115" width="5.140625" style="27" customWidth="1"/>
    <col min="15116" max="15116" width="8.85546875" style="27" customWidth="1"/>
    <col min="15117" max="15117" width="17.85546875" style="27" customWidth="1"/>
    <col min="15118" max="15118" width="9.140625" style="27" customWidth="1"/>
    <col min="15119" max="15119" width="17.85546875" style="27" customWidth="1"/>
    <col min="15120" max="15360" width="10.140625" style="27"/>
    <col min="15361" max="15361" width="5.140625" style="27" customWidth="1"/>
    <col min="15362" max="15362" width="27" style="27" customWidth="1"/>
    <col min="15363" max="15363" width="8.85546875" style="27" customWidth="1"/>
    <col min="15364" max="15364" width="11.42578125" style="27" customWidth="1"/>
    <col min="15365" max="15365" width="12.140625" style="27" customWidth="1"/>
    <col min="15366" max="15366" width="19" style="27" customWidth="1"/>
    <col min="15367" max="15369" width="5.140625" style="27" customWidth="1"/>
    <col min="15370" max="15370" width="11" style="27" customWidth="1"/>
    <col min="15371" max="15371" width="5.140625" style="27" customWidth="1"/>
    <col min="15372" max="15372" width="8.85546875" style="27" customWidth="1"/>
    <col min="15373" max="15373" width="17.85546875" style="27" customWidth="1"/>
    <col min="15374" max="15374" width="9.140625" style="27" customWidth="1"/>
    <col min="15375" max="15375" width="17.85546875" style="27" customWidth="1"/>
    <col min="15376" max="15616" width="10.140625" style="27"/>
    <col min="15617" max="15617" width="5.140625" style="27" customWidth="1"/>
    <col min="15618" max="15618" width="27" style="27" customWidth="1"/>
    <col min="15619" max="15619" width="8.85546875" style="27" customWidth="1"/>
    <col min="15620" max="15620" width="11.42578125" style="27" customWidth="1"/>
    <col min="15621" max="15621" width="12.140625" style="27" customWidth="1"/>
    <col min="15622" max="15622" width="19" style="27" customWidth="1"/>
    <col min="15623" max="15625" width="5.140625" style="27" customWidth="1"/>
    <col min="15626" max="15626" width="11" style="27" customWidth="1"/>
    <col min="15627" max="15627" width="5.140625" style="27" customWidth="1"/>
    <col min="15628" max="15628" width="8.85546875" style="27" customWidth="1"/>
    <col min="15629" max="15629" width="17.85546875" style="27" customWidth="1"/>
    <col min="15630" max="15630" width="9.140625" style="27" customWidth="1"/>
    <col min="15631" max="15631" width="17.85546875" style="27" customWidth="1"/>
    <col min="15632" max="15872" width="10.140625" style="27"/>
    <col min="15873" max="15873" width="5.140625" style="27" customWidth="1"/>
    <col min="15874" max="15874" width="27" style="27" customWidth="1"/>
    <col min="15875" max="15875" width="8.85546875" style="27" customWidth="1"/>
    <col min="15876" max="15876" width="11.42578125" style="27" customWidth="1"/>
    <col min="15877" max="15877" width="12.140625" style="27" customWidth="1"/>
    <col min="15878" max="15878" width="19" style="27" customWidth="1"/>
    <col min="15879" max="15881" width="5.140625" style="27" customWidth="1"/>
    <col min="15882" max="15882" width="11" style="27" customWidth="1"/>
    <col min="15883" max="15883" width="5.140625" style="27" customWidth="1"/>
    <col min="15884" max="15884" width="8.85546875" style="27" customWidth="1"/>
    <col min="15885" max="15885" width="17.85546875" style="27" customWidth="1"/>
    <col min="15886" max="15886" width="9.140625" style="27" customWidth="1"/>
    <col min="15887" max="15887" width="17.85546875" style="27" customWidth="1"/>
    <col min="15888" max="16128" width="10.140625" style="27"/>
    <col min="16129" max="16129" width="5.140625" style="27" customWidth="1"/>
    <col min="16130" max="16130" width="27" style="27" customWidth="1"/>
    <col min="16131" max="16131" width="8.85546875" style="27" customWidth="1"/>
    <col min="16132" max="16132" width="11.42578125" style="27" customWidth="1"/>
    <col min="16133" max="16133" width="12.140625" style="27" customWidth="1"/>
    <col min="16134" max="16134" width="19" style="27" customWidth="1"/>
    <col min="16135" max="16137" width="5.140625" style="27" customWidth="1"/>
    <col min="16138" max="16138" width="11" style="27" customWidth="1"/>
    <col min="16139" max="16139" width="5.140625" style="27" customWidth="1"/>
    <col min="16140" max="16140" width="8.85546875" style="27" customWidth="1"/>
    <col min="16141" max="16141" width="17.85546875" style="27" customWidth="1"/>
    <col min="16142" max="16142" width="9.140625" style="27" customWidth="1"/>
    <col min="16143" max="16143" width="17.85546875" style="27" customWidth="1"/>
    <col min="16144" max="16384" width="10.140625" style="27"/>
  </cols>
  <sheetData>
    <row r="1" spans="1:15">
      <c r="M1" s="29"/>
    </row>
    <row r="2" spans="1:15" ht="19.5" thickBot="1">
      <c r="A2" s="30" t="s">
        <v>3500</v>
      </c>
    </row>
    <row r="3" spans="1:15" ht="170.1" customHeight="1">
      <c r="A3" s="31" t="s">
        <v>185</v>
      </c>
      <c r="B3" s="32"/>
      <c r="C3" s="32"/>
      <c r="D3" s="32"/>
      <c r="E3" s="32"/>
      <c r="F3" s="32"/>
      <c r="G3" s="32"/>
      <c r="H3" s="32"/>
      <c r="I3" s="32"/>
      <c r="J3" s="32"/>
      <c r="K3" s="32"/>
      <c r="L3" s="32"/>
      <c r="M3" s="32"/>
      <c r="N3" s="32"/>
      <c r="O3" s="33"/>
    </row>
    <row r="4" spans="1:15" ht="20.100000000000001" customHeight="1">
      <c r="A4" s="34"/>
      <c r="B4" s="35"/>
      <c r="C4" s="35"/>
      <c r="D4" s="35"/>
      <c r="E4" s="35"/>
      <c r="F4" s="35"/>
      <c r="G4" s="35"/>
      <c r="H4" s="35"/>
      <c r="I4" s="35"/>
      <c r="J4" s="35"/>
      <c r="K4" s="35"/>
      <c r="L4" s="35"/>
      <c r="M4" s="35"/>
      <c r="N4" s="35"/>
      <c r="O4" s="36"/>
    </row>
    <row r="5" spans="1:15" ht="20.85" customHeight="1">
      <c r="A5" s="34" t="s">
        <v>186</v>
      </c>
      <c r="B5" s="35"/>
      <c r="C5" s="35"/>
      <c r="D5" s="35"/>
      <c r="E5" s="35"/>
      <c r="F5" s="35"/>
      <c r="G5" s="35"/>
      <c r="H5" s="35"/>
      <c r="I5" s="35"/>
      <c r="J5" s="35"/>
      <c r="K5" s="35"/>
      <c r="L5" s="35"/>
      <c r="M5" s="35"/>
      <c r="N5" s="35"/>
      <c r="O5" s="36"/>
    </row>
    <row r="6" spans="1:15" ht="15.75" customHeight="1" thickBot="1">
      <c r="A6" s="37"/>
      <c r="B6" s="38"/>
      <c r="C6" s="38"/>
      <c r="D6" s="38"/>
      <c r="E6" s="38"/>
      <c r="F6" s="38"/>
      <c r="G6" s="38"/>
      <c r="H6" s="38"/>
      <c r="I6" s="38"/>
      <c r="J6" s="38"/>
      <c r="K6" s="38"/>
      <c r="L6" s="38"/>
      <c r="M6" s="38"/>
      <c r="N6" s="38"/>
      <c r="O6" s="39"/>
    </row>
    <row r="7" spans="1:15">
      <c r="A7" s="40"/>
      <c r="B7" s="41"/>
      <c r="C7" s="41"/>
      <c r="D7" s="41"/>
      <c r="E7" s="41"/>
      <c r="F7" s="42"/>
      <c r="G7" s="42"/>
      <c r="H7" s="42"/>
      <c r="I7" s="42"/>
      <c r="J7" s="42"/>
      <c r="K7" s="42"/>
      <c r="L7" s="42"/>
      <c r="M7" s="42"/>
      <c r="N7" s="42"/>
      <c r="O7" s="43"/>
    </row>
    <row r="8" spans="1:15">
      <c r="A8" s="44"/>
      <c r="B8" s="45"/>
      <c r="C8" s="45"/>
      <c r="D8" s="45"/>
      <c r="E8" s="45"/>
      <c r="F8" s="46"/>
      <c r="G8" s="46"/>
      <c r="H8" s="46"/>
      <c r="I8" s="46"/>
      <c r="J8" s="46"/>
      <c r="K8" s="46"/>
      <c r="L8" s="46"/>
      <c r="M8" s="46"/>
      <c r="N8" s="46"/>
      <c r="O8" s="47"/>
    </row>
    <row r="9" spans="1:15">
      <c r="A9" s="44"/>
      <c r="B9" s="45"/>
      <c r="C9" s="45"/>
      <c r="D9" s="45"/>
      <c r="E9" s="45"/>
      <c r="F9" s="46"/>
      <c r="G9" s="46"/>
      <c r="H9" s="46"/>
      <c r="I9" s="46"/>
      <c r="J9" s="46"/>
      <c r="K9" s="46"/>
      <c r="L9" s="46"/>
      <c r="M9" s="46"/>
      <c r="N9" s="46"/>
      <c r="O9" s="47"/>
    </row>
    <row r="10" spans="1:15" ht="35.85" customHeight="1">
      <c r="A10" s="48" t="s">
        <v>511</v>
      </c>
      <c r="B10" s="35"/>
      <c r="C10" s="35"/>
      <c r="D10" s="35"/>
      <c r="E10" s="35"/>
      <c r="F10" s="35"/>
      <c r="G10" s="35"/>
      <c r="H10" s="35"/>
      <c r="I10" s="35"/>
      <c r="J10" s="35"/>
      <c r="K10" s="35"/>
      <c r="L10" s="35"/>
      <c r="M10" s="35"/>
      <c r="N10" s="35"/>
      <c r="O10" s="49"/>
    </row>
    <row r="11" spans="1:15">
      <c r="A11" s="50"/>
      <c r="B11" s="45"/>
      <c r="C11" s="45"/>
      <c r="D11" s="45"/>
      <c r="E11" s="45"/>
      <c r="F11" s="46"/>
      <c r="G11" s="46"/>
      <c r="H11" s="46"/>
      <c r="I11" s="46"/>
      <c r="J11" s="46"/>
      <c r="K11" s="46"/>
      <c r="L11" s="46"/>
      <c r="M11" s="46"/>
      <c r="N11" s="46"/>
      <c r="O11" s="47"/>
    </row>
    <row r="12" spans="1:15" ht="18" customHeight="1">
      <c r="A12" s="50"/>
      <c r="B12" s="45"/>
      <c r="C12" s="45"/>
      <c r="D12" s="45"/>
      <c r="E12" s="45"/>
      <c r="F12" s="46"/>
      <c r="G12" s="46"/>
      <c r="H12" s="46"/>
      <c r="I12" s="46"/>
      <c r="J12" s="46"/>
      <c r="K12" s="46"/>
      <c r="L12" s="46"/>
      <c r="M12" s="46"/>
      <c r="N12" s="46"/>
      <c r="O12" s="47"/>
    </row>
    <row r="13" spans="1:15" ht="16.5" thickBot="1">
      <c r="A13" s="51"/>
      <c r="B13" s="52"/>
      <c r="C13" s="52"/>
      <c r="D13" s="52"/>
      <c r="E13" s="52"/>
      <c r="F13" s="53"/>
      <c r="G13" s="53"/>
      <c r="H13" s="53"/>
      <c r="I13" s="53"/>
      <c r="J13" s="53"/>
      <c r="K13" s="53"/>
      <c r="L13" s="53"/>
      <c r="M13" s="53"/>
      <c r="N13" s="53"/>
      <c r="O13" s="54"/>
    </row>
    <row r="14" spans="1:15" ht="15.75" customHeight="1">
      <c r="A14" s="55"/>
      <c r="B14" s="56"/>
      <c r="C14" s="56"/>
      <c r="D14" s="56"/>
      <c r="E14" s="56"/>
      <c r="F14" s="56"/>
      <c r="G14" s="56"/>
      <c r="H14" s="56"/>
      <c r="I14" s="56"/>
      <c r="J14" s="56"/>
      <c r="K14" s="56"/>
      <c r="L14" s="56"/>
      <c r="M14" s="57"/>
      <c r="N14" s="57"/>
      <c r="O14" s="58"/>
    </row>
    <row r="15" spans="1:15">
      <c r="A15" s="59"/>
      <c r="B15" s="60"/>
      <c r="C15" s="60"/>
      <c r="D15" s="60"/>
      <c r="E15" s="60"/>
      <c r="F15" s="60"/>
      <c r="G15" s="60"/>
      <c r="H15" s="60"/>
      <c r="I15" s="60"/>
      <c r="J15" s="60"/>
      <c r="K15" s="60"/>
      <c r="L15" s="60"/>
      <c r="M15" s="61"/>
      <c r="N15" s="62"/>
      <c r="O15" s="63"/>
    </row>
    <row r="16" spans="1:15" ht="25.5">
      <c r="A16" s="34" t="s">
        <v>187</v>
      </c>
      <c r="B16" s="64"/>
      <c r="C16" s="64"/>
      <c r="D16" s="64"/>
      <c r="E16" s="64"/>
      <c r="F16" s="64"/>
      <c r="G16" s="64"/>
      <c r="H16" s="64"/>
      <c r="I16" s="64"/>
      <c r="J16" s="64"/>
      <c r="K16" s="64"/>
      <c r="L16" s="64"/>
      <c r="M16" s="65"/>
      <c r="N16" s="65"/>
      <c r="O16" s="66"/>
    </row>
    <row r="17" spans="1:15">
      <c r="A17" s="67"/>
      <c r="B17" s="64"/>
      <c r="C17" s="64"/>
      <c r="D17" s="64"/>
      <c r="E17" s="64"/>
      <c r="F17" s="64"/>
      <c r="G17" s="64"/>
      <c r="H17" s="64"/>
      <c r="I17" s="64"/>
      <c r="J17" s="64"/>
      <c r="K17" s="64"/>
      <c r="L17" s="64"/>
      <c r="M17" s="65"/>
      <c r="N17" s="65"/>
      <c r="O17" s="66"/>
    </row>
    <row r="18" spans="1:15" ht="49.5">
      <c r="A18" s="68" t="s">
        <v>188</v>
      </c>
      <c r="B18" s="69"/>
      <c r="C18" s="69"/>
      <c r="D18" s="69"/>
      <c r="E18" s="69"/>
      <c r="F18" s="64"/>
      <c r="G18" s="64"/>
      <c r="H18" s="64"/>
      <c r="I18" s="64"/>
      <c r="J18" s="64"/>
      <c r="K18" s="64"/>
      <c r="L18" s="64"/>
      <c r="M18" s="65"/>
      <c r="N18" s="65"/>
      <c r="O18" s="66"/>
    </row>
    <row r="19" spans="1:15">
      <c r="A19" s="59"/>
      <c r="B19" s="60"/>
      <c r="C19" s="60"/>
      <c r="D19" s="60"/>
      <c r="E19" s="60"/>
      <c r="F19" s="70"/>
      <c r="G19" s="70"/>
      <c r="H19" s="70"/>
      <c r="I19" s="70"/>
      <c r="J19" s="70"/>
      <c r="K19" s="70"/>
      <c r="L19" s="70"/>
      <c r="M19" s="61"/>
      <c r="N19" s="61"/>
      <c r="O19" s="63"/>
    </row>
    <row r="20" spans="1:15">
      <c r="A20" s="59"/>
      <c r="B20" s="60"/>
      <c r="C20" s="60"/>
      <c r="D20" s="60"/>
      <c r="E20" s="60"/>
      <c r="F20" s="70"/>
      <c r="G20" s="70"/>
      <c r="H20" s="70"/>
      <c r="I20" s="70"/>
      <c r="J20" s="70"/>
      <c r="K20" s="70"/>
      <c r="L20" s="70"/>
      <c r="M20" s="61"/>
      <c r="N20" s="61"/>
      <c r="O20" s="63"/>
    </row>
    <row r="21" spans="1:15">
      <c r="A21" s="59"/>
      <c r="B21" s="60"/>
      <c r="C21" s="60"/>
      <c r="D21" s="60"/>
      <c r="E21" s="60"/>
      <c r="F21" s="70"/>
      <c r="G21" s="70"/>
      <c r="H21" s="70"/>
      <c r="I21" s="70"/>
      <c r="J21" s="70"/>
      <c r="K21" s="70"/>
      <c r="L21" s="70"/>
      <c r="M21" s="61"/>
      <c r="N21" s="61"/>
      <c r="O21" s="63"/>
    </row>
    <row r="22" spans="1:15">
      <c r="A22" s="59"/>
      <c r="B22" s="60"/>
      <c r="C22" s="60"/>
      <c r="D22" s="60"/>
      <c r="E22" s="60"/>
      <c r="F22" s="70"/>
      <c r="G22" s="70"/>
      <c r="H22" s="70"/>
      <c r="I22" s="70"/>
      <c r="J22" s="70"/>
      <c r="K22" s="70"/>
      <c r="L22" s="70"/>
      <c r="M22" s="61"/>
      <c r="N22" s="61"/>
      <c r="O22" s="63"/>
    </row>
    <row r="23" spans="1:15">
      <c r="A23" s="71"/>
      <c r="B23" s="60"/>
      <c r="C23" s="60"/>
      <c r="D23" s="60"/>
      <c r="E23" s="60"/>
      <c r="F23" s="60"/>
      <c r="G23" s="60"/>
      <c r="H23" s="60"/>
      <c r="I23" s="60"/>
      <c r="J23" s="60"/>
      <c r="K23" s="60"/>
      <c r="L23" s="60"/>
      <c r="M23" s="61"/>
      <c r="N23" s="61"/>
      <c r="O23" s="63"/>
    </row>
    <row r="24" spans="1:15" ht="25.5">
      <c r="A24" s="34" t="s">
        <v>189</v>
      </c>
      <c r="B24" s="72"/>
      <c r="C24" s="73"/>
      <c r="D24" s="73"/>
      <c r="E24" s="73"/>
      <c r="F24" s="72"/>
      <c r="G24" s="72"/>
      <c r="H24" s="72"/>
      <c r="I24" s="72"/>
      <c r="J24" s="72"/>
      <c r="K24" s="72"/>
      <c r="L24" s="72"/>
      <c r="M24" s="74"/>
      <c r="N24" s="74"/>
      <c r="O24" s="75"/>
    </row>
    <row r="25" spans="1:15" ht="18.75">
      <c r="A25" s="76"/>
      <c r="B25" s="72"/>
      <c r="C25" s="72"/>
      <c r="D25" s="72"/>
      <c r="E25" s="72"/>
      <c r="F25" s="72"/>
      <c r="G25" s="72"/>
      <c r="H25" s="72"/>
      <c r="I25" s="72"/>
      <c r="J25" s="72"/>
      <c r="K25" s="72"/>
      <c r="L25" s="72"/>
      <c r="M25" s="74"/>
      <c r="N25" s="74"/>
      <c r="O25" s="75"/>
    </row>
    <row r="26" spans="1:15" ht="25.5">
      <c r="A26" s="34" t="s">
        <v>3499</v>
      </c>
      <c r="B26" s="72"/>
      <c r="C26" s="72"/>
      <c r="D26" s="72"/>
      <c r="E26" s="72"/>
      <c r="F26" s="73"/>
      <c r="G26" s="73"/>
      <c r="H26" s="73"/>
      <c r="I26" s="73"/>
      <c r="J26" s="73"/>
      <c r="K26" s="73"/>
      <c r="L26" s="73"/>
      <c r="M26" s="74"/>
      <c r="N26" s="74"/>
      <c r="O26" s="75"/>
    </row>
    <row r="27" spans="1:15">
      <c r="A27" s="59"/>
      <c r="B27" s="60"/>
      <c r="C27" s="60"/>
      <c r="D27" s="60"/>
      <c r="E27" s="60"/>
      <c r="F27" s="60"/>
      <c r="G27" s="60"/>
      <c r="H27" s="60"/>
      <c r="I27" s="60"/>
      <c r="J27" s="60"/>
      <c r="K27" s="60"/>
      <c r="L27" s="60"/>
      <c r="M27" s="61"/>
      <c r="N27" s="61"/>
      <c r="O27" s="63"/>
    </row>
    <row r="28" spans="1:15">
      <c r="A28" s="59"/>
      <c r="B28" s="77"/>
      <c r="C28" s="60"/>
      <c r="D28" s="60"/>
      <c r="E28" s="60"/>
      <c r="F28" s="60"/>
      <c r="G28" s="60"/>
      <c r="H28" s="60"/>
      <c r="I28" s="60"/>
      <c r="J28" s="60"/>
      <c r="K28" s="60"/>
      <c r="L28" s="60"/>
      <c r="M28" s="61"/>
      <c r="N28" s="61"/>
      <c r="O28" s="63"/>
    </row>
    <row r="29" spans="1:15">
      <c r="A29" s="59"/>
      <c r="B29" s="60"/>
      <c r="C29" s="60"/>
      <c r="D29" s="60"/>
      <c r="E29" s="60"/>
      <c r="F29" s="60"/>
      <c r="G29" s="60"/>
      <c r="H29" s="60"/>
      <c r="I29" s="60"/>
      <c r="J29" s="60"/>
      <c r="K29" s="60"/>
      <c r="L29" s="60"/>
      <c r="M29" s="61"/>
      <c r="N29" s="62"/>
      <c r="O29" s="63"/>
    </row>
    <row r="30" spans="1:15">
      <c r="A30" s="59"/>
      <c r="B30" s="60"/>
      <c r="C30" s="60"/>
      <c r="D30" s="60"/>
      <c r="E30" s="60"/>
      <c r="F30" s="60"/>
      <c r="G30" s="60"/>
      <c r="H30" s="60"/>
      <c r="I30" s="60"/>
      <c r="J30" s="60"/>
      <c r="K30" s="60"/>
      <c r="L30" s="60"/>
      <c r="M30" s="61"/>
      <c r="N30" s="62"/>
      <c r="O30" s="63"/>
    </row>
    <row r="31" spans="1:15">
      <c r="A31" s="59"/>
      <c r="B31" s="60"/>
      <c r="C31" s="60"/>
      <c r="D31" s="60"/>
      <c r="E31" s="60"/>
      <c r="F31" s="60"/>
      <c r="G31" s="60"/>
      <c r="H31" s="60"/>
      <c r="I31" s="60"/>
      <c r="J31" s="60"/>
      <c r="K31" s="60"/>
      <c r="L31" s="60"/>
      <c r="M31" s="61"/>
      <c r="N31" s="62"/>
      <c r="O31" s="63"/>
    </row>
    <row r="32" spans="1:15">
      <c r="A32" s="59"/>
      <c r="B32" s="60"/>
      <c r="C32" s="60"/>
      <c r="D32" s="60"/>
      <c r="E32" s="60"/>
      <c r="F32" s="60"/>
      <c r="G32" s="60"/>
      <c r="H32" s="60"/>
      <c r="I32" s="60"/>
      <c r="J32" s="60"/>
      <c r="K32" s="60"/>
      <c r="L32" s="60"/>
      <c r="M32" s="61"/>
      <c r="N32" s="62"/>
      <c r="O32" s="63"/>
    </row>
    <row r="33" spans="1:15">
      <c r="A33" s="59"/>
      <c r="B33" s="60"/>
      <c r="C33" s="60"/>
      <c r="D33" s="60"/>
      <c r="E33" s="60"/>
      <c r="F33" s="60"/>
      <c r="G33" s="60"/>
      <c r="H33" s="60"/>
      <c r="I33" s="60"/>
      <c r="J33" s="60"/>
      <c r="K33" s="60"/>
      <c r="L33" s="60"/>
      <c r="M33" s="61"/>
      <c r="N33" s="62"/>
      <c r="O33" s="63"/>
    </row>
    <row r="34" spans="1:15">
      <c r="A34" s="59"/>
      <c r="B34" s="60"/>
      <c r="C34" s="60"/>
      <c r="D34" s="60"/>
      <c r="E34" s="60"/>
      <c r="F34" s="60"/>
      <c r="G34" s="60"/>
      <c r="H34" s="60"/>
      <c r="I34" s="60"/>
      <c r="J34" s="60"/>
      <c r="K34" s="60"/>
      <c r="L34" s="60"/>
      <c r="M34" s="61"/>
      <c r="N34" s="62"/>
      <c r="O34" s="63"/>
    </row>
    <row r="35" spans="1:15">
      <c r="A35" s="59"/>
      <c r="B35" s="60"/>
      <c r="C35" s="60"/>
      <c r="D35" s="60"/>
      <c r="E35" s="60"/>
      <c r="F35" s="60"/>
      <c r="G35" s="60"/>
      <c r="H35" s="60"/>
      <c r="I35" s="60"/>
      <c r="J35" s="60"/>
      <c r="K35" s="60"/>
      <c r="L35" s="60"/>
      <c r="M35" s="61"/>
      <c r="N35" s="62"/>
      <c r="O35" s="63"/>
    </row>
    <row r="36" spans="1:15">
      <c r="A36" s="59"/>
      <c r="B36" s="60"/>
      <c r="C36" s="60"/>
      <c r="D36" s="60"/>
      <c r="E36" s="60"/>
      <c r="F36" s="60"/>
      <c r="G36" s="60"/>
      <c r="H36" s="60"/>
      <c r="I36" s="60"/>
      <c r="J36" s="60"/>
      <c r="K36" s="60"/>
      <c r="L36" s="60"/>
      <c r="M36" s="61"/>
      <c r="N36" s="62"/>
      <c r="O36" s="63"/>
    </row>
    <row r="37" spans="1:15">
      <c r="A37" s="59"/>
      <c r="B37" s="60"/>
      <c r="C37" s="60"/>
      <c r="D37" s="60"/>
      <c r="E37" s="60"/>
      <c r="F37" s="60"/>
      <c r="G37" s="60"/>
      <c r="H37" s="60"/>
      <c r="I37" s="60"/>
      <c r="J37" s="60"/>
      <c r="K37" s="60"/>
      <c r="L37" s="60"/>
      <c r="M37" s="61"/>
      <c r="N37" s="62"/>
      <c r="O37" s="63"/>
    </row>
    <row r="38" spans="1:15">
      <c r="A38" s="59"/>
      <c r="B38" s="60"/>
      <c r="C38" s="60"/>
      <c r="D38" s="60"/>
      <c r="E38" s="60"/>
      <c r="F38" s="60"/>
      <c r="G38" s="60"/>
      <c r="H38" s="60"/>
      <c r="I38" s="60"/>
      <c r="J38" s="60"/>
      <c r="K38" s="60"/>
      <c r="L38" s="60"/>
      <c r="M38" s="61"/>
      <c r="N38" s="62"/>
      <c r="O38" s="63"/>
    </row>
    <row r="39" spans="1:15">
      <c r="A39" s="59"/>
      <c r="B39" s="60"/>
      <c r="C39" s="60"/>
      <c r="D39" s="60"/>
      <c r="E39" s="60"/>
      <c r="F39" s="60"/>
      <c r="G39" s="60"/>
      <c r="H39" s="60"/>
      <c r="I39" s="60"/>
      <c r="J39" s="60"/>
      <c r="K39" s="60"/>
      <c r="L39" s="60"/>
      <c r="M39" s="61"/>
      <c r="N39" s="62"/>
      <c r="O39" s="63"/>
    </row>
    <row r="40" spans="1:15">
      <c r="A40" s="59"/>
      <c r="B40" s="70"/>
      <c r="C40" s="60"/>
      <c r="D40" s="60"/>
      <c r="E40" s="60"/>
      <c r="F40" s="60"/>
      <c r="G40" s="60"/>
      <c r="H40" s="78"/>
      <c r="I40" s="60"/>
      <c r="J40" s="79"/>
      <c r="K40" s="79"/>
      <c r="L40" s="79"/>
      <c r="M40" s="61"/>
      <c r="N40" s="61"/>
      <c r="O40" s="63"/>
    </row>
    <row r="41" spans="1:15">
      <c r="A41" s="59"/>
      <c r="B41" s="60"/>
      <c r="C41" s="60"/>
      <c r="D41" s="60"/>
      <c r="E41" s="60"/>
      <c r="F41" s="60"/>
      <c r="G41" s="60"/>
      <c r="H41" s="60"/>
      <c r="I41" s="60"/>
      <c r="J41" s="60"/>
      <c r="K41" s="60"/>
      <c r="L41" s="60"/>
      <c r="M41" s="61"/>
      <c r="N41" s="61"/>
      <c r="O41" s="63"/>
    </row>
    <row r="42" spans="1:15" ht="20.25">
      <c r="A42" s="80"/>
      <c r="B42" s="81" t="s">
        <v>1214</v>
      </c>
      <c r="C42" s="82"/>
      <c r="D42" s="82"/>
      <c r="E42" s="82"/>
      <c r="F42" s="82"/>
      <c r="G42" s="82"/>
      <c r="H42" s="82"/>
      <c r="I42" s="82"/>
      <c r="J42" s="82"/>
      <c r="K42" s="82"/>
      <c r="L42" s="82"/>
      <c r="M42" s="83"/>
      <c r="N42" s="83"/>
      <c r="O42" s="84"/>
    </row>
    <row r="43" spans="1:15" ht="20.25">
      <c r="A43" s="85"/>
      <c r="B43" s="86" t="s">
        <v>1215</v>
      </c>
      <c r="C43" s="82"/>
      <c r="D43" s="82"/>
      <c r="E43" s="82"/>
      <c r="F43" s="82"/>
      <c r="G43" s="82"/>
      <c r="H43" s="82"/>
      <c r="I43" s="82"/>
      <c r="J43" s="82"/>
      <c r="K43" s="82"/>
      <c r="L43" s="82"/>
      <c r="M43" s="83"/>
      <c r="N43" s="83"/>
      <c r="O43" s="84"/>
    </row>
    <row r="44" spans="1:15">
      <c r="A44" s="85"/>
      <c r="B44" s="82"/>
      <c r="C44" s="82"/>
      <c r="D44" s="82"/>
      <c r="E44" s="82"/>
      <c r="F44" s="82"/>
      <c r="G44" s="82"/>
      <c r="H44" s="82"/>
      <c r="I44" s="82"/>
      <c r="J44" s="82"/>
      <c r="K44" s="82"/>
      <c r="L44" s="82"/>
      <c r="M44" s="83"/>
      <c r="N44" s="83"/>
      <c r="O44" s="84"/>
    </row>
    <row r="45" spans="1:15">
      <c r="A45" s="85"/>
      <c r="B45" s="82"/>
      <c r="C45" s="82"/>
      <c r="D45" s="82"/>
      <c r="E45" s="82"/>
      <c r="F45" s="82"/>
      <c r="G45" s="82"/>
      <c r="H45" s="82"/>
      <c r="I45" s="82"/>
      <c r="J45" s="82"/>
      <c r="K45" s="82"/>
      <c r="L45" s="82"/>
      <c r="M45" s="83"/>
      <c r="N45" s="83"/>
      <c r="O45" s="84"/>
    </row>
    <row r="46" spans="1:15">
      <c r="A46" s="85"/>
      <c r="B46" s="82"/>
      <c r="C46" s="82"/>
      <c r="D46" s="82"/>
      <c r="E46" s="82"/>
      <c r="F46" s="82"/>
      <c r="G46" s="82"/>
      <c r="H46" s="82"/>
      <c r="I46" s="82"/>
      <c r="J46" s="82"/>
      <c r="K46" s="82"/>
      <c r="L46" s="82"/>
      <c r="M46" s="83"/>
      <c r="N46" s="83"/>
      <c r="O46" s="84"/>
    </row>
    <row r="47" spans="1:15" ht="20.25">
      <c r="A47" s="85"/>
      <c r="B47" s="87" t="s">
        <v>719</v>
      </c>
      <c r="C47" s="5555" t="s">
        <v>3384</v>
      </c>
      <c r="D47" s="5555"/>
      <c r="E47" s="5555"/>
      <c r="F47" s="5555"/>
      <c r="G47" s="88" t="s">
        <v>720</v>
      </c>
      <c r="H47" s="88"/>
      <c r="I47" s="5555" t="s">
        <v>168</v>
      </c>
      <c r="J47" s="5555"/>
      <c r="K47" s="5555"/>
      <c r="L47" s="5555"/>
      <c r="M47" s="5555"/>
      <c r="N47" s="5555"/>
      <c r="O47" s="84"/>
    </row>
    <row r="48" spans="1:15" ht="20.25">
      <c r="A48" s="85"/>
      <c r="B48" s="89"/>
      <c r="C48" s="86"/>
      <c r="D48" s="86"/>
      <c r="E48" s="86"/>
      <c r="F48" s="86"/>
      <c r="G48" s="86"/>
      <c r="H48" s="86"/>
      <c r="I48" s="86"/>
      <c r="J48" s="86"/>
      <c r="K48" s="86"/>
      <c r="L48" s="86"/>
      <c r="M48" s="90"/>
      <c r="N48" s="83"/>
      <c r="O48" s="84"/>
    </row>
    <row r="49" spans="1:15" ht="20.25">
      <c r="A49" s="85"/>
      <c r="B49" s="89"/>
      <c r="C49" s="86"/>
      <c r="D49" s="86"/>
      <c r="E49" s="86"/>
      <c r="F49" s="86"/>
      <c r="G49" s="86"/>
      <c r="H49" s="86"/>
      <c r="I49" s="86"/>
      <c r="J49" s="86"/>
      <c r="K49" s="86"/>
      <c r="L49" s="86"/>
      <c r="M49" s="90"/>
      <c r="N49" s="83"/>
      <c r="O49" s="84"/>
    </row>
    <row r="50" spans="1:15" ht="20.25">
      <c r="A50" s="85"/>
      <c r="B50" s="89"/>
      <c r="C50" s="86"/>
      <c r="D50" s="86"/>
      <c r="E50" s="86"/>
      <c r="F50" s="86"/>
      <c r="G50" s="86"/>
      <c r="H50" s="86"/>
      <c r="I50" s="86"/>
      <c r="J50" s="86"/>
      <c r="K50" s="86"/>
      <c r="L50" s="86"/>
      <c r="M50" s="90"/>
      <c r="N50" s="83"/>
      <c r="O50" s="84"/>
    </row>
    <row r="51" spans="1:15" ht="20.25">
      <c r="A51" s="85"/>
      <c r="B51" s="89"/>
      <c r="C51" s="86"/>
      <c r="D51" s="86"/>
      <c r="E51" s="86"/>
      <c r="F51" s="86"/>
      <c r="G51" s="86"/>
      <c r="H51" s="86"/>
      <c r="I51" s="86"/>
      <c r="J51" s="86"/>
      <c r="K51" s="86"/>
      <c r="L51" s="86"/>
      <c r="M51" s="90"/>
      <c r="N51" s="83"/>
      <c r="O51" s="84"/>
    </row>
    <row r="52" spans="1:15" ht="20.25">
      <c r="A52" s="85"/>
      <c r="B52" s="86"/>
      <c r="C52" s="86"/>
      <c r="D52" s="86"/>
      <c r="E52" s="86"/>
      <c r="F52" s="81"/>
      <c r="G52" s="81"/>
      <c r="H52" s="81"/>
      <c r="I52" s="81"/>
      <c r="J52" s="81"/>
      <c r="K52" s="81"/>
      <c r="L52" s="81"/>
      <c r="M52" s="90"/>
      <c r="N52" s="83"/>
      <c r="O52" s="84"/>
    </row>
    <row r="53" spans="1:15" ht="20.25">
      <c r="A53" s="85"/>
      <c r="B53" s="91" t="s">
        <v>169</v>
      </c>
      <c r="C53" s="92" t="s">
        <v>170</v>
      </c>
      <c r="D53" s="93"/>
      <c r="E53" s="92"/>
      <c r="F53" s="94"/>
      <c r="G53" s="94"/>
      <c r="H53" s="94"/>
      <c r="I53" s="94" t="s">
        <v>3385</v>
      </c>
      <c r="J53" s="94"/>
      <c r="K53" s="94"/>
      <c r="L53" s="94"/>
      <c r="M53" s="95"/>
      <c r="N53" s="96"/>
      <c r="O53" s="84"/>
    </row>
    <row r="54" spans="1:15" ht="20.25">
      <c r="A54" s="85"/>
      <c r="B54" s="86"/>
      <c r="C54" s="81" t="s">
        <v>171</v>
      </c>
      <c r="D54" s="86"/>
      <c r="E54" s="86"/>
      <c r="F54" s="86"/>
      <c r="G54" s="86"/>
      <c r="H54" s="86"/>
      <c r="I54" s="86"/>
      <c r="J54" s="86"/>
      <c r="K54" s="86"/>
      <c r="L54" s="86"/>
      <c r="M54" s="90"/>
      <c r="N54" s="83"/>
      <c r="O54" s="84"/>
    </row>
    <row r="55" spans="1:15" ht="20.25">
      <c r="A55" s="85"/>
      <c r="B55" s="86"/>
      <c r="C55" s="86"/>
      <c r="D55" s="86"/>
      <c r="E55" s="86"/>
      <c r="F55" s="81"/>
      <c r="G55" s="81"/>
      <c r="H55" s="81"/>
      <c r="I55" s="81"/>
      <c r="J55" s="81"/>
      <c r="K55" s="81"/>
      <c r="L55" s="81"/>
      <c r="M55" s="90"/>
      <c r="N55" s="83"/>
      <c r="O55" s="84"/>
    </row>
    <row r="56" spans="1:15" ht="20.25">
      <c r="A56" s="85"/>
      <c r="B56" s="86"/>
      <c r="C56" s="86"/>
      <c r="D56" s="86"/>
      <c r="E56" s="86"/>
      <c r="F56" s="81"/>
      <c r="G56" s="81"/>
      <c r="H56" s="81"/>
      <c r="I56" s="81"/>
      <c r="J56" s="81"/>
      <c r="K56" s="81"/>
      <c r="L56" s="81"/>
      <c r="M56" s="90"/>
      <c r="N56" s="83"/>
      <c r="O56" s="84"/>
    </row>
    <row r="57" spans="1:15" ht="20.25">
      <c r="A57" s="85"/>
      <c r="B57" s="86"/>
      <c r="C57" s="86"/>
      <c r="D57" s="86"/>
      <c r="E57" s="86"/>
      <c r="F57" s="81"/>
      <c r="G57" s="81"/>
      <c r="H57" s="81"/>
      <c r="I57" s="81"/>
      <c r="J57" s="81"/>
      <c r="K57" s="81"/>
      <c r="L57" s="81"/>
      <c r="M57" s="90"/>
      <c r="N57" s="83"/>
      <c r="O57" s="84"/>
    </row>
    <row r="58" spans="1:15" ht="20.25">
      <c r="A58" s="85"/>
      <c r="B58" s="86"/>
      <c r="C58" s="86"/>
      <c r="D58" s="97"/>
      <c r="E58" s="86"/>
      <c r="F58" s="81"/>
      <c r="G58" s="81"/>
      <c r="H58" s="81"/>
      <c r="I58" s="81"/>
      <c r="J58" s="81"/>
      <c r="K58" s="81"/>
      <c r="L58" s="81"/>
      <c r="M58" s="90"/>
      <c r="N58" s="83"/>
      <c r="O58" s="84"/>
    </row>
    <row r="59" spans="1:15" ht="20.25">
      <c r="A59" s="85"/>
      <c r="B59" s="86" t="s">
        <v>172</v>
      </c>
      <c r="C59" s="92" t="s">
        <v>3474</v>
      </c>
      <c r="D59" s="93"/>
      <c r="E59" s="93"/>
      <c r="F59" s="92"/>
      <c r="G59" s="92"/>
      <c r="H59" s="93"/>
      <c r="I59" s="92"/>
      <c r="J59" s="98"/>
      <c r="K59" s="98"/>
      <c r="L59" s="98"/>
      <c r="M59" s="95"/>
      <c r="N59" s="96"/>
      <c r="O59" s="84"/>
    </row>
    <row r="60" spans="1:15" ht="20.25">
      <c r="A60" s="85"/>
      <c r="B60" s="86"/>
      <c r="C60" s="81" t="s">
        <v>1107</v>
      </c>
      <c r="D60" s="86"/>
      <c r="E60" s="86"/>
      <c r="F60" s="81"/>
      <c r="G60" s="81"/>
      <c r="H60" s="81"/>
      <c r="I60" s="81"/>
      <c r="J60" s="86"/>
      <c r="K60" s="81"/>
      <c r="L60" s="81"/>
      <c r="M60" s="90"/>
      <c r="N60" s="83"/>
      <c r="O60" s="84"/>
    </row>
    <row r="61" spans="1:15" ht="20.25">
      <c r="A61" s="85"/>
      <c r="B61" s="86"/>
      <c r="C61" s="86"/>
      <c r="D61" s="86"/>
      <c r="E61" s="86"/>
      <c r="F61" s="81"/>
      <c r="G61" s="81"/>
      <c r="H61" s="81"/>
      <c r="I61" s="81"/>
      <c r="J61" s="81"/>
      <c r="K61" s="81"/>
      <c r="L61" s="81"/>
      <c r="M61" s="90"/>
      <c r="N61" s="83"/>
      <c r="O61" s="84"/>
    </row>
    <row r="62" spans="1:15" ht="20.25">
      <c r="A62" s="85"/>
      <c r="B62" s="86"/>
      <c r="C62" s="86"/>
      <c r="D62" s="86"/>
      <c r="E62" s="86"/>
      <c r="F62" s="81"/>
      <c r="G62" s="81"/>
      <c r="H62" s="81"/>
      <c r="I62" s="81"/>
      <c r="J62" s="81"/>
      <c r="K62" s="81"/>
      <c r="L62" s="81"/>
      <c r="M62" s="90"/>
      <c r="N62" s="83"/>
      <c r="O62" s="84"/>
    </row>
    <row r="63" spans="1:15">
      <c r="A63" s="99"/>
      <c r="B63" s="82"/>
      <c r="C63" s="82"/>
      <c r="D63" s="82"/>
      <c r="E63" s="82"/>
      <c r="F63" s="100"/>
      <c r="G63" s="100"/>
      <c r="H63" s="100"/>
      <c r="I63" s="100"/>
      <c r="J63" s="100"/>
      <c r="K63" s="100"/>
      <c r="L63" s="100"/>
      <c r="M63" s="83"/>
      <c r="N63" s="83"/>
      <c r="O63" s="84"/>
    </row>
    <row r="64" spans="1:15" ht="60" customHeight="1" thickBot="1">
      <c r="A64" s="101"/>
      <c r="B64" s="102"/>
      <c r="C64" s="102"/>
      <c r="D64" s="102"/>
      <c r="E64" s="102"/>
      <c r="F64" s="102"/>
      <c r="G64" s="102"/>
      <c r="H64" s="102"/>
      <c r="I64" s="102"/>
      <c r="J64" s="102"/>
      <c r="K64" s="102"/>
      <c r="L64" s="102"/>
      <c r="M64" s="102"/>
      <c r="N64" s="102"/>
      <c r="O64" s="103"/>
    </row>
    <row r="65" spans="1:15" ht="23.25">
      <c r="A65" s="104"/>
      <c r="B65" s="105"/>
      <c r="C65" s="106"/>
      <c r="D65" s="106"/>
      <c r="E65" s="106"/>
      <c r="F65" s="106"/>
      <c r="G65" s="106"/>
      <c r="H65" s="106"/>
      <c r="I65" s="106"/>
      <c r="J65" s="106"/>
      <c r="K65" s="106"/>
      <c r="L65" s="106"/>
      <c r="M65" s="106"/>
      <c r="N65" s="106"/>
      <c r="O65" s="106"/>
    </row>
    <row r="66" spans="1:15">
      <c r="A66" s="107"/>
      <c r="B66" s="105"/>
      <c r="C66" s="106"/>
      <c r="D66" s="106"/>
      <c r="E66" s="106"/>
      <c r="F66" s="106"/>
      <c r="G66" s="106"/>
      <c r="H66" s="106"/>
      <c r="I66" s="106"/>
      <c r="J66" s="106"/>
      <c r="K66" s="106"/>
      <c r="L66" s="106"/>
      <c r="M66" s="106"/>
      <c r="N66" s="106"/>
      <c r="O66" s="106"/>
    </row>
    <row r="67" spans="1:15">
      <c r="A67" s="107"/>
      <c r="B67" s="105"/>
      <c r="C67" s="108"/>
      <c r="D67" s="108"/>
      <c r="E67" s="108"/>
      <c r="F67" s="108"/>
      <c r="G67" s="108"/>
      <c r="H67" s="108"/>
      <c r="I67" s="108"/>
      <c r="J67" s="108"/>
      <c r="K67" s="108"/>
      <c r="L67" s="108"/>
      <c r="M67" s="108"/>
      <c r="N67" s="108"/>
      <c r="O67" s="108"/>
    </row>
    <row r="68" spans="1:15">
      <c r="A68" s="107"/>
      <c r="B68" s="105"/>
      <c r="C68" s="108"/>
      <c r="D68" s="108"/>
      <c r="E68" s="108"/>
      <c r="F68" s="108"/>
      <c r="G68" s="108"/>
      <c r="H68" s="108"/>
      <c r="I68" s="108"/>
      <c r="J68" s="108"/>
      <c r="K68" s="108"/>
      <c r="L68" s="108"/>
      <c r="M68" s="108"/>
      <c r="N68" s="108"/>
      <c r="O68" s="108"/>
    </row>
    <row r="69" spans="1:15">
      <c r="A69" s="107"/>
      <c r="B69" s="105"/>
      <c r="C69" s="108"/>
      <c r="D69" s="108"/>
      <c r="E69" s="108"/>
      <c r="F69" s="108"/>
      <c r="G69" s="108"/>
      <c r="H69" s="108"/>
      <c r="I69" s="108"/>
      <c r="J69" s="108"/>
      <c r="K69" s="108"/>
      <c r="L69" s="108"/>
      <c r="M69" s="108"/>
      <c r="N69" s="108"/>
      <c r="O69" s="108"/>
    </row>
    <row r="70" spans="1:15">
      <c r="A70" s="107"/>
      <c r="B70" s="105"/>
      <c r="C70" s="108"/>
      <c r="D70" s="108"/>
      <c r="E70" s="108"/>
      <c r="F70" s="108"/>
      <c r="G70" s="108"/>
      <c r="H70" s="108"/>
      <c r="I70" s="108"/>
      <c r="J70" s="108"/>
      <c r="K70" s="108"/>
      <c r="L70" s="108"/>
      <c r="M70" s="108"/>
      <c r="N70" s="108"/>
      <c r="O70" s="108"/>
    </row>
    <row r="71" spans="1:15">
      <c r="A71" s="107"/>
      <c r="B71" s="105"/>
      <c r="C71" s="108"/>
      <c r="D71" s="108"/>
      <c r="E71" s="108"/>
      <c r="F71" s="108"/>
      <c r="G71" s="108"/>
      <c r="H71" s="108"/>
      <c r="I71" s="108"/>
      <c r="J71" s="108"/>
      <c r="K71" s="108"/>
      <c r="L71" s="108"/>
      <c r="M71" s="108"/>
      <c r="N71" s="108"/>
      <c r="O71" s="108"/>
    </row>
  </sheetData>
  <mergeCells count="2">
    <mergeCell ref="C47:F47"/>
    <mergeCell ref="I47:N47"/>
  </mergeCells>
  <phoneticPr fontId="0" type="noConversion"/>
  <printOptions horizontalCentered="1" gridLinesSet="0"/>
  <pageMargins left="0.5" right="0.5" top="0.5" bottom="0.25" header="0.5" footer="0.5"/>
  <pageSetup scale="54" orientation="portrait" horizontalDpi="300" verticalDpi="300"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pageSetUpPr fitToPage="1"/>
  </sheetPr>
  <dimension ref="A1:O161"/>
  <sheetViews>
    <sheetView showGridLines="0" zoomScale="99" zoomScaleNormal="99" workbookViewId="0">
      <selection activeCell="H30" sqref="H30"/>
    </sheetView>
  </sheetViews>
  <sheetFormatPr defaultColWidth="12.5703125" defaultRowHeight="11.25"/>
  <cols>
    <col min="1" max="2" width="3.5703125" style="572" customWidth="1"/>
    <col min="3" max="3" width="75" style="572" customWidth="1"/>
    <col min="4" max="4" width="14.5703125" style="572" customWidth="1"/>
    <col min="5" max="5" width="3.5703125" style="572" customWidth="1"/>
    <col min="6" max="6" width="9.5703125" style="572" customWidth="1"/>
    <col min="7" max="7" width="8.5703125" style="572" customWidth="1"/>
    <col min="8" max="8" width="9" style="572" customWidth="1"/>
    <col min="9" max="256" width="12.5703125" style="572"/>
    <col min="257" max="258" width="3.5703125" style="572" customWidth="1"/>
    <col min="259" max="259" width="75" style="572" customWidth="1"/>
    <col min="260" max="260" width="17.140625" style="572" customWidth="1"/>
    <col min="261" max="261" width="3.5703125" style="572" customWidth="1"/>
    <col min="262" max="262" width="9.5703125" style="572" customWidth="1"/>
    <col min="263" max="263" width="8.5703125" style="572" customWidth="1"/>
    <col min="264" max="264" width="9" style="572" customWidth="1"/>
    <col min="265" max="512" width="12.5703125" style="572"/>
    <col min="513" max="514" width="3.5703125" style="572" customWidth="1"/>
    <col min="515" max="515" width="75" style="572" customWidth="1"/>
    <col min="516" max="516" width="17.140625" style="572" customWidth="1"/>
    <col min="517" max="517" width="3.5703125" style="572" customWidth="1"/>
    <col min="518" max="518" width="9.5703125" style="572" customWidth="1"/>
    <col min="519" max="519" width="8.5703125" style="572" customWidth="1"/>
    <col min="520" max="520" width="9" style="572" customWidth="1"/>
    <col min="521" max="768" width="12.5703125" style="572"/>
    <col min="769" max="770" width="3.5703125" style="572" customWidth="1"/>
    <col min="771" max="771" width="75" style="572" customWidth="1"/>
    <col min="772" max="772" width="17.140625" style="572" customWidth="1"/>
    <col min="773" max="773" width="3.5703125" style="572" customWidth="1"/>
    <col min="774" max="774" width="9.5703125" style="572" customWidth="1"/>
    <col min="775" max="775" width="8.5703125" style="572" customWidth="1"/>
    <col min="776" max="776" width="9" style="572" customWidth="1"/>
    <col min="777" max="1024" width="12.5703125" style="572"/>
    <col min="1025" max="1026" width="3.5703125" style="572" customWidth="1"/>
    <col min="1027" max="1027" width="75" style="572" customWidth="1"/>
    <col min="1028" max="1028" width="17.140625" style="572" customWidth="1"/>
    <col min="1029" max="1029" width="3.5703125" style="572" customWidth="1"/>
    <col min="1030" max="1030" width="9.5703125" style="572" customWidth="1"/>
    <col min="1031" max="1031" width="8.5703125" style="572" customWidth="1"/>
    <col min="1032" max="1032" width="9" style="572" customWidth="1"/>
    <col min="1033" max="1280" width="12.5703125" style="572"/>
    <col min="1281" max="1282" width="3.5703125" style="572" customWidth="1"/>
    <col min="1283" max="1283" width="75" style="572" customWidth="1"/>
    <col min="1284" max="1284" width="17.140625" style="572" customWidth="1"/>
    <col min="1285" max="1285" width="3.5703125" style="572" customWidth="1"/>
    <col min="1286" max="1286" width="9.5703125" style="572" customWidth="1"/>
    <col min="1287" max="1287" width="8.5703125" style="572" customWidth="1"/>
    <col min="1288" max="1288" width="9" style="572" customWidth="1"/>
    <col min="1289" max="1536" width="12.5703125" style="572"/>
    <col min="1537" max="1538" width="3.5703125" style="572" customWidth="1"/>
    <col min="1539" max="1539" width="75" style="572" customWidth="1"/>
    <col min="1540" max="1540" width="17.140625" style="572" customWidth="1"/>
    <col min="1541" max="1541" width="3.5703125" style="572" customWidth="1"/>
    <col min="1542" max="1542" width="9.5703125" style="572" customWidth="1"/>
    <col min="1543" max="1543" width="8.5703125" style="572" customWidth="1"/>
    <col min="1544" max="1544" width="9" style="572" customWidth="1"/>
    <col min="1545" max="1792" width="12.5703125" style="572"/>
    <col min="1793" max="1794" width="3.5703125" style="572" customWidth="1"/>
    <col min="1795" max="1795" width="75" style="572" customWidth="1"/>
    <col min="1796" max="1796" width="17.140625" style="572" customWidth="1"/>
    <col min="1797" max="1797" width="3.5703125" style="572" customWidth="1"/>
    <col min="1798" max="1798" width="9.5703125" style="572" customWidth="1"/>
    <col min="1799" max="1799" width="8.5703125" style="572" customWidth="1"/>
    <col min="1800" max="1800" width="9" style="572" customWidth="1"/>
    <col min="1801" max="2048" width="12.5703125" style="572"/>
    <col min="2049" max="2050" width="3.5703125" style="572" customWidth="1"/>
    <col min="2051" max="2051" width="75" style="572" customWidth="1"/>
    <col min="2052" max="2052" width="17.140625" style="572" customWidth="1"/>
    <col min="2053" max="2053" width="3.5703125" style="572" customWidth="1"/>
    <col min="2054" max="2054" width="9.5703125" style="572" customWidth="1"/>
    <col min="2055" max="2055" width="8.5703125" style="572" customWidth="1"/>
    <col min="2056" max="2056" width="9" style="572" customWidth="1"/>
    <col min="2057" max="2304" width="12.5703125" style="572"/>
    <col min="2305" max="2306" width="3.5703125" style="572" customWidth="1"/>
    <col min="2307" max="2307" width="75" style="572" customWidth="1"/>
    <col min="2308" max="2308" width="17.140625" style="572" customWidth="1"/>
    <col min="2309" max="2309" width="3.5703125" style="572" customWidth="1"/>
    <col min="2310" max="2310" width="9.5703125" style="572" customWidth="1"/>
    <col min="2311" max="2311" width="8.5703125" style="572" customWidth="1"/>
    <col min="2312" max="2312" width="9" style="572" customWidth="1"/>
    <col min="2313" max="2560" width="12.5703125" style="572"/>
    <col min="2561" max="2562" width="3.5703125" style="572" customWidth="1"/>
    <col min="2563" max="2563" width="75" style="572" customWidth="1"/>
    <col min="2564" max="2564" width="17.140625" style="572" customWidth="1"/>
    <col min="2565" max="2565" width="3.5703125" style="572" customWidth="1"/>
    <col min="2566" max="2566" width="9.5703125" style="572" customWidth="1"/>
    <col min="2567" max="2567" width="8.5703125" style="572" customWidth="1"/>
    <col min="2568" max="2568" width="9" style="572" customWidth="1"/>
    <col min="2569" max="2816" width="12.5703125" style="572"/>
    <col min="2817" max="2818" width="3.5703125" style="572" customWidth="1"/>
    <col min="2819" max="2819" width="75" style="572" customWidth="1"/>
    <col min="2820" max="2820" width="17.140625" style="572" customWidth="1"/>
    <col min="2821" max="2821" width="3.5703125" style="572" customWidth="1"/>
    <col min="2822" max="2822" width="9.5703125" style="572" customWidth="1"/>
    <col min="2823" max="2823" width="8.5703125" style="572" customWidth="1"/>
    <col min="2824" max="2824" width="9" style="572" customWidth="1"/>
    <col min="2825" max="3072" width="12.5703125" style="572"/>
    <col min="3073" max="3074" width="3.5703125" style="572" customWidth="1"/>
    <col min="3075" max="3075" width="75" style="572" customWidth="1"/>
    <col min="3076" max="3076" width="17.140625" style="572" customWidth="1"/>
    <col min="3077" max="3077" width="3.5703125" style="572" customWidth="1"/>
    <col min="3078" max="3078" width="9.5703125" style="572" customWidth="1"/>
    <col min="3079" max="3079" width="8.5703125" style="572" customWidth="1"/>
    <col min="3080" max="3080" width="9" style="572" customWidth="1"/>
    <col min="3081" max="3328" width="12.5703125" style="572"/>
    <col min="3329" max="3330" width="3.5703125" style="572" customWidth="1"/>
    <col min="3331" max="3331" width="75" style="572" customWidth="1"/>
    <col min="3332" max="3332" width="17.140625" style="572" customWidth="1"/>
    <col min="3333" max="3333" width="3.5703125" style="572" customWidth="1"/>
    <col min="3334" max="3334" width="9.5703125" style="572" customWidth="1"/>
    <col min="3335" max="3335" width="8.5703125" style="572" customWidth="1"/>
    <col min="3336" max="3336" width="9" style="572" customWidth="1"/>
    <col min="3337" max="3584" width="12.5703125" style="572"/>
    <col min="3585" max="3586" width="3.5703125" style="572" customWidth="1"/>
    <col min="3587" max="3587" width="75" style="572" customWidth="1"/>
    <col min="3588" max="3588" width="17.140625" style="572" customWidth="1"/>
    <col min="3589" max="3589" width="3.5703125" style="572" customWidth="1"/>
    <col min="3590" max="3590" width="9.5703125" style="572" customWidth="1"/>
    <col min="3591" max="3591" width="8.5703125" style="572" customWidth="1"/>
    <col min="3592" max="3592" width="9" style="572" customWidth="1"/>
    <col min="3593" max="3840" width="12.5703125" style="572"/>
    <col min="3841" max="3842" width="3.5703125" style="572" customWidth="1"/>
    <col min="3843" max="3843" width="75" style="572" customWidth="1"/>
    <col min="3844" max="3844" width="17.140625" style="572" customWidth="1"/>
    <col min="3845" max="3845" width="3.5703125" style="572" customWidth="1"/>
    <col min="3846" max="3846" width="9.5703125" style="572" customWidth="1"/>
    <col min="3847" max="3847" width="8.5703125" style="572" customWidth="1"/>
    <col min="3848" max="3848" width="9" style="572" customWidth="1"/>
    <col min="3849" max="4096" width="12.5703125" style="572"/>
    <col min="4097" max="4098" width="3.5703125" style="572" customWidth="1"/>
    <col min="4099" max="4099" width="75" style="572" customWidth="1"/>
    <col min="4100" max="4100" width="17.140625" style="572" customWidth="1"/>
    <col min="4101" max="4101" width="3.5703125" style="572" customWidth="1"/>
    <col min="4102" max="4102" width="9.5703125" style="572" customWidth="1"/>
    <col min="4103" max="4103" width="8.5703125" style="572" customWidth="1"/>
    <col min="4104" max="4104" width="9" style="572" customWidth="1"/>
    <col min="4105" max="4352" width="12.5703125" style="572"/>
    <col min="4353" max="4354" width="3.5703125" style="572" customWidth="1"/>
    <col min="4355" max="4355" width="75" style="572" customWidth="1"/>
    <col min="4356" max="4356" width="17.140625" style="572" customWidth="1"/>
    <col min="4357" max="4357" width="3.5703125" style="572" customWidth="1"/>
    <col min="4358" max="4358" width="9.5703125" style="572" customWidth="1"/>
    <col min="4359" max="4359" width="8.5703125" style="572" customWidth="1"/>
    <col min="4360" max="4360" width="9" style="572" customWidth="1"/>
    <col min="4361" max="4608" width="12.5703125" style="572"/>
    <col min="4609" max="4610" width="3.5703125" style="572" customWidth="1"/>
    <col min="4611" max="4611" width="75" style="572" customWidth="1"/>
    <col min="4612" max="4612" width="17.140625" style="572" customWidth="1"/>
    <col min="4613" max="4613" width="3.5703125" style="572" customWidth="1"/>
    <col min="4614" max="4614" width="9.5703125" style="572" customWidth="1"/>
    <col min="4615" max="4615" width="8.5703125" style="572" customWidth="1"/>
    <col min="4616" max="4616" width="9" style="572" customWidth="1"/>
    <col min="4617" max="4864" width="12.5703125" style="572"/>
    <col min="4865" max="4866" width="3.5703125" style="572" customWidth="1"/>
    <col min="4867" max="4867" width="75" style="572" customWidth="1"/>
    <col min="4868" max="4868" width="17.140625" style="572" customWidth="1"/>
    <col min="4869" max="4869" width="3.5703125" style="572" customWidth="1"/>
    <col min="4870" max="4870" width="9.5703125" style="572" customWidth="1"/>
    <col min="4871" max="4871" width="8.5703125" style="572" customWidth="1"/>
    <col min="4872" max="4872" width="9" style="572" customWidth="1"/>
    <col min="4873" max="5120" width="12.5703125" style="572"/>
    <col min="5121" max="5122" width="3.5703125" style="572" customWidth="1"/>
    <col min="5123" max="5123" width="75" style="572" customWidth="1"/>
    <col min="5124" max="5124" width="17.140625" style="572" customWidth="1"/>
    <col min="5125" max="5125" width="3.5703125" style="572" customWidth="1"/>
    <col min="5126" max="5126" width="9.5703125" style="572" customWidth="1"/>
    <col min="5127" max="5127" width="8.5703125" style="572" customWidth="1"/>
    <col min="5128" max="5128" width="9" style="572" customWidth="1"/>
    <col min="5129" max="5376" width="12.5703125" style="572"/>
    <col min="5377" max="5378" width="3.5703125" style="572" customWidth="1"/>
    <col min="5379" max="5379" width="75" style="572" customWidth="1"/>
    <col min="5380" max="5380" width="17.140625" style="572" customWidth="1"/>
    <col min="5381" max="5381" width="3.5703125" style="572" customWidth="1"/>
    <col min="5382" max="5382" width="9.5703125" style="572" customWidth="1"/>
    <col min="5383" max="5383" width="8.5703125" style="572" customWidth="1"/>
    <col min="5384" max="5384" width="9" style="572" customWidth="1"/>
    <col min="5385" max="5632" width="12.5703125" style="572"/>
    <col min="5633" max="5634" width="3.5703125" style="572" customWidth="1"/>
    <col min="5635" max="5635" width="75" style="572" customWidth="1"/>
    <col min="5636" max="5636" width="17.140625" style="572" customWidth="1"/>
    <col min="5637" max="5637" width="3.5703125" style="572" customWidth="1"/>
    <col min="5638" max="5638" width="9.5703125" style="572" customWidth="1"/>
    <col min="5639" max="5639" width="8.5703125" style="572" customWidth="1"/>
    <col min="5640" max="5640" width="9" style="572" customWidth="1"/>
    <col min="5641" max="5888" width="12.5703125" style="572"/>
    <col min="5889" max="5890" width="3.5703125" style="572" customWidth="1"/>
    <col min="5891" max="5891" width="75" style="572" customWidth="1"/>
    <col min="5892" max="5892" width="17.140625" style="572" customWidth="1"/>
    <col min="5893" max="5893" width="3.5703125" style="572" customWidth="1"/>
    <col min="5894" max="5894" width="9.5703125" style="572" customWidth="1"/>
    <col min="5895" max="5895" width="8.5703125" style="572" customWidth="1"/>
    <col min="5896" max="5896" width="9" style="572" customWidth="1"/>
    <col min="5897" max="6144" width="12.5703125" style="572"/>
    <col min="6145" max="6146" width="3.5703125" style="572" customWidth="1"/>
    <col min="6147" max="6147" width="75" style="572" customWidth="1"/>
    <col min="6148" max="6148" width="17.140625" style="572" customWidth="1"/>
    <col min="6149" max="6149" width="3.5703125" style="572" customWidth="1"/>
    <col min="6150" max="6150" width="9.5703125" style="572" customWidth="1"/>
    <col min="6151" max="6151" width="8.5703125" style="572" customWidth="1"/>
    <col min="6152" max="6152" width="9" style="572" customWidth="1"/>
    <col min="6153" max="6400" width="12.5703125" style="572"/>
    <col min="6401" max="6402" width="3.5703125" style="572" customWidth="1"/>
    <col min="6403" max="6403" width="75" style="572" customWidth="1"/>
    <col min="6404" max="6404" width="17.140625" style="572" customWidth="1"/>
    <col min="6405" max="6405" width="3.5703125" style="572" customWidth="1"/>
    <col min="6406" max="6406" width="9.5703125" style="572" customWidth="1"/>
    <col min="6407" max="6407" width="8.5703125" style="572" customWidth="1"/>
    <col min="6408" max="6408" width="9" style="572" customWidth="1"/>
    <col min="6409" max="6656" width="12.5703125" style="572"/>
    <col min="6657" max="6658" width="3.5703125" style="572" customWidth="1"/>
    <col min="6659" max="6659" width="75" style="572" customWidth="1"/>
    <col min="6660" max="6660" width="17.140625" style="572" customWidth="1"/>
    <col min="6661" max="6661" width="3.5703125" style="572" customWidth="1"/>
    <col min="6662" max="6662" width="9.5703125" style="572" customWidth="1"/>
    <col min="6663" max="6663" width="8.5703125" style="572" customWidth="1"/>
    <col min="6664" max="6664" width="9" style="572" customWidth="1"/>
    <col min="6665" max="6912" width="12.5703125" style="572"/>
    <col min="6913" max="6914" width="3.5703125" style="572" customWidth="1"/>
    <col min="6915" max="6915" width="75" style="572" customWidth="1"/>
    <col min="6916" max="6916" width="17.140625" style="572" customWidth="1"/>
    <col min="6917" max="6917" width="3.5703125" style="572" customWidth="1"/>
    <col min="6918" max="6918" width="9.5703125" style="572" customWidth="1"/>
    <col min="6919" max="6919" width="8.5703125" style="572" customWidth="1"/>
    <col min="6920" max="6920" width="9" style="572" customWidth="1"/>
    <col min="6921" max="7168" width="12.5703125" style="572"/>
    <col min="7169" max="7170" width="3.5703125" style="572" customWidth="1"/>
    <col min="7171" max="7171" width="75" style="572" customWidth="1"/>
    <col min="7172" max="7172" width="17.140625" style="572" customWidth="1"/>
    <col min="7173" max="7173" width="3.5703125" style="572" customWidth="1"/>
    <col min="7174" max="7174" width="9.5703125" style="572" customWidth="1"/>
    <col min="7175" max="7175" width="8.5703125" style="572" customWidth="1"/>
    <col min="7176" max="7176" width="9" style="572" customWidth="1"/>
    <col min="7177" max="7424" width="12.5703125" style="572"/>
    <col min="7425" max="7426" width="3.5703125" style="572" customWidth="1"/>
    <col min="7427" max="7427" width="75" style="572" customWidth="1"/>
    <col min="7428" max="7428" width="17.140625" style="572" customWidth="1"/>
    <col min="7429" max="7429" width="3.5703125" style="572" customWidth="1"/>
    <col min="7430" max="7430" width="9.5703125" style="572" customWidth="1"/>
    <col min="7431" max="7431" width="8.5703125" style="572" customWidth="1"/>
    <col min="7432" max="7432" width="9" style="572" customWidth="1"/>
    <col min="7433" max="7680" width="12.5703125" style="572"/>
    <col min="7681" max="7682" width="3.5703125" style="572" customWidth="1"/>
    <col min="7683" max="7683" width="75" style="572" customWidth="1"/>
    <col min="7684" max="7684" width="17.140625" style="572" customWidth="1"/>
    <col min="7685" max="7685" width="3.5703125" style="572" customWidth="1"/>
    <col min="7686" max="7686" width="9.5703125" style="572" customWidth="1"/>
    <col min="7687" max="7687" width="8.5703125" style="572" customWidth="1"/>
    <col min="7688" max="7688" width="9" style="572" customWidth="1"/>
    <col min="7689" max="7936" width="12.5703125" style="572"/>
    <col min="7937" max="7938" width="3.5703125" style="572" customWidth="1"/>
    <col min="7939" max="7939" width="75" style="572" customWidth="1"/>
    <col min="7940" max="7940" width="17.140625" style="572" customWidth="1"/>
    <col min="7941" max="7941" width="3.5703125" style="572" customWidth="1"/>
    <col min="7942" max="7942" width="9.5703125" style="572" customWidth="1"/>
    <col min="7943" max="7943" width="8.5703125" style="572" customWidth="1"/>
    <col min="7944" max="7944" width="9" style="572" customWidth="1"/>
    <col min="7945" max="8192" width="12.5703125" style="572"/>
    <col min="8193" max="8194" width="3.5703125" style="572" customWidth="1"/>
    <col min="8195" max="8195" width="75" style="572" customWidth="1"/>
    <col min="8196" max="8196" width="17.140625" style="572" customWidth="1"/>
    <col min="8197" max="8197" width="3.5703125" style="572" customWidth="1"/>
    <col min="8198" max="8198" width="9.5703125" style="572" customWidth="1"/>
    <col min="8199" max="8199" width="8.5703125" style="572" customWidth="1"/>
    <col min="8200" max="8200" width="9" style="572" customWidth="1"/>
    <col min="8201" max="8448" width="12.5703125" style="572"/>
    <col min="8449" max="8450" width="3.5703125" style="572" customWidth="1"/>
    <col min="8451" max="8451" width="75" style="572" customWidth="1"/>
    <col min="8452" max="8452" width="17.140625" style="572" customWidth="1"/>
    <col min="8453" max="8453" width="3.5703125" style="572" customWidth="1"/>
    <col min="8454" max="8454" width="9.5703125" style="572" customWidth="1"/>
    <col min="8455" max="8455" width="8.5703125" style="572" customWidth="1"/>
    <col min="8456" max="8456" width="9" style="572" customWidth="1"/>
    <col min="8457" max="8704" width="12.5703125" style="572"/>
    <col min="8705" max="8706" width="3.5703125" style="572" customWidth="1"/>
    <col min="8707" max="8707" width="75" style="572" customWidth="1"/>
    <col min="8708" max="8708" width="17.140625" style="572" customWidth="1"/>
    <col min="8709" max="8709" width="3.5703125" style="572" customWidth="1"/>
    <col min="8710" max="8710" width="9.5703125" style="572" customWidth="1"/>
    <col min="8711" max="8711" width="8.5703125" style="572" customWidth="1"/>
    <col min="8712" max="8712" width="9" style="572" customWidth="1"/>
    <col min="8713" max="8960" width="12.5703125" style="572"/>
    <col min="8961" max="8962" width="3.5703125" style="572" customWidth="1"/>
    <col min="8963" max="8963" width="75" style="572" customWidth="1"/>
    <col min="8964" max="8964" width="17.140625" style="572" customWidth="1"/>
    <col min="8965" max="8965" width="3.5703125" style="572" customWidth="1"/>
    <col min="8966" max="8966" width="9.5703125" style="572" customWidth="1"/>
    <col min="8967" max="8967" width="8.5703125" style="572" customWidth="1"/>
    <col min="8968" max="8968" width="9" style="572" customWidth="1"/>
    <col min="8969" max="9216" width="12.5703125" style="572"/>
    <col min="9217" max="9218" width="3.5703125" style="572" customWidth="1"/>
    <col min="9219" max="9219" width="75" style="572" customWidth="1"/>
    <col min="9220" max="9220" width="17.140625" style="572" customWidth="1"/>
    <col min="9221" max="9221" width="3.5703125" style="572" customWidth="1"/>
    <col min="9222" max="9222" width="9.5703125" style="572" customWidth="1"/>
    <col min="9223" max="9223" width="8.5703125" style="572" customWidth="1"/>
    <col min="9224" max="9224" width="9" style="572" customWidth="1"/>
    <col min="9225" max="9472" width="12.5703125" style="572"/>
    <col min="9473" max="9474" width="3.5703125" style="572" customWidth="1"/>
    <col min="9475" max="9475" width="75" style="572" customWidth="1"/>
    <col min="9476" max="9476" width="17.140625" style="572" customWidth="1"/>
    <col min="9477" max="9477" width="3.5703125" style="572" customWidth="1"/>
    <col min="9478" max="9478" width="9.5703125" style="572" customWidth="1"/>
    <col min="9479" max="9479" width="8.5703125" style="572" customWidth="1"/>
    <col min="9480" max="9480" width="9" style="572" customWidth="1"/>
    <col min="9481" max="9728" width="12.5703125" style="572"/>
    <col min="9729" max="9730" width="3.5703125" style="572" customWidth="1"/>
    <col min="9731" max="9731" width="75" style="572" customWidth="1"/>
    <col min="9732" max="9732" width="17.140625" style="572" customWidth="1"/>
    <col min="9733" max="9733" width="3.5703125" style="572" customWidth="1"/>
    <col min="9734" max="9734" width="9.5703125" style="572" customWidth="1"/>
    <col min="9735" max="9735" width="8.5703125" style="572" customWidth="1"/>
    <col min="9736" max="9736" width="9" style="572" customWidth="1"/>
    <col min="9737" max="9984" width="12.5703125" style="572"/>
    <col min="9985" max="9986" width="3.5703125" style="572" customWidth="1"/>
    <col min="9987" max="9987" width="75" style="572" customWidth="1"/>
    <col min="9988" max="9988" width="17.140625" style="572" customWidth="1"/>
    <col min="9989" max="9989" width="3.5703125" style="572" customWidth="1"/>
    <col min="9990" max="9990" width="9.5703125" style="572" customWidth="1"/>
    <col min="9991" max="9991" width="8.5703125" style="572" customWidth="1"/>
    <col min="9992" max="9992" width="9" style="572" customWidth="1"/>
    <col min="9993" max="10240" width="12.5703125" style="572"/>
    <col min="10241" max="10242" width="3.5703125" style="572" customWidth="1"/>
    <col min="10243" max="10243" width="75" style="572" customWidth="1"/>
    <col min="10244" max="10244" width="17.140625" style="572" customWidth="1"/>
    <col min="10245" max="10245" width="3.5703125" style="572" customWidth="1"/>
    <col min="10246" max="10246" width="9.5703125" style="572" customWidth="1"/>
    <col min="10247" max="10247" width="8.5703125" style="572" customWidth="1"/>
    <col min="10248" max="10248" width="9" style="572" customWidth="1"/>
    <col min="10249" max="10496" width="12.5703125" style="572"/>
    <col min="10497" max="10498" width="3.5703125" style="572" customWidth="1"/>
    <col min="10499" max="10499" width="75" style="572" customWidth="1"/>
    <col min="10500" max="10500" width="17.140625" style="572" customWidth="1"/>
    <col min="10501" max="10501" width="3.5703125" style="572" customWidth="1"/>
    <col min="10502" max="10502" width="9.5703125" style="572" customWidth="1"/>
    <col min="10503" max="10503" width="8.5703125" style="572" customWidth="1"/>
    <col min="10504" max="10504" width="9" style="572" customWidth="1"/>
    <col min="10505" max="10752" width="12.5703125" style="572"/>
    <col min="10753" max="10754" width="3.5703125" style="572" customWidth="1"/>
    <col min="10755" max="10755" width="75" style="572" customWidth="1"/>
    <col min="10756" max="10756" width="17.140625" style="572" customWidth="1"/>
    <col min="10757" max="10757" width="3.5703125" style="572" customWidth="1"/>
    <col min="10758" max="10758" width="9.5703125" style="572" customWidth="1"/>
    <col min="10759" max="10759" width="8.5703125" style="572" customWidth="1"/>
    <col min="10760" max="10760" width="9" style="572" customWidth="1"/>
    <col min="10761" max="11008" width="12.5703125" style="572"/>
    <col min="11009" max="11010" width="3.5703125" style="572" customWidth="1"/>
    <col min="11011" max="11011" width="75" style="572" customWidth="1"/>
    <col min="11012" max="11012" width="17.140625" style="572" customWidth="1"/>
    <col min="11013" max="11013" width="3.5703125" style="572" customWidth="1"/>
    <col min="11014" max="11014" width="9.5703125" style="572" customWidth="1"/>
    <col min="11015" max="11015" width="8.5703125" style="572" customWidth="1"/>
    <col min="11016" max="11016" width="9" style="572" customWidth="1"/>
    <col min="11017" max="11264" width="12.5703125" style="572"/>
    <col min="11265" max="11266" width="3.5703125" style="572" customWidth="1"/>
    <col min="11267" max="11267" width="75" style="572" customWidth="1"/>
    <col min="11268" max="11268" width="17.140625" style="572" customWidth="1"/>
    <col min="11269" max="11269" width="3.5703125" style="572" customWidth="1"/>
    <col min="11270" max="11270" width="9.5703125" style="572" customWidth="1"/>
    <col min="11271" max="11271" width="8.5703125" style="572" customWidth="1"/>
    <col min="11272" max="11272" width="9" style="572" customWidth="1"/>
    <col min="11273" max="11520" width="12.5703125" style="572"/>
    <col min="11521" max="11522" width="3.5703125" style="572" customWidth="1"/>
    <col min="11523" max="11523" width="75" style="572" customWidth="1"/>
    <col min="11524" max="11524" width="17.140625" style="572" customWidth="1"/>
    <col min="11525" max="11525" width="3.5703125" style="572" customWidth="1"/>
    <col min="11526" max="11526" width="9.5703125" style="572" customWidth="1"/>
    <col min="11527" max="11527" width="8.5703125" style="572" customWidth="1"/>
    <col min="11528" max="11528" width="9" style="572" customWidth="1"/>
    <col min="11529" max="11776" width="12.5703125" style="572"/>
    <col min="11777" max="11778" width="3.5703125" style="572" customWidth="1"/>
    <col min="11779" max="11779" width="75" style="572" customWidth="1"/>
    <col min="11780" max="11780" width="17.140625" style="572" customWidth="1"/>
    <col min="11781" max="11781" width="3.5703125" style="572" customWidth="1"/>
    <col min="11782" max="11782" width="9.5703125" style="572" customWidth="1"/>
    <col min="11783" max="11783" width="8.5703125" style="572" customWidth="1"/>
    <col min="11784" max="11784" width="9" style="572" customWidth="1"/>
    <col min="11785" max="12032" width="12.5703125" style="572"/>
    <col min="12033" max="12034" width="3.5703125" style="572" customWidth="1"/>
    <col min="12035" max="12035" width="75" style="572" customWidth="1"/>
    <col min="12036" max="12036" width="17.140625" style="572" customWidth="1"/>
    <col min="12037" max="12037" width="3.5703125" style="572" customWidth="1"/>
    <col min="12038" max="12038" width="9.5703125" style="572" customWidth="1"/>
    <col min="12039" max="12039" width="8.5703125" style="572" customWidth="1"/>
    <col min="12040" max="12040" width="9" style="572" customWidth="1"/>
    <col min="12041" max="12288" width="12.5703125" style="572"/>
    <col min="12289" max="12290" width="3.5703125" style="572" customWidth="1"/>
    <col min="12291" max="12291" width="75" style="572" customWidth="1"/>
    <col min="12292" max="12292" width="17.140625" style="572" customWidth="1"/>
    <col min="12293" max="12293" width="3.5703125" style="572" customWidth="1"/>
    <col min="12294" max="12294" width="9.5703125" style="572" customWidth="1"/>
    <col min="12295" max="12295" width="8.5703125" style="572" customWidth="1"/>
    <col min="12296" max="12296" width="9" style="572" customWidth="1"/>
    <col min="12297" max="12544" width="12.5703125" style="572"/>
    <col min="12545" max="12546" width="3.5703125" style="572" customWidth="1"/>
    <col min="12547" max="12547" width="75" style="572" customWidth="1"/>
    <col min="12548" max="12548" width="17.140625" style="572" customWidth="1"/>
    <col min="12549" max="12549" width="3.5703125" style="572" customWidth="1"/>
    <col min="12550" max="12550" width="9.5703125" style="572" customWidth="1"/>
    <col min="12551" max="12551" width="8.5703125" style="572" customWidth="1"/>
    <col min="12552" max="12552" width="9" style="572" customWidth="1"/>
    <col min="12553" max="12800" width="12.5703125" style="572"/>
    <col min="12801" max="12802" width="3.5703125" style="572" customWidth="1"/>
    <col min="12803" max="12803" width="75" style="572" customWidth="1"/>
    <col min="12804" max="12804" width="17.140625" style="572" customWidth="1"/>
    <col min="12805" max="12805" width="3.5703125" style="572" customWidth="1"/>
    <col min="12806" max="12806" width="9.5703125" style="572" customWidth="1"/>
    <col min="12807" max="12807" width="8.5703125" style="572" customWidth="1"/>
    <col min="12808" max="12808" width="9" style="572" customWidth="1"/>
    <col min="12809" max="13056" width="12.5703125" style="572"/>
    <col min="13057" max="13058" width="3.5703125" style="572" customWidth="1"/>
    <col min="13059" max="13059" width="75" style="572" customWidth="1"/>
    <col min="13060" max="13060" width="17.140625" style="572" customWidth="1"/>
    <col min="13061" max="13061" width="3.5703125" style="572" customWidth="1"/>
    <col min="13062" max="13062" width="9.5703125" style="572" customWidth="1"/>
    <col min="13063" max="13063" width="8.5703125" style="572" customWidth="1"/>
    <col min="13064" max="13064" width="9" style="572" customWidth="1"/>
    <col min="13065" max="13312" width="12.5703125" style="572"/>
    <col min="13313" max="13314" width="3.5703125" style="572" customWidth="1"/>
    <col min="13315" max="13315" width="75" style="572" customWidth="1"/>
    <col min="13316" max="13316" width="17.140625" style="572" customWidth="1"/>
    <col min="13317" max="13317" width="3.5703125" style="572" customWidth="1"/>
    <col min="13318" max="13318" width="9.5703125" style="572" customWidth="1"/>
    <col min="13319" max="13319" width="8.5703125" style="572" customWidth="1"/>
    <col min="13320" max="13320" width="9" style="572" customWidth="1"/>
    <col min="13321" max="13568" width="12.5703125" style="572"/>
    <col min="13569" max="13570" width="3.5703125" style="572" customWidth="1"/>
    <col min="13571" max="13571" width="75" style="572" customWidth="1"/>
    <col min="13572" max="13572" width="17.140625" style="572" customWidth="1"/>
    <col min="13573" max="13573" width="3.5703125" style="572" customWidth="1"/>
    <col min="13574" max="13574" width="9.5703125" style="572" customWidth="1"/>
    <col min="13575" max="13575" width="8.5703125" style="572" customWidth="1"/>
    <col min="13576" max="13576" width="9" style="572" customWidth="1"/>
    <col min="13577" max="13824" width="12.5703125" style="572"/>
    <col min="13825" max="13826" width="3.5703125" style="572" customWidth="1"/>
    <col min="13827" max="13827" width="75" style="572" customWidth="1"/>
    <col min="13828" max="13828" width="17.140625" style="572" customWidth="1"/>
    <col min="13829" max="13829" width="3.5703125" style="572" customWidth="1"/>
    <col min="13830" max="13830" width="9.5703125" style="572" customWidth="1"/>
    <col min="13831" max="13831" width="8.5703125" style="572" customWidth="1"/>
    <col min="13832" max="13832" width="9" style="572" customWidth="1"/>
    <col min="13833" max="14080" width="12.5703125" style="572"/>
    <col min="14081" max="14082" width="3.5703125" style="572" customWidth="1"/>
    <col min="14083" max="14083" width="75" style="572" customWidth="1"/>
    <col min="14084" max="14084" width="17.140625" style="572" customWidth="1"/>
    <col min="14085" max="14085" width="3.5703125" style="572" customWidth="1"/>
    <col min="14086" max="14086" width="9.5703125" style="572" customWidth="1"/>
    <col min="14087" max="14087" width="8.5703125" style="572" customWidth="1"/>
    <col min="14088" max="14088" width="9" style="572" customWidth="1"/>
    <col min="14089" max="14336" width="12.5703125" style="572"/>
    <col min="14337" max="14338" width="3.5703125" style="572" customWidth="1"/>
    <col min="14339" max="14339" width="75" style="572" customWidth="1"/>
    <col min="14340" max="14340" width="17.140625" style="572" customWidth="1"/>
    <col min="14341" max="14341" width="3.5703125" style="572" customWidth="1"/>
    <col min="14342" max="14342" width="9.5703125" style="572" customWidth="1"/>
    <col min="14343" max="14343" width="8.5703125" style="572" customWidth="1"/>
    <col min="14344" max="14344" width="9" style="572" customWidth="1"/>
    <col min="14345" max="14592" width="12.5703125" style="572"/>
    <col min="14593" max="14594" width="3.5703125" style="572" customWidth="1"/>
    <col min="14595" max="14595" width="75" style="572" customWidth="1"/>
    <col min="14596" max="14596" width="17.140625" style="572" customWidth="1"/>
    <col min="14597" max="14597" width="3.5703125" style="572" customWidth="1"/>
    <col min="14598" max="14598" width="9.5703125" style="572" customWidth="1"/>
    <col min="14599" max="14599" width="8.5703125" style="572" customWidth="1"/>
    <col min="14600" max="14600" width="9" style="572" customWidth="1"/>
    <col min="14601" max="14848" width="12.5703125" style="572"/>
    <col min="14849" max="14850" width="3.5703125" style="572" customWidth="1"/>
    <col min="14851" max="14851" width="75" style="572" customWidth="1"/>
    <col min="14852" max="14852" width="17.140625" style="572" customWidth="1"/>
    <col min="14853" max="14853" width="3.5703125" style="572" customWidth="1"/>
    <col min="14854" max="14854" width="9.5703125" style="572" customWidth="1"/>
    <col min="14855" max="14855" width="8.5703125" style="572" customWidth="1"/>
    <col min="14856" max="14856" width="9" style="572" customWidth="1"/>
    <col min="14857" max="15104" width="12.5703125" style="572"/>
    <col min="15105" max="15106" width="3.5703125" style="572" customWidth="1"/>
    <col min="15107" max="15107" width="75" style="572" customWidth="1"/>
    <col min="15108" max="15108" width="17.140625" style="572" customWidth="1"/>
    <col min="15109" max="15109" width="3.5703125" style="572" customWidth="1"/>
    <col min="15110" max="15110" width="9.5703125" style="572" customWidth="1"/>
    <col min="15111" max="15111" width="8.5703125" style="572" customWidth="1"/>
    <col min="15112" max="15112" width="9" style="572" customWidth="1"/>
    <col min="15113" max="15360" width="12.5703125" style="572"/>
    <col min="15361" max="15362" width="3.5703125" style="572" customWidth="1"/>
    <col min="15363" max="15363" width="75" style="572" customWidth="1"/>
    <col min="15364" max="15364" width="17.140625" style="572" customWidth="1"/>
    <col min="15365" max="15365" width="3.5703125" style="572" customWidth="1"/>
    <col min="15366" max="15366" width="9.5703125" style="572" customWidth="1"/>
    <col min="15367" max="15367" width="8.5703125" style="572" customWidth="1"/>
    <col min="15368" max="15368" width="9" style="572" customWidth="1"/>
    <col min="15369" max="15616" width="12.5703125" style="572"/>
    <col min="15617" max="15618" width="3.5703125" style="572" customWidth="1"/>
    <col min="15619" max="15619" width="75" style="572" customWidth="1"/>
    <col min="15620" max="15620" width="17.140625" style="572" customWidth="1"/>
    <col min="15621" max="15621" width="3.5703125" style="572" customWidth="1"/>
    <col min="15622" max="15622" width="9.5703125" style="572" customWidth="1"/>
    <col min="15623" max="15623" width="8.5703125" style="572" customWidth="1"/>
    <col min="15624" max="15624" width="9" style="572" customWidth="1"/>
    <col min="15625" max="15872" width="12.5703125" style="572"/>
    <col min="15873" max="15874" width="3.5703125" style="572" customWidth="1"/>
    <col min="15875" max="15875" width="75" style="572" customWidth="1"/>
    <col min="15876" max="15876" width="17.140625" style="572" customWidth="1"/>
    <col min="15877" max="15877" width="3.5703125" style="572" customWidth="1"/>
    <col min="15878" max="15878" width="9.5703125" style="572" customWidth="1"/>
    <col min="15879" max="15879" width="8.5703125" style="572" customWidth="1"/>
    <col min="15880" max="15880" width="9" style="572" customWidth="1"/>
    <col min="15881" max="16128" width="12.5703125" style="572"/>
    <col min="16129" max="16130" width="3.5703125" style="572" customWidth="1"/>
    <col min="16131" max="16131" width="75" style="572" customWidth="1"/>
    <col min="16132" max="16132" width="17.140625" style="572" customWidth="1"/>
    <col min="16133" max="16133" width="3.5703125" style="572" customWidth="1"/>
    <col min="16134" max="16134" width="9.5703125" style="572" customWidth="1"/>
    <col min="16135" max="16135" width="8.5703125" style="572" customWidth="1"/>
    <col min="16136" max="16136" width="9" style="572" customWidth="1"/>
    <col min="16137" max="16384" width="12.5703125" style="572"/>
  </cols>
  <sheetData>
    <row r="1" spans="1:4" s="636" customFormat="1" ht="12.75" thickBot="1">
      <c r="A1" s="567" t="s">
        <v>3500</v>
      </c>
      <c r="B1" s="568"/>
      <c r="C1" s="701"/>
      <c r="D1" s="702" t="s">
        <v>702</v>
      </c>
    </row>
    <row r="2" spans="1:4" ht="8.1" customHeight="1">
      <c r="A2" s="703"/>
      <c r="B2" s="704"/>
      <c r="C2" s="704"/>
      <c r="D2" s="705"/>
    </row>
    <row r="3" spans="1:4">
      <c r="A3" s="706" t="s">
        <v>988</v>
      </c>
      <c r="B3" s="707"/>
      <c r="C3" s="576"/>
      <c r="D3" s="708"/>
    </row>
    <row r="4" spans="1:4" ht="8.1" customHeight="1">
      <c r="A4" s="706"/>
      <c r="B4" s="707"/>
      <c r="C4" s="576"/>
      <c r="D4" s="708"/>
    </row>
    <row r="5" spans="1:4" s="570" customFormat="1">
      <c r="A5" s="709" t="s">
        <v>770</v>
      </c>
      <c r="B5" s="710" t="s">
        <v>989</v>
      </c>
      <c r="C5" s="575"/>
      <c r="D5" s="577"/>
    </row>
    <row r="6" spans="1:4" s="570" customFormat="1">
      <c r="A6" s="711"/>
      <c r="B6" s="710" t="s">
        <v>990</v>
      </c>
      <c r="C6" s="575"/>
      <c r="D6" s="577"/>
    </row>
    <row r="7" spans="1:4" s="570" customFormat="1">
      <c r="A7" s="711"/>
      <c r="B7" s="710" t="s">
        <v>991</v>
      </c>
      <c r="C7" s="575"/>
      <c r="D7" s="577"/>
    </row>
    <row r="8" spans="1:4" s="570" customFormat="1">
      <c r="A8" s="711"/>
      <c r="B8" s="710" t="s">
        <v>992</v>
      </c>
      <c r="C8" s="575"/>
      <c r="D8" s="577"/>
    </row>
    <row r="9" spans="1:4" s="570" customFormat="1">
      <c r="A9" s="711"/>
      <c r="B9" s="712" t="s">
        <v>971</v>
      </c>
      <c r="C9" s="575"/>
      <c r="D9" s="577"/>
    </row>
    <row r="10" spans="1:4" s="570" customFormat="1">
      <c r="A10" s="711"/>
      <c r="B10" s="712" t="s">
        <v>972</v>
      </c>
      <c r="C10" s="575"/>
      <c r="D10" s="577"/>
    </row>
    <row r="11" spans="1:4" s="570" customFormat="1" ht="8.1" customHeight="1">
      <c r="A11" s="711"/>
      <c r="B11" s="710"/>
      <c r="C11" s="575"/>
      <c r="D11" s="577"/>
    </row>
    <row r="12" spans="1:4" s="570" customFormat="1">
      <c r="A12" s="709" t="s">
        <v>773</v>
      </c>
      <c r="B12" s="710" t="s">
        <v>973</v>
      </c>
      <c r="C12" s="575"/>
      <c r="D12" s="577"/>
    </row>
    <row r="13" spans="1:4" s="570" customFormat="1">
      <c r="A13" s="711"/>
      <c r="B13" s="710" t="s">
        <v>1299</v>
      </c>
      <c r="C13" s="575"/>
      <c r="D13" s="577"/>
    </row>
    <row r="14" spans="1:4" s="570" customFormat="1">
      <c r="A14" s="711"/>
      <c r="B14" s="710" t="s">
        <v>974</v>
      </c>
      <c r="C14" s="575"/>
      <c r="D14" s="577"/>
    </row>
    <row r="15" spans="1:4" s="570" customFormat="1" ht="8.1" customHeight="1">
      <c r="A15" s="711"/>
      <c r="B15" s="710"/>
      <c r="C15" s="575"/>
      <c r="D15" s="577"/>
    </row>
    <row r="16" spans="1:4" s="570" customFormat="1">
      <c r="A16" s="709" t="s">
        <v>774</v>
      </c>
      <c r="B16" s="710" t="s">
        <v>975</v>
      </c>
      <c r="C16" s="575"/>
      <c r="D16" s="577"/>
    </row>
    <row r="17" spans="1:4" s="570" customFormat="1">
      <c r="A17" s="711"/>
      <c r="B17" s="710" t="s">
        <v>976</v>
      </c>
      <c r="C17" s="575"/>
      <c r="D17" s="577"/>
    </row>
    <row r="18" spans="1:4" s="570" customFormat="1" ht="8.1" customHeight="1">
      <c r="A18" s="711"/>
      <c r="B18" s="710"/>
      <c r="C18" s="575"/>
      <c r="D18" s="577"/>
    </row>
    <row r="19" spans="1:4" s="570" customFormat="1">
      <c r="A19" s="709" t="s">
        <v>1103</v>
      </c>
      <c r="B19" s="710" t="s">
        <v>554</v>
      </c>
      <c r="C19" s="575"/>
      <c r="D19" s="577"/>
    </row>
    <row r="20" spans="1:4" s="570" customFormat="1">
      <c r="A20" s="711"/>
      <c r="B20" s="710" t="s">
        <v>555</v>
      </c>
      <c r="C20" s="575"/>
      <c r="D20" s="577"/>
    </row>
    <row r="21" spans="1:4" s="570" customFormat="1" ht="8.1" customHeight="1">
      <c r="A21" s="711"/>
      <c r="B21" s="710"/>
      <c r="C21" s="575"/>
      <c r="D21" s="577"/>
    </row>
    <row r="22" spans="1:4" s="570" customFormat="1">
      <c r="A22" s="709" t="s">
        <v>575</v>
      </c>
      <c r="B22" s="710" t="s">
        <v>556</v>
      </c>
      <c r="C22" s="575"/>
      <c r="D22" s="577"/>
    </row>
    <row r="23" spans="1:4" s="570" customFormat="1" ht="8.1" customHeight="1">
      <c r="A23" s="711"/>
      <c r="B23" s="710"/>
      <c r="C23" s="575"/>
      <c r="D23" s="577"/>
    </row>
    <row r="24" spans="1:4" s="570" customFormat="1">
      <c r="A24" s="709" t="s">
        <v>411</v>
      </c>
      <c r="B24" s="710" t="s">
        <v>557</v>
      </c>
      <c r="C24" s="575"/>
      <c r="D24" s="577"/>
    </row>
    <row r="25" spans="1:4" s="570" customFormat="1">
      <c r="A25" s="711"/>
      <c r="B25" s="710" t="s">
        <v>983</v>
      </c>
      <c r="C25" s="575"/>
      <c r="D25" s="577"/>
    </row>
    <row r="26" spans="1:4" s="570" customFormat="1">
      <c r="A26" s="711"/>
      <c r="B26" s="710" t="s">
        <v>984</v>
      </c>
      <c r="C26" s="575"/>
      <c r="D26" s="577"/>
    </row>
    <row r="27" spans="1:4" s="570" customFormat="1">
      <c r="A27" s="711"/>
      <c r="B27" s="710" t="s">
        <v>437</v>
      </c>
      <c r="C27" s="575"/>
      <c r="D27" s="577"/>
    </row>
    <row r="28" spans="1:4" s="570" customFormat="1" ht="8.1" customHeight="1">
      <c r="A28" s="711"/>
      <c r="B28" s="710"/>
      <c r="C28" s="575"/>
      <c r="D28" s="577"/>
    </row>
    <row r="29" spans="1:4" s="570" customFormat="1">
      <c r="A29" s="709" t="s">
        <v>438</v>
      </c>
      <c r="B29" s="710" t="s">
        <v>439</v>
      </c>
      <c r="C29" s="575"/>
      <c r="D29" s="577"/>
    </row>
    <row r="30" spans="1:4" s="570" customFormat="1">
      <c r="A30" s="711"/>
      <c r="B30" s="710" t="s">
        <v>440</v>
      </c>
      <c r="C30" s="575"/>
      <c r="D30" s="577"/>
    </row>
    <row r="31" spans="1:4" s="570" customFormat="1" ht="8.1" customHeight="1">
      <c r="A31" s="711"/>
      <c r="B31" s="710"/>
      <c r="C31" s="575"/>
      <c r="D31" s="577"/>
    </row>
    <row r="32" spans="1:4" s="570" customFormat="1">
      <c r="A32" s="709" t="s">
        <v>441</v>
      </c>
      <c r="B32" s="710" t="s">
        <v>442</v>
      </c>
      <c r="C32" s="575"/>
      <c r="D32" s="577"/>
    </row>
    <row r="33" spans="1:4" s="570" customFormat="1">
      <c r="A33" s="711"/>
      <c r="B33" s="710" t="s">
        <v>443</v>
      </c>
      <c r="C33" s="575"/>
      <c r="D33" s="577"/>
    </row>
    <row r="34" spans="1:4" s="570" customFormat="1">
      <c r="A34" s="711"/>
      <c r="B34" s="710" t="s">
        <v>993</v>
      </c>
      <c r="C34" s="575"/>
      <c r="D34" s="577"/>
    </row>
    <row r="35" spans="1:4" s="570" customFormat="1">
      <c r="A35" s="711"/>
      <c r="B35" s="710" t="s">
        <v>994</v>
      </c>
      <c r="C35" s="575"/>
      <c r="D35" s="577"/>
    </row>
    <row r="36" spans="1:4" s="570" customFormat="1" ht="8.1" customHeight="1">
      <c r="A36" s="711"/>
      <c r="B36" s="710"/>
      <c r="C36" s="575"/>
      <c r="D36" s="577"/>
    </row>
    <row r="37" spans="1:4" s="570" customFormat="1">
      <c r="A37" s="709" t="s">
        <v>995</v>
      </c>
      <c r="B37" s="710" t="s">
        <v>996</v>
      </c>
      <c r="C37" s="575"/>
      <c r="D37" s="577"/>
    </row>
    <row r="38" spans="1:4" s="570" customFormat="1">
      <c r="A38" s="711"/>
      <c r="B38" s="710" t="s">
        <v>997</v>
      </c>
      <c r="C38" s="575"/>
      <c r="D38" s="577"/>
    </row>
    <row r="39" spans="1:4" s="570" customFormat="1">
      <c r="A39" s="711"/>
      <c r="B39" s="710" t="s">
        <v>998</v>
      </c>
      <c r="C39" s="575"/>
      <c r="D39" s="577"/>
    </row>
    <row r="40" spans="1:4" s="570" customFormat="1" ht="8.1" customHeight="1">
      <c r="A40" s="711"/>
      <c r="B40" s="710"/>
      <c r="C40" s="575"/>
      <c r="D40" s="577"/>
    </row>
    <row r="41" spans="1:4" s="570" customFormat="1">
      <c r="A41" s="709" t="s">
        <v>999</v>
      </c>
      <c r="B41" s="710" t="s">
        <v>1000</v>
      </c>
      <c r="C41" s="575"/>
      <c r="D41" s="577"/>
    </row>
    <row r="42" spans="1:4" s="570" customFormat="1">
      <c r="A42" s="713"/>
      <c r="B42" s="712" t="s">
        <v>558</v>
      </c>
      <c r="C42" s="575"/>
      <c r="D42" s="577"/>
    </row>
    <row r="43" spans="1:4" s="570" customFormat="1" ht="8.1" customHeight="1">
      <c r="A43" s="714"/>
      <c r="B43" s="715"/>
      <c r="C43" s="716"/>
      <c r="D43" s="717"/>
    </row>
    <row r="44" spans="1:4">
      <c r="A44" s="706" t="s">
        <v>559</v>
      </c>
      <c r="B44" s="707"/>
      <c r="C44" s="576"/>
      <c r="D44" s="708"/>
    </row>
    <row r="45" spans="1:4" ht="8.1" customHeight="1">
      <c r="A45" s="713"/>
      <c r="B45" s="718"/>
      <c r="C45" s="578"/>
      <c r="D45" s="577"/>
    </row>
    <row r="46" spans="1:4" s="570" customFormat="1" ht="10.35" customHeight="1">
      <c r="A46" s="582"/>
      <c r="B46" s="710"/>
      <c r="C46" s="710"/>
      <c r="D46" s="719"/>
    </row>
    <row r="47" spans="1:4" ht="10.35" customHeight="1">
      <c r="A47" s="582"/>
      <c r="B47" s="710"/>
      <c r="C47" s="710"/>
      <c r="D47" s="719"/>
    </row>
    <row r="48" spans="1:4" ht="10.35" customHeight="1">
      <c r="A48" s="582"/>
      <c r="B48" s="710"/>
      <c r="C48" s="710"/>
      <c r="D48" s="719"/>
    </row>
    <row r="49" spans="1:6" ht="10.35" customHeight="1">
      <c r="A49" s="582"/>
      <c r="B49" s="720"/>
      <c r="C49" s="721"/>
      <c r="D49" s="719"/>
    </row>
    <row r="50" spans="1:6" ht="10.35" customHeight="1">
      <c r="A50" s="582"/>
      <c r="B50" s="720"/>
      <c r="C50" s="722"/>
      <c r="D50" s="719"/>
    </row>
    <row r="51" spans="1:6" ht="12.75">
      <c r="A51" s="582"/>
      <c r="B51" s="720"/>
      <c r="C51" s="723"/>
      <c r="D51" s="719"/>
    </row>
    <row r="52" spans="1:6" ht="10.35" customHeight="1">
      <c r="A52" s="582"/>
      <c r="B52" s="720"/>
      <c r="C52" s="724"/>
      <c r="D52" s="719"/>
    </row>
    <row r="53" spans="1:6">
      <c r="A53" s="582"/>
      <c r="B53" s="720"/>
      <c r="C53" s="724"/>
      <c r="D53" s="719"/>
    </row>
    <row r="54" spans="1:6">
      <c r="A54" s="582"/>
      <c r="B54" s="720"/>
      <c r="C54" s="724"/>
      <c r="D54" s="719"/>
    </row>
    <row r="55" spans="1:6">
      <c r="A55" s="582"/>
      <c r="B55" s="720"/>
      <c r="C55" s="724"/>
      <c r="D55" s="719"/>
    </row>
    <row r="56" spans="1:6">
      <c r="A56" s="582"/>
      <c r="B56" s="578"/>
      <c r="C56" s="724"/>
      <c r="D56" s="725"/>
    </row>
    <row r="57" spans="1:6">
      <c r="A57" s="582"/>
      <c r="B57" s="578"/>
      <c r="C57" s="724"/>
      <c r="D57" s="577"/>
      <c r="E57" s="726"/>
      <c r="F57" s="726"/>
    </row>
    <row r="58" spans="1:6">
      <c r="A58" s="582"/>
      <c r="B58" s="578"/>
      <c r="C58" s="724"/>
      <c r="D58" s="725"/>
      <c r="E58" s="726"/>
      <c r="F58" s="726"/>
    </row>
    <row r="59" spans="1:6">
      <c r="A59" s="582"/>
      <c r="B59" s="578"/>
      <c r="C59" s="724"/>
      <c r="D59" s="725"/>
      <c r="E59" s="726"/>
      <c r="F59" s="726"/>
    </row>
    <row r="60" spans="1:6">
      <c r="A60" s="582"/>
      <c r="B60" s="578"/>
      <c r="C60" s="724"/>
      <c r="D60" s="725"/>
      <c r="E60" s="726"/>
      <c r="F60" s="726"/>
    </row>
    <row r="61" spans="1:6">
      <c r="A61" s="582"/>
      <c r="B61" s="578"/>
      <c r="C61" s="724"/>
      <c r="D61" s="577"/>
    </row>
    <row r="62" spans="1:6">
      <c r="A62" s="582"/>
      <c r="B62" s="578"/>
      <c r="C62" s="724"/>
      <c r="D62" s="725"/>
      <c r="F62" s="726"/>
    </row>
    <row r="63" spans="1:6">
      <c r="A63" s="582"/>
      <c r="B63" s="578"/>
      <c r="C63" s="724"/>
      <c r="D63" s="725"/>
      <c r="E63" s="726"/>
      <c r="F63" s="726"/>
    </row>
    <row r="64" spans="1:6">
      <c r="A64" s="582"/>
      <c r="B64" s="578"/>
      <c r="C64" s="724"/>
      <c r="D64" s="577"/>
    </row>
    <row r="65" spans="1:6">
      <c r="A65" s="582"/>
      <c r="B65" s="578"/>
      <c r="C65" s="727"/>
      <c r="D65" s="577"/>
    </row>
    <row r="66" spans="1:6">
      <c r="A66" s="582"/>
      <c r="B66" s="578"/>
      <c r="C66" s="727"/>
      <c r="D66" s="725"/>
      <c r="E66" s="726"/>
    </row>
    <row r="67" spans="1:6">
      <c r="A67" s="582"/>
      <c r="B67" s="578"/>
      <c r="C67" s="727"/>
      <c r="D67" s="725"/>
    </row>
    <row r="68" spans="1:6">
      <c r="A68" s="582"/>
      <c r="B68" s="578"/>
      <c r="C68" s="727"/>
      <c r="D68" s="725"/>
    </row>
    <row r="69" spans="1:6" ht="0.95" customHeight="1">
      <c r="A69" s="582"/>
      <c r="B69" s="578"/>
      <c r="C69" s="727"/>
      <c r="D69" s="725"/>
      <c r="E69" s="726"/>
      <c r="F69" s="726"/>
    </row>
    <row r="70" spans="1:6" ht="0.95" customHeight="1">
      <c r="A70" s="582"/>
      <c r="B70" s="578"/>
      <c r="C70" s="727"/>
      <c r="D70" s="725"/>
      <c r="E70" s="726"/>
      <c r="F70" s="726"/>
    </row>
    <row r="71" spans="1:6" ht="0.95" customHeight="1">
      <c r="A71" s="582"/>
      <c r="B71" s="578"/>
      <c r="C71" s="578"/>
      <c r="D71" s="577"/>
    </row>
    <row r="72" spans="1:6" ht="0.95" customHeight="1">
      <c r="A72" s="582"/>
      <c r="B72" s="578"/>
      <c r="C72" s="578"/>
      <c r="D72" s="577"/>
    </row>
    <row r="73" spans="1:6" ht="12" thickBot="1">
      <c r="A73" s="728"/>
      <c r="B73" s="588"/>
      <c r="C73" s="588"/>
      <c r="D73" s="590"/>
    </row>
    <row r="74" spans="1:6" s="730" customFormat="1" ht="12">
      <c r="A74" s="3276" t="s">
        <v>173</v>
      </c>
      <c r="B74" s="729"/>
      <c r="C74" s="729"/>
      <c r="D74" s="729"/>
    </row>
    <row r="75" spans="1:6">
      <c r="A75" s="593"/>
      <c r="B75" s="593"/>
      <c r="C75" s="593"/>
      <c r="D75" s="593"/>
    </row>
    <row r="76" spans="1:6">
      <c r="A76" s="593"/>
      <c r="B76" s="593"/>
      <c r="C76" s="593"/>
      <c r="D76" s="593"/>
    </row>
    <row r="77" spans="1:6">
      <c r="A77" s="593"/>
      <c r="B77" s="593"/>
      <c r="C77" s="593"/>
      <c r="D77" s="593"/>
    </row>
    <row r="78" spans="1:6">
      <c r="A78" s="593"/>
      <c r="B78" s="593"/>
      <c r="C78" s="593"/>
      <c r="D78" s="593"/>
    </row>
    <row r="79" spans="1:6">
      <c r="A79" s="593"/>
      <c r="B79" s="593"/>
      <c r="C79" s="593"/>
      <c r="D79" s="593"/>
    </row>
    <row r="80" spans="1:6">
      <c r="A80" s="593"/>
      <c r="B80" s="593"/>
      <c r="C80" s="593"/>
      <c r="D80" s="593"/>
    </row>
    <row r="81" spans="1:4">
      <c r="A81" s="593"/>
      <c r="B81" s="593"/>
      <c r="C81" s="593"/>
      <c r="D81" s="593"/>
    </row>
    <row r="82" spans="1:4">
      <c r="A82" s="593"/>
      <c r="B82" s="593"/>
      <c r="C82" s="593"/>
      <c r="D82" s="593"/>
    </row>
    <row r="83" spans="1:4">
      <c r="A83" s="593"/>
      <c r="B83" s="593"/>
      <c r="C83" s="593"/>
      <c r="D83" s="593"/>
    </row>
    <row r="84" spans="1:4">
      <c r="A84" s="593"/>
      <c r="B84" s="593"/>
      <c r="C84" s="593"/>
      <c r="D84" s="593"/>
    </row>
    <row r="85" spans="1:4">
      <c r="A85" s="593"/>
      <c r="B85" s="593"/>
      <c r="C85" s="593"/>
      <c r="D85" s="593"/>
    </row>
    <row r="86" spans="1:4">
      <c r="A86" s="593"/>
      <c r="B86" s="593"/>
      <c r="C86" s="593"/>
      <c r="D86" s="593"/>
    </row>
    <row r="87" spans="1:4">
      <c r="A87" s="593"/>
      <c r="B87" s="593"/>
      <c r="C87" s="593"/>
      <c r="D87" s="593"/>
    </row>
    <row r="88" spans="1:4">
      <c r="A88" s="593"/>
      <c r="B88" s="593"/>
      <c r="C88" s="593"/>
      <c r="D88" s="593"/>
    </row>
    <row r="89" spans="1:4">
      <c r="A89" s="593"/>
      <c r="B89" s="593"/>
      <c r="C89" s="593"/>
      <c r="D89" s="593"/>
    </row>
    <row r="90" spans="1:4">
      <c r="A90" s="593"/>
      <c r="B90" s="593"/>
      <c r="C90" s="593"/>
      <c r="D90" s="593"/>
    </row>
    <row r="91" spans="1:4">
      <c r="A91" s="593"/>
      <c r="B91" s="593"/>
      <c r="C91" s="593"/>
      <c r="D91" s="593"/>
    </row>
    <row r="92" spans="1:4">
      <c r="A92" s="593"/>
      <c r="B92" s="593"/>
      <c r="C92" s="593"/>
      <c r="D92" s="593"/>
    </row>
    <row r="93" spans="1:4">
      <c r="A93" s="593"/>
      <c r="B93" s="593"/>
      <c r="C93" s="593"/>
      <c r="D93" s="593"/>
    </row>
    <row r="94" spans="1:4">
      <c r="A94" s="593"/>
      <c r="B94" s="593"/>
      <c r="C94" s="593"/>
      <c r="D94" s="593"/>
    </row>
    <row r="95" spans="1:4">
      <c r="A95" s="593"/>
      <c r="B95" s="593"/>
      <c r="C95" s="593"/>
      <c r="D95" s="593"/>
    </row>
    <row r="96" spans="1:4">
      <c r="A96" s="593"/>
      <c r="B96" s="593"/>
      <c r="C96" s="593"/>
      <c r="D96" s="593"/>
    </row>
    <row r="97" spans="1:7">
      <c r="A97" s="593"/>
      <c r="B97" s="593"/>
      <c r="C97" s="593"/>
      <c r="D97" s="593"/>
    </row>
    <row r="98" spans="1:7">
      <c r="A98" s="593"/>
      <c r="B98" s="593"/>
      <c r="C98" s="593"/>
      <c r="D98" s="593"/>
      <c r="F98" s="596"/>
      <c r="G98" s="596"/>
    </row>
    <row r="99" spans="1:7">
      <c r="A99" s="593"/>
      <c r="B99" s="593"/>
      <c r="C99" s="593"/>
      <c r="D99" s="593"/>
      <c r="G99" s="596"/>
    </row>
    <row r="100" spans="1:7">
      <c r="A100" s="593"/>
      <c r="B100" s="593"/>
      <c r="C100" s="593"/>
      <c r="D100" s="593"/>
      <c r="G100" s="596"/>
    </row>
    <row r="101" spans="1:7">
      <c r="A101" s="593"/>
      <c r="B101" s="593"/>
      <c r="C101" s="593"/>
      <c r="D101" s="593"/>
      <c r="G101" s="596"/>
    </row>
    <row r="102" spans="1:7">
      <c r="A102" s="593"/>
      <c r="B102" s="593"/>
      <c r="C102" s="593"/>
      <c r="D102" s="593"/>
      <c r="F102" s="596"/>
      <c r="G102" s="596"/>
    </row>
    <row r="103" spans="1:7">
      <c r="A103" s="593"/>
      <c r="B103" s="593"/>
      <c r="C103" s="593"/>
      <c r="D103" s="593"/>
      <c r="G103" s="596"/>
    </row>
    <row r="104" spans="1:7">
      <c r="G104" s="596"/>
    </row>
    <row r="105" spans="1:7">
      <c r="F105" s="596"/>
      <c r="G105" s="596"/>
    </row>
    <row r="106" spans="1:7">
      <c r="G106" s="596"/>
    </row>
    <row r="107" spans="1:7">
      <c r="F107" s="596"/>
      <c r="G107" s="596"/>
    </row>
    <row r="108" spans="1:7">
      <c r="G108" s="596"/>
    </row>
    <row r="132" spans="15:15">
      <c r="O132" s="597"/>
    </row>
    <row r="160" spans="8:13">
      <c r="H160" s="597"/>
      <c r="M160" s="597"/>
    </row>
    <row r="161" spans="13:13">
      <c r="M161" s="597"/>
    </row>
  </sheetData>
  <phoneticPr fontId="53" type="noConversion"/>
  <printOptions horizontalCentered="1" verticalCentered="1"/>
  <pageMargins left="0.5" right="0.7" top="0.5" bottom="0.5" header="0" footer="0"/>
  <pageSetup scale="96" orientation="portrait" horizontalDpi="4294967292" verticalDpi="300"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Q56"/>
  <sheetViews>
    <sheetView showGridLines="0" zoomScaleNormal="100" zoomScaleSheetLayoutView="87" workbookViewId="0">
      <pane xSplit="3" ySplit="9" topLeftCell="D10" activePane="bottomRight" state="frozen"/>
      <selection activeCell="H38" sqref="H38"/>
      <selection pane="topRight" activeCell="H38" sqref="H38"/>
      <selection pane="bottomLeft" activeCell="H38" sqref="H38"/>
      <selection pane="bottomRight" activeCell="A6" sqref="A6"/>
    </sheetView>
  </sheetViews>
  <sheetFormatPr defaultColWidth="10.85546875" defaultRowHeight="12.75"/>
  <cols>
    <col min="1" max="1" width="4.85546875" style="740" customWidth="1"/>
    <col min="2" max="2" width="5" style="740" customWidth="1"/>
    <col min="3" max="3" width="37.7109375" style="740" customWidth="1"/>
    <col min="4" max="4" width="15.140625" style="779" customWidth="1"/>
    <col min="5" max="6" width="14.85546875" style="779" customWidth="1"/>
    <col min="7" max="9" width="4.85546875" style="740" customWidth="1"/>
    <col min="10" max="12" width="18.85546875" style="740" customWidth="1"/>
    <col min="13" max="13" width="20.5703125" style="740" customWidth="1"/>
    <col min="14" max="14" width="4.5703125" style="740" customWidth="1"/>
    <col min="15" max="15" width="10.85546875" style="740"/>
    <col min="16" max="16" width="11.140625" style="740" bestFit="1" customWidth="1"/>
    <col min="17" max="256" width="10.85546875" style="740"/>
    <col min="257" max="257" width="4" style="740" customWidth="1"/>
    <col min="258" max="258" width="4.85546875" style="740" customWidth="1"/>
    <col min="259" max="259" width="37.85546875" style="740" customWidth="1"/>
    <col min="260" max="262" width="15.5703125" style="740" customWidth="1"/>
    <col min="263" max="263" width="4.140625" style="740" customWidth="1"/>
    <col min="264" max="512" width="10.85546875" style="740"/>
    <col min="513" max="513" width="4" style="740" customWidth="1"/>
    <col min="514" max="514" width="4.85546875" style="740" customWidth="1"/>
    <col min="515" max="515" width="37.85546875" style="740" customWidth="1"/>
    <col min="516" max="518" width="15.5703125" style="740" customWidth="1"/>
    <col min="519" max="519" width="4.140625" style="740" customWidth="1"/>
    <col min="520" max="768" width="10.85546875" style="740"/>
    <col min="769" max="769" width="4" style="740" customWidth="1"/>
    <col min="770" max="770" width="4.85546875" style="740" customWidth="1"/>
    <col min="771" max="771" width="37.85546875" style="740" customWidth="1"/>
    <col min="772" max="774" width="15.5703125" style="740" customWidth="1"/>
    <col min="775" max="775" width="4.140625" style="740" customWidth="1"/>
    <col min="776" max="1024" width="10.85546875" style="740"/>
    <col min="1025" max="1025" width="4" style="740" customWidth="1"/>
    <col min="1026" max="1026" width="4.85546875" style="740" customWidth="1"/>
    <col min="1027" max="1027" width="37.85546875" style="740" customWidth="1"/>
    <col min="1028" max="1030" width="15.5703125" style="740" customWidth="1"/>
    <col min="1031" max="1031" width="4.140625" style="740" customWidth="1"/>
    <col min="1032" max="1280" width="10.85546875" style="740"/>
    <col min="1281" max="1281" width="4" style="740" customWidth="1"/>
    <col min="1282" max="1282" width="4.85546875" style="740" customWidth="1"/>
    <col min="1283" max="1283" width="37.85546875" style="740" customWidth="1"/>
    <col min="1284" max="1286" width="15.5703125" style="740" customWidth="1"/>
    <col min="1287" max="1287" width="4.140625" style="740" customWidth="1"/>
    <col min="1288" max="1536" width="10.85546875" style="740"/>
    <col min="1537" max="1537" width="4" style="740" customWidth="1"/>
    <col min="1538" max="1538" width="4.85546875" style="740" customWidth="1"/>
    <col min="1539" max="1539" width="37.85546875" style="740" customWidth="1"/>
    <col min="1540" max="1542" width="15.5703125" style="740" customWidth="1"/>
    <col min="1543" max="1543" width="4.140625" style="740" customWidth="1"/>
    <col min="1544" max="1792" width="10.85546875" style="740"/>
    <col min="1793" max="1793" width="4" style="740" customWidth="1"/>
    <col min="1794" max="1794" width="4.85546875" style="740" customWidth="1"/>
    <col min="1795" max="1795" width="37.85546875" style="740" customWidth="1"/>
    <col min="1796" max="1798" width="15.5703125" style="740" customWidth="1"/>
    <col min="1799" max="1799" width="4.140625" style="740" customWidth="1"/>
    <col min="1800" max="2048" width="10.85546875" style="740"/>
    <col min="2049" max="2049" width="4" style="740" customWidth="1"/>
    <col min="2050" max="2050" width="4.85546875" style="740" customWidth="1"/>
    <col min="2051" max="2051" width="37.85546875" style="740" customWidth="1"/>
    <col min="2052" max="2054" width="15.5703125" style="740" customWidth="1"/>
    <col min="2055" max="2055" width="4.140625" style="740" customWidth="1"/>
    <col min="2056" max="2304" width="10.85546875" style="740"/>
    <col min="2305" max="2305" width="4" style="740" customWidth="1"/>
    <col min="2306" max="2306" width="4.85546875" style="740" customWidth="1"/>
    <col min="2307" max="2307" width="37.85546875" style="740" customWidth="1"/>
    <col min="2308" max="2310" width="15.5703125" style="740" customWidth="1"/>
    <col min="2311" max="2311" width="4.140625" style="740" customWidth="1"/>
    <col min="2312" max="2560" width="10.85546875" style="740"/>
    <col min="2561" max="2561" width="4" style="740" customWidth="1"/>
    <col min="2562" max="2562" width="4.85546875" style="740" customWidth="1"/>
    <col min="2563" max="2563" width="37.85546875" style="740" customWidth="1"/>
    <col min="2564" max="2566" width="15.5703125" style="740" customWidth="1"/>
    <col min="2567" max="2567" width="4.140625" style="740" customWidth="1"/>
    <col min="2568" max="2816" width="10.85546875" style="740"/>
    <col min="2817" max="2817" width="4" style="740" customWidth="1"/>
    <col min="2818" max="2818" width="4.85546875" style="740" customWidth="1"/>
    <col min="2819" max="2819" width="37.85546875" style="740" customWidth="1"/>
    <col min="2820" max="2822" width="15.5703125" style="740" customWidth="1"/>
    <col min="2823" max="2823" width="4.140625" style="740" customWidth="1"/>
    <col min="2824" max="3072" width="10.85546875" style="740"/>
    <col min="3073" max="3073" width="4" style="740" customWidth="1"/>
    <col min="3074" max="3074" width="4.85546875" style="740" customWidth="1"/>
    <col min="3075" max="3075" width="37.85546875" style="740" customWidth="1"/>
    <col min="3076" max="3078" width="15.5703125" style="740" customWidth="1"/>
    <col min="3079" max="3079" width="4.140625" style="740" customWidth="1"/>
    <col min="3080" max="3328" width="10.85546875" style="740"/>
    <col min="3329" max="3329" width="4" style="740" customWidth="1"/>
    <col min="3330" max="3330" width="4.85546875" style="740" customWidth="1"/>
    <col min="3331" max="3331" width="37.85546875" style="740" customWidth="1"/>
    <col min="3332" max="3334" width="15.5703125" style="740" customWidth="1"/>
    <col min="3335" max="3335" width="4.140625" style="740" customWidth="1"/>
    <col min="3336" max="3584" width="10.85546875" style="740"/>
    <col min="3585" max="3585" width="4" style="740" customWidth="1"/>
    <col min="3586" max="3586" width="4.85546875" style="740" customWidth="1"/>
    <col min="3587" max="3587" width="37.85546875" style="740" customWidth="1"/>
    <col min="3588" max="3590" width="15.5703125" style="740" customWidth="1"/>
    <col min="3591" max="3591" width="4.140625" style="740" customWidth="1"/>
    <col min="3592" max="3840" width="10.85546875" style="740"/>
    <col min="3841" max="3841" width="4" style="740" customWidth="1"/>
    <col min="3842" max="3842" width="4.85546875" style="740" customWidth="1"/>
    <col min="3843" max="3843" width="37.85546875" style="740" customWidth="1"/>
    <col min="3844" max="3846" width="15.5703125" style="740" customWidth="1"/>
    <col min="3847" max="3847" width="4.140625" style="740" customWidth="1"/>
    <col min="3848" max="4096" width="10.85546875" style="740"/>
    <col min="4097" max="4097" width="4" style="740" customWidth="1"/>
    <col min="4098" max="4098" width="4.85546875" style="740" customWidth="1"/>
    <col min="4099" max="4099" width="37.85546875" style="740" customWidth="1"/>
    <col min="4100" max="4102" width="15.5703125" style="740" customWidth="1"/>
    <col min="4103" max="4103" width="4.140625" style="740" customWidth="1"/>
    <col min="4104" max="4352" width="10.85546875" style="740"/>
    <col min="4353" max="4353" width="4" style="740" customWidth="1"/>
    <col min="4354" max="4354" width="4.85546875" style="740" customWidth="1"/>
    <col min="4355" max="4355" width="37.85546875" style="740" customWidth="1"/>
    <col min="4356" max="4358" width="15.5703125" style="740" customWidth="1"/>
    <col min="4359" max="4359" width="4.140625" style="740" customWidth="1"/>
    <col min="4360" max="4608" width="10.85546875" style="740"/>
    <col min="4609" max="4609" width="4" style="740" customWidth="1"/>
    <col min="4610" max="4610" width="4.85546875" style="740" customWidth="1"/>
    <col min="4611" max="4611" width="37.85546875" style="740" customWidth="1"/>
    <col min="4612" max="4614" width="15.5703125" style="740" customWidth="1"/>
    <col min="4615" max="4615" width="4.140625" style="740" customWidth="1"/>
    <col min="4616" max="4864" width="10.85546875" style="740"/>
    <col min="4865" max="4865" width="4" style="740" customWidth="1"/>
    <col min="4866" max="4866" width="4.85546875" style="740" customWidth="1"/>
    <col min="4867" max="4867" width="37.85546875" style="740" customWidth="1"/>
    <col min="4868" max="4870" width="15.5703125" style="740" customWidth="1"/>
    <col min="4871" max="4871" width="4.140625" style="740" customWidth="1"/>
    <col min="4872" max="5120" width="10.85546875" style="740"/>
    <col min="5121" max="5121" width="4" style="740" customWidth="1"/>
    <col min="5122" max="5122" width="4.85546875" style="740" customWidth="1"/>
    <col min="5123" max="5123" width="37.85546875" style="740" customWidth="1"/>
    <col min="5124" max="5126" width="15.5703125" style="740" customWidth="1"/>
    <col min="5127" max="5127" width="4.140625" style="740" customWidth="1"/>
    <col min="5128" max="5376" width="10.85546875" style="740"/>
    <col min="5377" max="5377" width="4" style="740" customWidth="1"/>
    <col min="5378" max="5378" width="4.85546875" style="740" customWidth="1"/>
    <col min="5379" max="5379" width="37.85546875" style="740" customWidth="1"/>
    <col min="5380" max="5382" width="15.5703125" style="740" customWidth="1"/>
    <col min="5383" max="5383" width="4.140625" style="740" customWidth="1"/>
    <col min="5384" max="5632" width="10.85546875" style="740"/>
    <col min="5633" max="5633" width="4" style="740" customWidth="1"/>
    <col min="5634" max="5634" width="4.85546875" style="740" customWidth="1"/>
    <col min="5635" max="5635" width="37.85546875" style="740" customWidth="1"/>
    <col min="5636" max="5638" width="15.5703125" style="740" customWidth="1"/>
    <col min="5639" max="5639" width="4.140625" style="740" customWidth="1"/>
    <col min="5640" max="5888" width="10.85546875" style="740"/>
    <col min="5889" max="5889" width="4" style="740" customWidth="1"/>
    <col min="5890" max="5890" width="4.85546875" style="740" customWidth="1"/>
    <col min="5891" max="5891" width="37.85546875" style="740" customWidth="1"/>
    <col min="5892" max="5894" width="15.5703125" style="740" customWidth="1"/>
    <col min="5895" max="5895" width="4.140625" style="740" customWidth="1"/>
    <col min="5896" max="6144" width="10.85546875" style="740"/>
    <col min="6145" max="6145" width="4" style="740" customWidth="1"/>
    <col min="6146" max="6146" width="4.85546875" style="740" customWidth="1"/>
    <col min="6147" max="6147" width="37.85546875" style="740" customWidth="1"/>
    <col min="6148" max="6150" width="15.5703125" style="740" customWidth="1"/>
    <col min="6151" max="6151" width="4.140625" style="740" customWidth="1"/>
    <col min="6152" max="6400" width="10.85546875" style="740"/>
    <col min="6401" max="6401" width="4" style="740" customWidth="1"/>
    <col min="6402" max="6402" width="4.85546875" style="740" customWidth="1"/>
    <col min="6403" max="6403" width="37.85546875" style="740" customWidth="1"/>
    <col min="6404" max="6406" width="15.5703125" style="740" customWidth="1"/>
    <col min="6407" max="6407" width="4.140625" style="740" customWidth="1"/>
    <col min="6408" max="6656" width="10.85546875" style="740"/>
    <col min="6657" max="6657" width="4" style="740" customWidth="1"/>
    <col min="6658" max="6658" width="4.85546875" style="740" customWidth="1"/>
    <col min="6659" max="6659" width="37.85546875" style="740" customWidth="1"/>
    <col min="6660" max="6662" width="15.5703125" style="740" customWidth="1"/>
    <col min="6663" max="6663" width="4.140625" style="740" customWidth="1"/>
    <col min="6664" max="6912" width="10.85546875" style="740"/>
    <col min="6913" max="6913" width="4" style="740" customWidth="1"/>
    <col min="6914" max="6914" width="4.85546875" style="740" customWidth="1"/>
    <col min="6915" max="6915" width="37.85546875" style="740" customWidth="1"/>
    <col min="6916" max="6918" width="15.5703125" style="740" customWidth="1"/>
    <col min="6919" max="6919" width="4.140625" style="740" customWidth="1"/>
    <col min="6920" max="7168" width="10.85546875" style="740"/>
    <col min="7169" max="7169" width="4" style="740" customWidth="1"/>
    <col min="7170" max="7170" width="4.85546875" style="740" customWidth="1"/>
    <col min="7171" max="7171" width="37.85546875" style="740" customWidth="1"/>
    <col min="7172" max="7174" width="15.5703125" style="740" customWidth="1"/>
    <col min="7175" max="7175" width="4.140625" style="740" customWidth="1"/>
    <col min="7176" max="7424" width="10.85546875" style="740"/>
    <col min="7425" max="7425" width="4" style="740" customWidth="1"/>
    <col min="7426" max="7426" width="4.85546875" style="740" customWidth="1"/>
    <col min="7427" max="7427" width="37.85546875" style="740" customWidth="1"/>
    <col min="7428" max="7430" width="15.5703125" style="740" customWidth="1"/>
    <col min="7431" max="7431" width="4.140625" style="740" customWidth="1"/>
    <col min="7432" max="7680" width="10.85546875" style="740"/>
    <col min="7681" max="7681" width="4" style="740" customWidth="1"/>
    <col min="7682" max="7682" width="4.85546875" style="740" customWidth="1"/>
    <col min="7683" max="7683" width="37.85546875" style="740" customWidth="1"/>
    <col min="7684" max="7686" width="15.5703125" style="740" customWidth="1"/>
    <col min="7687" max="7687" width="4.140625" style="740" customWidth="1"/>
    <col min="7688" max="7936" width="10.85546875" style="740"/>
    <col min="7937" max="7937" width="4" style="740" customWidth="1"/>
    <col min="7938" max="7938" width="4.85546875" style="740" customWidth="1"/>
    <col min="7939" max="7939" width="37.85546875" style="740" customWidth="1"/>
    <col min="7940" max="7942" width="15.5703125" style="740" customWidth="1"/>
    <col min="7943" max="7943" width="4.140625" style="740" customWidth="1"/>
    <col min="7944" max="8192" width="10.85546875" style="740"/>
    <col min="8193" max="8193" width="4" style="740" customWidth="1"/>
    <col min="8194" max="8194" width="4.85546875" style="740" customWidth="1"/>
    <col min="8195" max="8195" width="37.85546875" style="740" customWidth="1"/>
    <col min="8196" max="8198" width="15.5703125" style="740" customWidth="1"/>
    <col min="8199" max="8199" width="4.140625" style="740" customWidth="1"/>
    <col min="8200" max="8448" width="10.85546875" style="740"/>
    <col min="8449" max="8449" width="4" style="740" customWidth="1"/>
    <col min="8450" max="8450" width="4.85546875" style="740" customWidth="1"/>
    <col min="8451" max="8451" width="37.85546875" style="740" customWidth="1"/>
    <col min="8452" max="8454" width="15.5703125" style="740" customWidth="1"/>
    <col min="8455" max="8455" width="4.140625" style="740" customWidth="1"/>
    <col min="8456" max="8704" width="10.85546875" style="740"/>
    <col min="8705" max="8705" width="4" style="740" customWidth="1"/>
    <col min="8706" max="8706" width="4.85546875" style="740" customWidth="1"/>
    <col min="8707" max="8707" width="37.85546875" style="740" customWidth="1"/>
    <col min="8708" max="8710" width="15.5703125" style="740" customWidth="1"/>
    <col min="8711" max="8711" width="4.140625" style="740" customWidth="1"/>
    <col min="8712" max="8960" width="10.85546875" style="740"/>
    <col min="8961" max="8961" width="4" style="740" customWidth="1"/>
    <col min="8962" max="8962" width="4.85546875" style="740" customWidth="1"/>
    <col min="8963" max="8963" width="37.85546875" style="740" customWidth="1"/>
    <col min="8964" max="8966" width="15.5703125" style="740" customWidth="1"/>
    <col min="8967" max="8967" width="4.140625" style="740" customWidth="1"/>
    <col min="8968" max="9216" width="10.85546875" style="740"/>
    <col min="9217" max="9217" width="4" style="740" customWidth="1"/>
    <col min="9218" max="9218" width="4.85546875" style="740" customWidth="1"/>
    <col min="9219" max="9219" width="37.85546875" style="740" customWidth="1"/>
    <col min="9220" max="9222" width="15.5703125" style="740" customWidth="1"/>
    <col min="9223" max="9223" width="4.140625" style="740" customWidth="1"/>
    <col min="9224" max="9472" width="10.85546875" style="740"/>
    <col min="9473" max="9473" width="4" style="740" customWidth="1"/>
    <col min="9474" max="9474" width="4.85546875" style="740" customWidth="1"/>
    <col min="9475" max="9475" width="37.85546875" style="740" customWidth="1"/>
    <col min="9476" max="9478" width="15.5703125" style="740" customWidth="1"/>
    <col min="9479" max="9479" width="4.140625" style="740" customWidth="1"/>
    <col min="9480" max="9728" width="10.85546875" style="740"/>
    <col min="9729" max="9729" width="4" style="740" customWidth="1"/>
    <col min="9730" max="9730" width="4.85546875" style="740" customWidth="1"/>
    <col min="9731" max="9731" width="37.85546875" style="740" customWidth="1"/>
    <col min="9732" max="9734" width="15.5703125" style="740" customWidth="1"/>
    <col min="9735" max="9735" width="4.140625" style="740" customWidth="1"/>
    <col min="9736" max="9984" width="10.85546875" style="740"/>
    <col min="9985" max="9985" width="4" style="740" customWidth="1"/>
    <col min="9986" max="9986" width="4.85546875" style="740" customWidth="1"/>
    <col min="9987" max="9987" width="37.85546875" style="740" customWidth="1"/>
    <col min="9988" max="9990" width="15.5703125" style="740" customWidth="1"/>
    <col min="9991" max="9991" width="4.140625" style="740" customWidth="1"/>
    <col min="9992" max="10240" width="10.85546875" style="740"/>
    <col min="10241" max="10241" width="4" style="740" customWidth="1"/>
    <col min="10242" max="10242" width="4.85546875" style="740" customWidth="1"/>
    <col min="10243" max="10243" width="37.85546875" style="740" customWidth="1"/>
    <col min="10244" max="10246" width="15.5703125" style="740" customWidth="1"/>
    <col min="10247" max="10247" width="4.140625" style="740" customWidth="1"/>
    <col min="10248" max="10496" width="10.85546875" style="740"/>
    <col min="10497" max="10497" width="4" style="740" customWidth="1"/>
    <col min="10498" max="10498" width="4.85546875" style="740" customWidth="1"/>
    <col min="10499" max="10499" width="37.85546875" style="740" customWidth="1"/>
    <col min="10500" max="10502" width="15.5703125" style="740" customWidth="1"/>
    <col min="10503" max="10503" width="4.140625" style="740" customWidth="1"/>
    <col min="10504" max="10752" width="10.85546875" style="740"/>
    <col min="10753" max="10753" width="4" style="740" customWidth="1"/>
    <col min="10754" max="10754" width="4.85546875" style="740" customWidth="1"/>
    <col min="10755" max="10755" width="37.85546875" style="740" customWidth="1"/>
    <col min="10756" max="10758" width="15.5703125" style="740" customWidth="1"/>
    <col min="10759" max="10759" width="4.140625" style="740" customWidth="1"/>
    <col min="10760" max="11008" width="10.85546875" style="740"/>
    <col min="11009" max="11009" width="4" style="740" customWidth="1"/>
    <col min="11010" max="11010" width="4.85546875" style="740" customWidth="1"/>
    <col min="11011" max="11011" width="37.85546875" style="740" customWidth="1"/>
    <col min="11012" max="11014" width="15.5703125" style="740" customWidth="1"/>
    <col min="11015" max="11015" width="4.140625" style="740" customWidth="1"/>
    <col min="11016" max="11264" width="10.85546875" style="740"/>
    <col min="11265" max="11265" width="4" style="740" customWidth="1"/>
    <col min="11266" max="11266" width="4.85546875" style="740" customWidth="1"/>
    <col min="11267" max="11267" width="37.85546875" style="740" customWidth="1"/>
    <col min="11268" max="11270" width="15.5703125" style="740" customWidth="1"/>
    <col min="11271" max="11271" width="4.140625" style="740" customWidth="1"/>
    <col min="11272" max="11520" width="10.85546875" style="740"/>
    <col min="11521" max="11521" width="4" style="740" customWidth="1"/>
    <col min="11522" max="11522" width="4.85546875" style="740" customWidth="1"/>
    <col min="11523" max="11523" width="37.85546875" style="740" customWidth="1"/>
    <col min="11524" max="11526" width="15.5703125" style="740" customWidth="1"/>
    <col min="11527" max="11527" width="4.140625" style="740" customWidth="1"/>
    <col min="11528" max="11776" width="10.85546875" style="740"/>
    <col min="11777" max="11777" width="4" style="740" customWidth="1"/>
    <col min="11778" max="11778" width="4.85546875" style="740" customWidth="1"/>
    <col min="11779" max="11779" width="37.85546875" style="740" customWidth="1"/>
    <col min="11780" max="11782" width="15.5703125" style="740" customWidth="1"/>
    <col min="11783" max="11783" width="4.140625" style="740" customWidth="1"/>
    <col min="11784" max="12032" width="10.85546875" style="740"/>
    <col min="12033" max="12033" width="4" style="740" customWidth="1"/>
    <col min="12034" max="12034" width="4.85546875" style="740" customWidth="1"/>
    <col min="12035" max="12035" width="37.85546875" style="740" customWidth="1"/>
    <col min="12036" max="12038" width="15.5703125" style="740" customWidth="1"/>
    <col min="12039" max="12039" width="4.140625" style="740" customWidth="1"/>
    <col min="12040" max="12288" width="10.85546875" style="740"/>
    <col min="12289" max="12289" width="4" style="740" customWidth="1"/>
    <col min="12290" max="12290" width="4.85546875" style="740" customWidth="1"/>
    <col min="12291" max="12291" width="37.85546875" style="740" customWidth="1"/>
    <col min="12292" max="12294" width="15.5703125" style="740" customWidth="1"/>
    <col min="12295" max="12295" width="4.140625" style="740" customWidth="1"/>
    <col min="12296" max="12544" width="10.85546875" style="740"/>
    <col min="12545" max="12545" width="4" style="740" customWidth="1"/>
    <col min="12546" max="12546" width="4.85546875" style="740" customWidth="1"/>
    <col min="12547" max="12547" width="37.85546875" style="740" customWidth="1"/>
    <col min="12548" max="12550" width="15.5703125" style="740" customWidth="1"/>
    <col min="12551" max="12551" width="4.140625" style="740" customWidth="1"/>
    <col min="12552" max="12800" width="10.85546875" style="740"/>
    <col min="12801" max="12801" width="4" style="740" customWidth="1"/>
    <col min="12802" max="12802" width="4.85546875" style="740" customWidth="1"/>
    <col min="12803" max="12803" width="37.85546875" style="740" customWidth="1"/>
    <col min="12804" max="12806" width="15.5703125" style="740" customWidth="1"/>
    <col min="12807" max="12807" width="4.140625" style="740" customWidth="1"/>
    <col min="12808" max="13056" width="10.85546875" style="740"/>
    <col min="13057" max="13057" width="4" style="740" customWidth="1"/>
    <col min="13058" max="13058" width="4.85546875" style="740" customWidth="1"/>
    <col min="13059" max="13059" width="37.85546875" style="740" customWidth="1"/>
    <col min="13060" max="13062" width="15.5703125" style="740" customWidth="1"/>
    <col min="13063" max="13063" width="4.140625" style="740" customWidth="1"/>
    <col min="13064" max="13312" width="10.85546875" style="740"/>
    <col min="13313" max="13313" width="4" style="740" customWidth="1"/>
    <col min="13314" max="13314" width="4.85546875" style="740" customWidth="1"/>
    <col min="13315" max="13315" width="37.85546875" style="740" customWidth="1"/>
    <col min="13316" max="13318" width="15.5703125" style="740" customWidth="1"/>
    <col min="13319" max="13319" width="4.140625" style="740" customWidth="1"/>
    <col min="13320" max="13568" width="10.85546875" style="740"/>
    <col min="13569" max="13569" width="4" style="740" customWidth="1"/>
    <col min="13570" max="13570" width="4.85546875" style="740" customWidth="1"/>
    <col min="13571" max="13571" width="37.85546875" style="740" customWidth="1"/>
    <col min="13572" max="13574" width="15.5703125" style="740" customWidth="1"/>
    <col min="13575" max="13575" width="4.140625" style="740" customWidth="1"/>
    <col min="13576" max="13824" width="10.85546875" style="740"/>
    <col min="13825" max="13825" width="4" style="740" customWidth="1"/>
    <col min="13826" max="13826" width="4.85546875" style="740" customWidth="1"/>
    <col min="13827" max="13827" width="37.85546875" style="740" customWidth="1"/>
    <col min="13828" max="13830" width="15.5703125" style="740" customWidth="1"/>
    <col min="13831" max="13831" width="4.140625" style="740" customWidth="1"/>
    <col min="13832" max="14080" width="10.85546875" style="740"/>
    <col min="14081" max="14081" width="4" style="740" customWidth="1"/>
    <col min="14082" max="14082" width="4.85546875" style="740" customWidth="1"/>
    <col min="14083" max="14083" width="37.85546875" style="740" customWidth="1"/>
    <col min="14084" max="14086" width="15.5703125" style="740" customWidth="1"/>
    <col min="14087" max="14087" width="4.140625" style="740" customWidth="1"/>
    <col min="14088" max="14336" width="10.85546875" style="740"/>
    <col min="14337" max="14337" width="4" style="740" customWidth="1"/>
    <col min="14338" max="14338" width="4.85546875" style="740" customWidth="1"/>
    <col min="14339" max="14339" width="37.85546875" style="740" customWidth="1"/>
    <col min="14340" max="14342" width="15.5703125" style="740" customWidth="1"/>
    <col min="14343" max="14343" width="4.140625" style="740" customWidth="1"/>
    <col min="14344" max="14592" width="10.85546875" style="740"/>
    <col min="14593" max="14593" width="4" style="740" customWidth="1"/>
    <col min="14594" max="14594" width="4.85546875" style="740" customWidth="1"/>
    <col min="14595" max="14595" width="37.85546875" style="740" customWidth="1"/>
    <col min="14596" max="14598" width="15.5703125" style="740" customWidth="1"/>
    <col min="14599" max="14599" width="4.140625" style="740" customWidth="1"/>
    <col min="14600" max="14848" width="10.85546875" style="740"/>
    <col min="14849" max="14849" width="4" style="740" customWidth="1"/>
    <col min="14850" max="14850" width="4.85546875" style="740" customWidth="1"/>
    <col min="14851" max="14851" width="37.85546875" style="740" customWidth="1"/>
    <col min="14852" max="14854" width="15.5703125" style="740" customWidth="1"/>
    <col min="14855" max="14855" width="4.140625" style="740" customWidth="1"/>
    <col min="14856" max="15104" width="10.85546875" style="740"/>
    <col min="15105" max="15105" width="4" style="740" customWidth="1"/>
    <col min="15106" max="15106" width="4.85546875" style="740" customWidth="1"/>
    <col min="15107" max="15107" width="37.85546875" style="740" customWidth="1"/>
    <col min="15108" max="15110" width="15.5703125" style="740" customWidth="1"/>
    <col min="15111" max="15111" width="4.140625" style="740" customWidth="1"/>
    <col min="15112" max="15360" width="10.85546875" style="740"/>
    <col min="15361" max="15361" width="4" style="740" customWidth="1"/>
    <col min="15362" max="15362" width="4.85546875" style="740" customWidth="1"/>
    <col min="15363" max="15363" width="37.85546875" style="740" customWidth="1"/>
    <col min="15364" max="15366" width="15.5703125" style="740" customWidth="1"/>
    <col min="15367" max="15367" width="4.140625" style="740" customWidth="1"/>
    <col min="15368" max="15616" width="10.85546875" style="740"/>
    <col min="15617" max="15617" width="4" style="740" customWidth="1"/>
    <col min="15618" max="15618" width="4.85546875" style="740" customWidth="1"/>
    <col min="15619" max="15619" width="37.85546875" style="740" customWidth="1"/>
    <col min="15620" max="15622" width="15.5703125" style="740" customWidth="1"/>
    <col min="15623" max="15623" width="4.140625" style="740" customWidth="1"/>
    <col min="15624" max="15872" width="10.85546875" style="740"/>
    <col min="15873" max="15873" width="4" style="740" customWidth="1"/>
    <col min="15874" max="15874" width="4.85546875" style="740" customWidth="1"/>
    <col min="15875" max="15875" width="37.85546875" style="740" customWidth="1"/>
    <col min="15876" max="15878" width="15.5703125" style="740" customWidth="1"/>
    <col min="15879" max="15879" width="4.140625" style="740" customWidth="1"/>
    <col min="15880" max="16128" width="10.85546875" style="740"/>
    <col min="16129" max="16129" width="4" style="740" customWidth="1"/>
    <col min="16130" max="16130" width="4.85546875" style="740" customWidth="1"/>
    <col min="16131" max="16131" width="37.85546875" style="740" customWidth="1"/>
    <col min="16132" max="16134" width="15.5703125" style="740" customWidth="1"/>
    <col min="16135" max="16135" width="4.140625" style="740" customWidth="1"/>
    <col min="16136" max="16384" width="10.85546875" style="740"/>
  </cols>
  <sheetData>
    <row r="1" spans="1:17" s="735" customFormat="1" ht="17.100000000000001" customHeight="1">
      <c r="A1" s="731" t="s">
        <v>817</v>
      </c>
      <c r="B1" s="732"/>
      <c r="C1" s="732"/>
      <c r="D1" s="733"/>
      <c r="E1" s="197"/>
      <c r="F1" s="197"/>
      <c r="G1" s="734" t="s">
        <v>3500</v>
      </c>
      <c r="H1" s="780" t="s">
        <v>3500</v>
      </c>
      <c r="I1" s="781"/>
      <c r="J1" s="3325"/>
      <c r="K1" s="3325"/>
      <c r="L1" s="3325"/>
      <c r="M1" s="3326"/>
      <c r="N1" s="782" t="s">
        <v>462</v>
      </c>
    </row>
    <row r="2" spans="1:17" ht="14.1" customHeight="1">
      <c r="A2" s="3609" t="s">
        <v>560</v>
      </c>
      <c r="B2" s="736"/>
      <c r="C2" s="737"/>
      <c r="D2" s="738"/>
      <c r="E2" s="738"/>
      <c r="F2" s="738"/>
      <c r="G2" s="739"/>
      <c r="H2" s="3610" t="s">
        <v>463</v>
      </c>
      <c r="I2" s="783"/>
      <c r="J2" s="3327"/>
      <c r="K2" s="3327"/>
      <c r="L2" s="3327"/>
      <c r="M2" s="3327"/>
      <c r="N2" s="784"/>
    </row>
    <row r="3" spans="1:17" ht="20.25">
      <c r="A3" s="741" t="s">
        <v>645</v>
      </c>
      <c r="B3" s="742"/>
      <c r="C3" s="743"/>
      <c r="D3" s="744"/>
      <c r="E3" s="744"/>
      <c r="F3" s="744"/>
      <c r="G3" s="745"/>
      <c r="H3" s="785" t="s">
        <v>645</v>
      </c>
      <c r="I3" s="786"/>
      <c r="J3" s="3328"/>
      <c r="K3" s="3328"/>
      <c r="L3" s="3328"/>
      <c r="M3" s="3328"/>
      <c r="N3" s="745"/>
    </row>
    <row r="4" spans="1:17" ht="4.3499999999999996" customHeight="1">
      <c r="A4" s="746"/>
      <c r="B4" s="747"/>
      <c r="C4" s="748"/>
      <c r="D4" s="749"/>
      <c r="E4" s="749"/>
      <c r="F4" s="749"/>
      <c r="G4" s="750"/>
      <c r="H4" s="787"/>
      <c r="I4" s="748"/>
      <c r="J4" s="3329"/>
      <c r="K4" s="3329"/>
      <c r="L4" s="3329"/>
      <c r="M4" s="3329"/>
      <c r="N4" s="750"/>
    </row>
    <row r="5" spans="1:17" ht="14.1" customHeight="1">
      <c r="A5" s="751"/>
      <c r="B5" s="752"/>
      <c r="C5" s="753"/>
      <c r="D5" s="754"/>
      <c r="E5" s="755" t="s">
        <v>561</v>
      </c>
      <c r="F5" s="756" t="s">
        <v>562</v>
      </c>
      <c r="G5" s="757"/>
      <c r="H5" s="757"/>
      <c r="I5" s="753"/>
      <c r="J5" s="3330"/>
      <c r="K5" s="3330"/>
      <c r="L5" s="3330"/>
      <c r="M5" s="3330"/>
      <c r="N5" s="753"/>
    </row>
    <row r="6" spans="1:17" ht="14.1" customHeight="1">
      <c r="A6" s="758"/>
      <c r="B6" s="759"/>
      <c r="C6" s="753"/>
      <c r="D6" s="755" t="s">
        <v>1063</v>
      </c>
      <c r="E6" s="755" t="s">
        <v>563</v>
      </c>
      <c r="F6" s="756" t="s">
        <v>564</v>
      </c>
      <c r="G6" s="760" t="s">
        <v>549</v>
      </c>
      <c r="H6" s="760" t="s">
        <v>549</v>
      </c>
      <c r="I6" s="788" t="s">
        <v>491</v>
      </c>
      <c r="J6" s="3331" t="s">
        <v>464</v>
      </c>
      <c r="K6" s="3331" t="s">
        <v>465</v>
      </c>
      <c r="L6" s="3331" t="s">
        <v>466</v>
      </c>
      <c r="M6" s="3331" t="s">
        <v>1063</v>
      </c>
      <c r="N6" s="761" t="s">
        <v>549</v>
      </c>
    </row>
    <row r="7" spans="1:17" ht="14.1" customHeight="1">
      <c r="A7" s="758" t="s">
        <v>549</v>
      </c>
      <c r="B7" s="759" t="s">
        <v>491</v>
      </c>
      <c r="C7" s="753"/>
      <c r="D7" s="755" t="s">
        <v>565</v>
      </c>
      <c r="E7" s="755" t="s">
        <v>566</v>
      </c>
      <c r="F7" s="756" t="s">
        <v>567</v>
      </c>
      <c r="G7" s="760" t="s">
        <v>593</v>
      </c>
      <c r="H7" s="760" t="s">
        <v>593</v>
      </c>
      <c r="I7" s="788" t="s">
        <v>593</v>
      </c>
      <c r="J7" s="3331" t="s">
        <v>467</v>
      </c>
      <c r="K7" s="3331" t="s">
        <v>467</v>
      </c>
      <c r="L7" s="3331" t="s">
        <v>467</v>
      </c>
      <c r="M7" s="3331" t="s">
        <v>468</v>
      </c>
      <c r="N7" s="761" t="s">
        <v>593</v>
      </c>
    </row>
    <row r="8" spans="1:17" ht="14.1" customHeight="1">
      <c r="A8" s="758" t="s">
        <v>593</v>
      </c>
      <c r="B8" s="759" t="s">
        <v>593</v>
      </c>
      <c r="C8" s="761" t="s">
        <v>379</v>
      </c>
      <c r="D8" s="755" t="s">
        <v>568</v>
      </c>
      <c r="E8" s="755" t="s">
        <v>569</v>
      </c>
      <c r="F8" s="756" t="s">
        <v>570</v>
      </c>
      <c r="G8" s="757"/>
      <c r="H8" s="760"/>
      <c r="I8" s="788"/>
      <c r="J8" s="3331"/>
      <c r="K8" s="3331"/>
      <c r="L8" s="3331"/>
      <c r="M8" s="3331"/>
      <c r="N8" s="761"/>
    </row>
    <row r="9" spans="1:17" ht="14.1" customHeight="1">
      <c r="A9" s="762"/>
      <c r="B9" s="763"/>
      <c r="C9" s="764" t="s">
        <v>599</v>
      </c>
      <c r="D9" s="3613" t="s">
        <v>600</v>
      </c>
      <c r="E9" s="3613" t="s">
        <v>494</v>
      </c>
      <c r="F9" s="744" t="s">
        <v>1108</v>
      </c>
      <c r="G9" s="765"/>
      <c r="H9" s="765"/>
      <c r="I9" s="750"/>
      <c r="J9" s="3331" t="s">
        <v>496</v>
      </c>
      <c r="K9" s="3331" t="s">
        <v>497</v>
      </c>
      <c r="L9" s="3331" t="s">
        <v>498</v>
      </c>
      <c r="M9" s="3331" t="s">
        <v>499</v>
      </c>
      <c r="N9" s="750"/>
    </row>
    <row r="10" spans="1:17" ht="14.25" customHeight="1">
      <c r="A10" s="766">
        <v>1</v>
      </c>
      <c r="B10" s="763"/>
      <c r="C10" s="3611" t="s">
        <v>571</v>
      </c>
      <c r="D10" s="3614">
        <v>1555359</v>
      </c>
      <c r="E10" s="5148">
        <v>0</v>
      </c>
      <c r="F10" s="5149">
        <v>0</v>
      </c>
      <c r="G10" s="3612">
        <v>1</v>
      </c>
      <c r="H10" s="767">
        <v>1</v>
      </c>
      <c r="I10" s="789"/>
      <c r="J10" s="5150">
        <v>3204</v>
      </c>
      <c r="K10" s="5151">
        <v>-1909</v>
      </c>
      <c r="L10" s="3621">
        <f>'330-P32.33'!F10+'330-P32.33'!J10-'330-P32.33'!K10</f>
        <v>5113</v>
      </c>
      <c r="M10" s="3621">
        <f>L10+'330-P32.33'!D10</f>
        <v>1560472</v>
      </c>
      <c r="N10" s="764">
        <v>1</v>
      </c>
      <c r="O10" s="769"/>
      <c r="P10" s="769"/>
      <c r="Q10" s="769"/>
    </row>
    <row r="11" spans="1:17" ht="14.25" customHeight="1">
      <c r="A11" s="766">
        <v>2</v>
      </c>
      <c r="B11" s="763"/>
      <c r="C11" s="3611" t="s">
        <v>572</v>
      </c>
      <c r="D11" s="3615">
        <v>1453738</v>
      </c>
      <c r="E11" s="3616">
        <v>0</v>
      </c>
      <c r="F11" s="3616">
        <v>0</v>
      </c>
      <c r="G11" s="3612">
        <v>2</v>
      </c>
      <c r="H11" s="767">
        <v>2</v>
      </c>
      <c r="I11" s="789"/>
      <c r="J11" s="5150">
        <v>31996</v>
      </c>
      <c r="K11" s="5151">
        <v>-45388</v>
      </c>
      <c r="L11" s="3622">
        <f>'330-P32.33'!F11+'330-P32.33'!J11-'330-P32.33'!K11</f>
        <v>77384</v>
      </c>
      <c r="M11" s="3622">
        <f>L11+'330-P32.33'!D11</f>
        <v>1531122</v>
      </c>
      <c r="N11" s="764">
        <v>2</v>
      </c>
      <c r="O11" s="769"/>
      <c r="P11" s="769"/>
      <c r="Q11" s="769"/>
    </row>
    <row r="12" spans="1:17" ht="14.25" customHeight="1">
      <c r="A12" s="766">
        <v>3</v>
      </c>
      <c r="B12" s="763"/>
      <c r="C12" s="3611" t="s">
        <v>573</v>
      </c>
      <c r="D12" s="3615">
        <v>249</v>
      </c>
      <c r="E12" s="3616">
        <v>0</v>
      </c>
      <c r="F12" s="3616">
        <v>0</v>
      </c>
      <c r="G12" s="3612">
        <v>3</v>
      </c>
      <c r="H12" s="767">
        <v>3</v>
      </c>
      <c r="I12" s="789"/>
      <c r="J12" s="5150">
        <v>0</v>
      </c>
      <c r="K12" s="5151">
        <v>-3503</v>
      </c>
      <c r="L12" s="3622">
        <f>'330-P32.33'!F12+'330-P32.33'!J12-'330-P32.33'!K12</f>
        <v>3503</v>
      </c>
      <c r="M12" s="3622">
        <f>L12+'330-P32.33'!D12</f>
        <v>3752</v>
      </c>
      <c r="N12" s="764">
        <v>3</v>
      </c>
      <c r="O12" s="769"/>
      <c r="P12" s="769"/>
      <c r="Q12" s="769"/>
    </row>
    <row r="13" spans="1:17" ht="14.25" customHeight="1">
      <c r="A13" s="766">
        <v>4</v>
      </c>
      <c r="B13" s="763"/>
      <c r="C13" s="3611" t="s">
        <v>607</v>
      </c>
      <c r="D13" s="3615">
        <v>149664</v>
      </c>
      <c r="E13" s="3616">
        <v>0</v>
      </c>
      <c r="F13" s="3616">
        <v>0</v>
      </c>
      <c r="G13" s="3612">
        <v>4</v>
      </c>
      <c r="H13" s="767">
        <v>4</v>
      </c>
      <c r="I13" s="789"/>
      <c r="J13" s="5150">
        <v>0</v>
      </c>
      <c r="K13" s="5151">
        <v>0</v>
      </c>
      <c r="L13" s="3622">
        <f>'330-P32.33'!F13+'330-P32.33'!J13-'330-P32.33'!K13</f>
        <v>0</v>
      </c>
      <c r="M13" s="3622">
        <f>L13+'330-P32.33'!D13</f>
        <v>149664</v>
      </c>
      <c r="N13" s="764">
        <v>4</v>
      </c>
      <c r="O13" s="769"/>
      <c r="P13" s="769"/>
      <c r="Q13" s="769"/>
    </row>
    <row r="14" spans="1:17" ht="14.25" customHeight="1">
      <c r="A14" s="766">
        <v>5</v>
      </c>
      <c r="B14" s="763"/>
      <c r="C14" s="3611" t="s">
        <v>608</v>
      </c>
      <c r="D14" s="3615">
        <v>1924831</v>
      </c>
      <c r="E14" s="3616">
        <v>0</v>
      </c>
      <c r="F14" s="3616">
        <v>0</v>
      </c>
      <c r="G14" s="3612">
        <v>5</v>
      </c>
      <c r="H14" s="767">
        <v>5</v>
      </c>
      <c r="I14" s="789"/>
      <c r="J14" s="5150">
        <v>65039</v>
      </c>
      <c r="K14" s="5151">
        <v>11818</v>
      </c>
      <c r="L14" s="3622">
        <f>'330-P32.33'!F14+'330-P32.33'!J14-'330-P32.33'!K14</f>
        <v>53221</v>
      </c>
      <c r="M14" s="3622">
        <f>L14+'330-P32.33'!D14</f>
        <v>1978052</v>
      </c>
      <c r="N14" s="764">
        <v>5</v>
      </c>
      <c r="O14" s="769"/>
      <c r="P14" s="769"/>
      <c r="Q14" s="769"/>
    </row>
    <row r="15" spans="1:17" ht="14.25" customHeight="1">
      <c r="A15" s="766">
        <v>6</v>
      </c>
      <c r="B15" s="763"/>
      <c r="C15" s="3611" t="s">
        <v>609</v>
      </c>
      <c r="D15" s="3617">
        <v>0</v>
      </c>
      <c r="E15" s="3616">
        <v>0</v>
      </c>
      <c r="F15" s="3616">
        <v>0</v>
      </c>
      <c r="G15" s="3612">
        <v>6</v>
      </c>
      <c r="H15" s="767">
        <v>6</v>
      </c>
      <c r="I15" s="789"/>
      <c r="J15" s="5150"/>
      <c r="K15" s="5151"/>
      <c r="L15" s="3622">
        <f>'330-P32.33'!F15+'330-P32.33'!J15-'330-P32.33'!K15</f>
        <v>0</v>
      </c>
      <c r="M15" s="3622">
        <f>L15+'330-P32.33'!D15</f>
        <v>0</v>
      </c>
      <c r="N15" s="764">
        <v>6</v>
      </c>
      <c r="O15" s="769"/>
      <c r="P15" s="769"/>
      <c r="Q15" s="769"/>
    </row>
    <row r="16" spans="1:17" ht="14.25" customHeight="1">
      <c r="A16" s="766">
        <v>7</v>
      </c>
      <c r="B16" s="763"/>
      <c r="C16" s="3611" t="s">
        <v>610</v>
      </c>
      <c r="D16" s="3615">
        <v>1370066</v>
      </c>
      <c r="E16" s="3616">
        <v>0</v>
      </c>
      <c r="F16" s="3616">
        <v>0</v>
      </c>
      <c r="G16" s="3612">
        <v>7</v>
      </c>
      <c r="H16" s="767">
        <v>7</v>
      </c>
      <c r="I16" s="789"/>
      <c r="J16" s="5150">
        <v>99171</v>
      </c>
      <c r="K16" s="5151">
        <v>42151</v>
      </c>
      <c r="L16" s="3622">
        <f>'330-P32.33'!F16+'330-P32.33'!J16-'330-P32.33'!K16</f>
        <v>57020</v>
      </c>
      <c r="M16" s="3622">
        <f>L16+'330-P32.33'!D16</f>
        <v>1427086</v>
      </c>
      <c r="N16" s="764">
        <v>7</v>
      </c>
      <c r="O16" s="769"/>
      <c r="P16" s="769"/>
      <c r="Q16" s="769"/>
    </row>
    <row r="17" spans="1:17" ht="14.25" customHeight="1">
      <c r="A17" s="766">
        <v>8</v>
      </c>
      <c r="B17" s="763"/>
      <c r="C17" s="3611" t="s">
        <v>611</v>
      </c>
      <c r="D17" s="3618">
        <v>3488965</v>
      </c>
      <c r="E17" s="3616">
        <v>0</v>
      </c>
      <c r="F17" s="3616">
        <v>0</v>
      </c>
      <c r="G17" s="3612">
        <v>8</v>
      </c>
      <c r="H17" s="767">
        <v>8</v>
      </c>
      <c r="I17" s="789"/>
      <c r="J17" s="5150">
        <v>184658</v>
      </c>
      <c r="K17" s="5151">
        <v>39812</v>
      </c>
      <c r="L17" s="3622">
        <f>'330-P32.33'!F17+'330-P32.33'!J17-'330-P32.33'!K17</f>
        <v>144846</v>
      </c>
      <c r="M17" s="3622">
        <f>L17+'330-P32.33'!D17</f>
        <v>3633811</v>
      </c>
      <c r="N17" s="764">
        <v>8</v>
      </c>
      <c r="O17" s="769"/>
      <c r="P17" s="769"/>
      <c r="Q17" s="769"/>
    </row>
    <row r="18" spans="1:17" ht="14.25" customHeight="1">
      <c r="A18" s="766">
        <v>9</v>
      </c>
      <c r="B18" s="763"/>
      <c r="C18" s="3611" t="s">
        <v>612</v>
      </c>
      <c r="D18" s="3615">
        <v>887541</v>
      </c>
      <c r="E18" s="3616">
        <v>0</v>
      </c>
      <c r="F18" s="3616">
        <v>0</v>
      </c>
      <c r="G18" s="3612">
        <v>9</v>
      </c>
      <c r="H18" s="767">
        <v>9</v>
      </c>
      <c r="I18" s="789"/>
      <c r="J18" s="5150">
        <v>33171</v>
      </c>
      <c r="K18" s="5151">
        <v>86110</v>
      </c>
      <c r="L18" s="3622">
        <f>'330-P32.33'!F18+'330-P32.33'!J18-'330-P32.33'!K18</f>
        <v>-52939</v>
      </c>
      <c r="M18" s="3622">
        <f>L18+'330-P32.33'!D18</f>
        <v>834602</v>
      </c>
      <c r="N18" s="764">
        <v>9</v>
      </c>
      <c r="O18" s="769"/>
      <c r="P18" s="769"/>
      <c r="Q18" s="769"/>
    </row>
    <row r="19" spans="1:17" ht="14.25" customHeight="1">
      <c r="A19" s="766">
        <v>10</v>
      </c>
      <c r="B19" s="763"/>
      <c r="C19" s="3611" t="s">
        <v>613</v>
      </c>
      <c r="D19" s="3615">
        <v>2194</v>
      </c>
      <c r="E19" s="3616">
        <v>0</v>
      </c>
      <c r="F19" s="3616">
        <v>0</v>
      </c>
      <c r="G19" s="3612">
        <v>10</v>
      </c>
      <c r="H19" s="767">
        <v>10</v>
      </c>
      <c r="I19" s="789"/>
      <c r="J19" s="5150">
        <v>17</v>
      </c>
      <c r="K19" s="5151">
        <v>-250</v>
      </c>
      <c r="L19" s="3622">
        <f>'330-P32.33'!F19+'330-P32.33'!J19-'330-P32.33'!K19</f>
        <v>267</v>
      </c>
      <c r="M19" s="3622">
        <f>L19+'330-P32.33'!D19</f>
        <v>2461</v>
      </c>
      <c r="N19" s="764">
        <v>10</v>
      </c>
      <c r="O19" s="769"/>
      <c r="P19" s="769"/>
      <c r="Q19" s="769"/>
    </row>
    <row r="20" spans="1:17" ht="12.75" customHeight="1">
      <c r="A20" s="766">
        <v>11</v>
      </c>
      <c r="B20" s="763"/>
      <c r="C20" s="3611" t="s">
        <v>614</v>
      </c>
      <c r="D20" s="3615">
        <v>146869</v>
      </c>
      <c r="E20" s="3616">
        <v>0</v>
      </c>
      <c r="F20" s="3616">
        <v>0</v>
      </c>
      <c r="G20" s="3612">
        <v>11</v>
      </c>
      <c r="H20" s="767">
        <v>11</v>
      </c>
      <c r="I20" s="789"/>
      <c r="J20" s="5150">
        <v>4150</v>
      </c>
      <c r="K20" s="5151">
        <v>-5009</v>
      </c>
      <c r="L20" s="3622">
        <f>'330-P32.33'!F20+'330-P32.33'!J20-'330-P32.33'!K20</f>
        <v>9159</v>
      </c>
      <c r="M20" s="3622">
        <f>L20+'330-P32.33'!D20</f>
        <v>156028</v>
      </c>
      <c r="N20" s="764">
        <v>11</v>
      </c>
      <c r="O20" s="769"/>
      <c r="P20" s="769"/>
      <c r="Q20" s="769"/>
    </row>
    <row r="21" spans="1:17" ht="12.75" customHeight="1">
      <c r="A21" s="766">
        <v>12</v>
      </c>
      <c r="B21" s="763"/>
      <c r="C21" s="3611" t="s">
        <v>615</v>
      </c>
      <c r="D21" s="3615">
        <v>66810</v>
      </c>
      <c r="E21" s="3616">
        <v>0</v>
      </c>
      <c r="F21" s="3616">
        <v>0</v>
      </c>
      <c r="G21" s="3612">
        <v>12</v>
      </c>
      <c r="H21" s="767">
        <v>12</v>
      </c>
      <c r="I21" s="789"/>
      <c r="J21" s="5150">
        <v>9146</v>
      </c>
      <c r="K21" s="5151">
        <v>1448</v>
      </c>
      <c r="L21" s="3622">
        <f>'330-P32.33'!F21+'330-P32.33'!J21-'330-P32.33'!K21</f>
        <v>7698</v>
      </c>
      <c r="M21" s="3622">
        <f>L21+'330-P32.33'!D21</f>
        <v>74508</v>
      </c>
      <c r="N21" s="764">
        <v>12</v>
      </c>
      <c r="O21" s="769"/>
      <c r="P21" s="769"/>
      <c r="Q21" s="769"/>
    </row>
    <row r="22" spans="1:17" ht="12.75" customHeight="1">
      <c r="A22" s="766">
        <v>13</v>
      </c>
      <c r="B22" s="763"/>
      <c r="C22" s="3611" t="s">
        <v>616</v>
      </c>
      <c r="D22" s="3615">
        <v>1909</v>
      </c>
      <c r="E22" s="3616">
        <v>0</v>
      </c>
      <c r="F22" s="3616">
        <v>0</v>
      </c>
      <c r="G22" s="3612">
        <v>13</v>
      </c>
      <c r="H22" s="767">
        <v>13</v>
      </c>
      <c r="I22" s="789"/>
      <c r="J22" s="5150">
        <v>0</v>
      </c>
      <c r="K22" s="5151">
        <v>55</v>
      </c>
      <c r="L22" s="3622">
        <f>'330-P32.33'!F22+'330-P32.33'!J22-'330-P32.33'!K22</f>
        <v>-55</v>
      </c>
      <c r="M22" s="3622">
        <f>L22+'330-P32.33'!D22</f>
        <v>1854</v>
      </c>
      <c r="N22" s="764">
        <v>13</v>
      </c>
      <c r="O22" s="769"/>
      <c r="P22" s="769"/>
      <c r="Q22" s="769"/>
    </row>
    <row r="23" spans="1:17" ht="12.75" customHeight="1">
      <c r="A23" s="766">
        <v>14</v>
      </c>
      <c r="B23" s="763"/>
      <c r="C23" s="3611" t="s">
        <v>617</v>
      </c>
      <c r="D23" s="3615">
        <v>60486</v>
      </c>
      <c r="E23" s="3616">
        <v>0</v>
      </c>
      <c r="F23" s="3616">
        <v>0</v>
      </c>
      <c r="G23" s="3612">
        <v>14</v>
      </c>
      <c r="H23" s="767">
        <v>14</v>
      </c>
      <c r="I23" s="789"/>
      <c r="J23" s="5150">
        <v>2167</v>
      </c>
      <c r="K23" s="5151">
        <v>-2813</v>
      </c>
      <c r="L23" s="3622">
        <f>'330-P32.33'!F23+'330-P32.33'!J23-'330-P32.33'!K23</f>
        <v>4980</v>
      </c>
      <c r="M23" s="3622">
        <f>L23+'330-P32.33'!D23</f>
        <v>65466</v>
      </c>
      <c r="N23" s="764">
        <v>14</v>
      </c>
      <c r="O23" s="769"/>
      <c r="P23" s="769"/>
      <c r="Q23" s="769"/>
    </row>
    <row r="24" spans="1:17" ht="12.75" customHeight="1">
      <c r="A24" s="766">
        <v>15</v>
      </c>
      <c r="B24" s="763"/>
      <c r="C24" s="3611" t="s">
        <v>618</v>
      </c>
      <c r="D24" s="3615">
        <v>97827</v>
      </c>
      <c r="E24" s="3616">
        <v>0</v>
      </c>
      <c r="F24" s="3616">
        <v>0</v>
      </c>
      <c r="G24" s="3612">
        <v>15</v>
      </c>
      <c r="H24" s="767">
        <v>15</v>
      </c>
      <c r="I24" s="789"/>
      <c r="J24" s="5150">
        <v>137</v>
      </c>
      <c r="K24" s="5151">
        <v>-1324</v>
      </c>
      <c r="L24" s="3622">
        <f>'330-P32.33'!F24+'330-P32.33'!J24-'330-P32.33'!K24</f>
        <v>1461</v>
      </c>
      <c r="M24" s="3622">
        <f>L24+'330-P32.33'!D24</f>
        <v>99288</v>
      </c>
      <c r="N24" s="764">
        <v>15</v>
      </c>
      <c r="O24" s="769"/>
      <c r="P24" s="769"/>
      <c r="Q24" s="769"/>
    </row>
    <row r="25" spans="1:17" ht="12.75" customHeight="1">
      <c r="A25" s="766">
        <v>16</v>
      </c>
      <c r="B25" s="763"/>
      <c r="C25" s="3611" t="s">
        <v>619</v>
      </c>
      <c r="D25" s="3615">
        <v>499</v>
      </c>
      <c r="E25" s="3616">
        <v>0</v>
      </c>
      <c r="F25" s="3616">
        <v>0</v>
      </c>
      <c r="G25" s="3612">
        <v>16</v>
      </c>
      <c r="H25" s="767">
        <v>16</v>
      </c>
      <c r="I25" s="789"/>
      <c r="J25" s="5150">
        <v>0</v>
      </c>
      <c r="K25" s="5151">
        <v>-60</v>
      </c>
      <c r="L25" s="3622">
        <f>'330-P32.33'!F25+'330-P32.33'!J25-'330-P32.33'!K25</f>
        <v>60</v>
      </c>
      <c r="M25" s="3622">
        <f>L25+'330-P32.33'!D25</f>
        <v>559</v>
      </c>
      <c r="N25" s="764">
        <v>16</v>
      </c>
      <c r="O25" s="769"/>
      <c r="P25" s="769"/>
      <c r="Q25" s="769"/>
    </row>
    <row r="26" spans="1:17" ht="12.75" customHeight="1">
      <c r="A26" s="766">
        <v>17</v>
      </c>
      <c r="B26" s="763"/>
      <c r="C26" s="3611" t="s">
        <v>620</v>
      </c>
      <c r="D26" s="3615">
        <v>858</v>
      </c>
      <c r="E26" s="3616">
        <v>0</v>
      </c>
      <c r="F26" s="3616">
        <v>0</v>
      </c>
      <c r="G26" s="3612">
        <v>17</v>
      </c>
      <c r="H26" s="767">
        <v>17</v>
      </c>
      <c r="I26" s="789"/>
      <c r="J26" s="5150">
        <v>0</v>
      </c>
      <c r="K26" s="5151">
        <v>-31</v>
      </c>
      <c r="L26" s="3622">
        <f>'330-P32.33'!F26+'330-P32.33'!J26-'330-P32.33'!K26</f>
        <v>31</v>
      </c>
      <c r="M26" s="3622">
        <f>L26+'330-P32.33'!D26</f>
        <v>889</v>
      </c>
      <c r="N26" s="764">
        <v>17</v>
      </c>
      <c r="O26" s="769"/>
      <c r="P26" s="769"/>
      <c r="Q26" s="769"/>
    </row>
    <row r="27" spans="1:17" ht="12.75" customHeight="1">
      <c r="A27" s="766">
        <v>18</v>
      </c>
      <c r="B27" s="763"/>
      <c r="C27" s="3611" t="s">
        <v>621</v>
      </c>
      <c r="D27" s="3615">
        <v>218728</v>
      </c>
      <c r="E27" s="3616">
        <v>0</v>
      </c>
      <c r="F27" s="3616">
        <v>0</v>
      </c>
      <c r="G27" s="3612">
        <v>18</v>
      </c>
      <c r="H27" s="767">
        <v>18</v>
      </c>
      <c r="I27" s="789"/>
      <c r="J27" s="5150">
        <v>12728</v>
      </c>
      <c r="K27" s="5151">
        <v>-54</v>
      </c>
      <c r="L27" s="3622">
        <f>'330-P32.33'!F27+'330-P32.33'!J27-'330-P32.33'!K27</f>
        <v>12782</v>
      </c>
      <c r="M27" s="3622">
        <f>L27+'330-P32.33'!D27</f>
        <v>231510</v>
      </c>
      <c r="N27" s="764">
        <v>18</v>
      </c>
      <c r="O27" s="769"/>
      <c r="P27" s="769"/>
      <c r="Q27" s="769"/>
    </row>
    <row r="28" spans="1:17" ht="12.75" customHeight="1">
      <c r="A28" s="766">
        <v>19</v>
      </c>
      <c r="B28" s="763"/>
      <c r="C28" s="3611" t="s">
        <v>622</v>
      </c>
      <c r="D28" s="3615">
        <v>79561</v>
      </c>
      <c r="E28" s="3616">
        <v>0</v>
      </c>
      <c r="F28" s="3616">
        <v>0</v>
      </c>
      <c r="G28" s="3612">
        <v>19</v>
      </c>
      <c r="H28" s="767">
        <v>19</v>
      </c>
      <c r="I28" s="789"/>
      <c r="J28" s="5150">
        <v>9266</v>
      </c>
      <c r="K28" s="5151">
        <v>-168</v>
      </c>
      <c r="L28" s="3622">
        <f>'330-P32.33'!F28+'330-P32.33'!J28-'330-P32.33'!K28</f>
        <v>9434</v>
      </c>
      <c r="M28" s="3622">
        <f>L28+'330-P32.33'!D28</f>
        <v>88995</v>
      </c>
      <c r="N28" s="764">
        <v>19</v>
      </c>
      <c r="O28" s="769"/>
      <c r="P28" s="769"/>
      <c r="Q28" s="769"/>
    </row>
    <row r="29" spans="1:17" ht="12.75" customHeight="1">
      <c r="A29" s="766">
        <v>20</v>
      </c>
      <c r="B29" s="763"/>
      <c r="C29" s="3611" t="s">
        <v>623</v>
      </c>
      <c r="D29" s="3615">
        <v>90409</v>
      </c>
      <c r="E29" s="3616">
        <v>0</v>
      </c>
      <c r="F29" s="3616">
        <v>0</v>
      </c>
      <c r="G29" s="3612">
        <v>20</v>
      </c>
      <c r="H29" s="767">
        <v>20</v>
      </c>
      <c r="I29" s="789"/>
      <c r="J29" s="5150">
        <v>628</v>
      </c>
      <c r="K29" s="5151">
        <v>-16230</v>
      </c>
      <c r="L29" s="3622">
        <f>'330-P32.33'!F29+'330-P32.33'!J29-'330-P32.33'!K29</f>
        <v>16858</v>
      </c>
      <c r="M29" s="3622">
        <f>L29+'330-P32.33'!D29</f>
        <v>107267</v>
      </c>
      <c r="N29" s="764">
        <v>20</v>
      </c>
      <c r="O29" s="769"/>
      <c r="P29" s="769"/>
      <c r="Q29" s="769"/>
    </row>
    <row r="30" spans="1:17" ht="12.75" customHeight="1">
      <c r="A30" s="766">
        <v>21</v>
      </c>
      <c r="B30" s="763"/>
      <c r="C30" s="3611" t="s">
        <v>624</v>
      </c>
      <c r="D30" s="3615">
        <v>722623</v>
      </c>
      <c r="E30" s="3616">
        <v>0</v>
      </c>
      <c r="F30" s="3616">
        <v>0</v>
      </c>
      <c r="G30" s="3612">
        <v>21</v>
      </c>
      <c r="H30" s="767">
        <v>21</v>
      </c>
      <c r="I30" s="789"/>
      <c r="J30" s="5150">
        <v>301704</v>
      </c>
      <c r="K30" s="5151">
        <v>12701</v>
      </c>
      <c r="L30" s="3622">
        <f>'330-P32.33'!F30+'330-P32.33'!J30-'330-P32.33'!K30</f>
        <v>289003</v>
      </c>
      <c r="M30" s="3622">
        <f>L30+'330-P32.33'!D30</f>
        <v>1011626</v>
      </c>
      <c r="N30" s="764">
        <v>21</v>
      </c>
      <c r="O30" s="769"/>
      <c r="P30" s="769"/>
      <c r="Q30" s="769"/>
    </row>
    <row r="31" spans="1:17" ht="12.75" customHeight="1">
      <c r="A31" s="766">
        <v>22</v>
      </c>
      <c r="B31" s="763"/>
      <c r="C31" s="3611" t="s">
        <v>625</v>
      </c>
      <c r="D31" s="3615">
        <v>143</v>
      </c>
      <c r="E31" s="3616">
        <v>0</v>
      </c>
      <c r="F31" s="3616">
        <v>0</v>
      </c>
      <c r="G31" s="3612">
        <v>22</v>
      </c>
      <c r="H31" s="767">
        <v>22</v>
      </c>
      <c r="I31" s="789"/>
      <c r="J31" s="5150">
        <v>0</v>
      </c>
      <c r="K31" s="5151">
        <v>0</v>
      </c>
      <c r="L31" s="3622">
        <f>'330-P32.33'!F31+'330-P32.33'!J31-'330-P32.33'!K31</f>
        <v>0</v>
      </c>
      <c r="M31" s="3622">
        <f>L31+'330-P32.33'!D31</f>
        <v>143</v>
      </c>
      <c r="N31" s="764">
        <v>22</v>
      </c>
      <c r="O31" s="769"/>
      <c r="P31" s="769"/>
      <c r="Q31" s="769"/>
    </row>
    <row r="32" spans="1:17" ht="12.75" customHeight="1">
      <c r="A32" s="766">
        <v>23</v>
      </c>
      <c r="B32" s="763"/>
      <c r="C32" s="3611" t="s">
        <v>839</v>
      </c>
      <c r="D32" s="3615">
        <v>1834</v>
      </c>
      <c r="E32" s="3616">
        <v>0</v>
      </c>
      <c r="F32" s="3616">
        <v>0</v>
      </c>
      <c r="G32" s="3612">
        <v>23</v>
      </c>
      <c r="H32" s="767">
        <v>23</v>
      </c>
      <c r="I32" s="789"/>
      <c r="J32" s="5150">
        <v>0</v>
      </c>
      <c r="K32" s="5151">
        <v>-323</v>
      </c>
      <c r="L32" s="3622">
        <f>'330-P32.33'!F32+'330-P32.33'!J32-'330-P32.33'!K32</f>
        <v>323</v>
      </c>
      <c r="M32" s="3622">
        <f>L32+'330-P32.33'!D32</f>
        <v>2157</v>
      </c>
      <c r="N32" s="764">
        <v>23</v>
      </c>
      <c r="O32" s="769"/>
      <c r="P32" s="769"/>
      <c r="Q32" s="769"/>
    </row>
    <row r="33" spans="1:17" ht="12.75" customHeight="1">
      <c r="A33" s="766">
        <v>24</v>
      </c>
      <c r="B33" s="763"/>
      <c r="C33" s="3611" t="s">
        <v>626</v>
      </c>
      <c r="D33" s="3615">
        <v>33211</v>
      </c>
      <c r="E33" s="3616">
        <v>0</v>
      </c>
      <c r="F33" s="3616">
        <v>0</v>
      </c>
      <c r="G33" s="3612">
        <v>24</v>
      </c>
      <c r="H33" s="767">
        <v>24</v>
      </c>
      <c r="I33" s="789"/>
      <c r="J33" s="5150">
        <v>1288</v>
      </c>
      <c r="K33" s="5151">
        <v>6199</v>
      </c>
      <c r="L33" s="3622">
        <f>'330-P32.33'!F33+'330-P32.33'!J33-'330-P32.33'!K33</f>
        <v>-4911</v>
      </c>
      <c r="M33" s="3622">
        <f>L33+'330-P32.33'!D33</f>
        <v>28300</v>
      </c>
      <c r="N33" s="764">
        <v>24</v>
      </c>
      <c r="O33" s="769"/>
      <c r="P33" s="769"/>
      <c r="Q33" s="769"/>
    </row>
    <row r="34" spans="1:17" ht="12.75" customHeight="1">
      <c r="A34" s="766">
        <v>25</v>
      </c>
      <c r="B34" s="763"/>
      <c r="C34" s="3611" t="s">
        <v>627</v>
      </c>
      <c r="D34" s="3615">
        <v>111144</v>
      </c>
      <c r="E34" s="3616">
        <v>0</v>
      </c>
      <c r="F34" s="3616">
        <v>0</v>
      </c>
      <c r="G34" s="3612">
        <v>25</v>
      </c>
      <c r="H34" s="767">
        <v>25</v>
      </c>
      <c r="I34" s="789"/>
      <c r="J34" s="5150">
        <v>6695</v>
      </c>
      <c r="K34" s="5151">
        <v>11562</v>
      </c>
      <c r="L34" s="3622">
        <f>'330-P32.33'!F34+'330-P32.33'!J34-'330-P32.33'!K34</f>
        <v>-4867</v>
      </c>
      <c r="M34" s="3622">
        <f>L34+'330-P32.33'!D34</f>
        <v>106277</v>
      </c>
      <c r="N34" s="764">
        <v>25</v>
      </c>
      <c r="O34" s="769"/>
      <c r="P34" s="769"/>
      <c r="Q34" s="769"/>
    </row>
    <row r="35" spans="1:17" ht="12.75" customHeight="1">
      <c r="A35" s="766">
        <v>26</v>
      </c>
      <c r="B35" s="763"/>
      <c r="C35" s="3611" t="s">
        <v>628</v>
      </c>
      <c r="D35" s="3615">
        <v>236241</v>
      </c>
      <c r="E35" s="3616">
        <v>0</v>
      </c>
      <c r="F35" s="3616">
        <v>0</v>
      </c>
      <c r="G35" s="3612">
        <v>26</v>
      </c>
      <c r="H35" s="767">
        <v>26</v>
      </c>
      <c r="I35" s="789"/>
      <c r="J35" s="5150">
        <v>18866</v>
      </c>
      <c r="K35" s="5151">
        <v>-11381</v>
      </c>
      <c r="L35" s="3622">
        <f>'330-P32.33'!F35+'330-P32.33'!J35-'330-P32.33'!K35</f>
        <v>30247</v>
      </c>
      <c r="M35" s="3622">
        <f>L35+'330-P32.33'!D35</f>
        <v>266488</v>
      </c>
      <c r="N35" s="764">
        <v>26</v>
      </c>
      <c r="O35" s="769"/>
      <c r="P35" s="769"/>
      <c r="Q35" s="769"/>
    </row>
    <row r="36" spans="1:17" ht="12.75" customHeight="1">
      <c r="A36" s="766">
        <v>27</v>
      </c>
      <c r="B36" s="763"/>
      <c r="C36" s="3611" t="s">
        <v>629</v>
      </c>
      <c r="D36" s="3615">
        <v>29391</v>
      </c>
      <c r="E36" s="3616">
        <v>0</v>
      </c>
      <c r="F36" s="3616">
        <v>0</v>
      </c>
      <c r="G36" s="3612">
        <v>27</v>
      </c>
      <c r="H36" s="767">
        <v>27</v>
      </c>
      <c r="I36" s="789"/>
      <c r="J36" s="5150">
        <v>1063</v>
      </c>
      <c r="K36" s="5151">
        <v>-6308</v>
      </c>
      <c r="L36" s="3622">
        <f>'330-P32.33'!F36+'330-P32.33'!J36-'330-P32.33'!K36</f>
        <v>7371</v>
      </c>
      <c r="M36" s="3622">
        <f>L36+'330-P32.33'!D36</f>
        <v>36762</v>
      </c>
      <c r="N36" s="764">
        <v>27</v>
      </c>
      <c r="O36" s="769"/>
      <c r="P36" s="769"/>
      <c r="Q36" s="769"/>
    </row>
    <row r="37" spans="1:17" ht="12.75" customHeight="1">
      <c r="A37" s="766">
        <v>28</v>
      </c>
      <c r="B37" s="763"/>
      <c r="C37" s="3611" t="s">
        <v>840</v>
      </c>
      <c r="D37" s="3615">
        <v>772</v>
      </c>
      <c r="E37" s="3616">
        <v>0</v>
      </c>
      <c r="F37" s="3616">
        <v>0</v>
      </c>
      <c r="G37" s="3612">
        <v>28</v>
      </c>
      <c r="H37" s="767">
        <v>28</v>
      </c>
      <c r="I37" s="789"/>
      <c r="J37" s="5150">
        <v>0</v>
      </c>
      <c r="K37" s="5151">
        <v>-58</v>
      </c>
      <c r="L37" s="3622">
        <f>'330-P32.33'!F37+'330-P32.33'!J37-'330-P32.33'!K37</f>
        <v>58</v>
      </c>
      <c r="M37" s="3622">
        <f>L37+'330-P32.33'!D37</f>
        <v>830</v>
      </c>
      <c r="N37" s="764">
        <v>28</v>
      </c>
      <c r="O37" s="769"/>
      <c r="P37" s="769"/>
      <c r="Q37" s="769"/>
    </row>
    <row r="38" spans="1:17" ht="12.75" customHeight="1">
      <c r="A38" s="766">
        <v>29</v>
      </c>
      <c r="B38" s="763"/>
      <c r="C38" s="3611" t="s">
        <v>630</v>
      </c>
      <c r="D38" s="3619">
        <v>0</v>
      </c>
      <c r="E38" s="3616">
        <v>0</v>
      </c>
      <c r="F38" s="3616">
        <v>0</v>
      </c>
      <c r="G38" s="3612">
        <v>29</v>
      </c>
      <c r="H38" s="767">
        <v>29</v>
      </c>
      <c r="I38" s="789"/>
      <c r="J38" s="5150">
        <v>0</v>
      </c>
      <c r="K38" s="5151">
        <v>0</v>
      </c>
      <c r="L38" s="3622">
        <f>'330-P32.33'!F38+'330-P32.33'!J38-'330-P32.33'!K38</f>
        <v>0</v>
      </c>
      <c r="M38" s="3622">
        <f>L38+'330-P32.33'!D38</f>
        <v>0</v>
      </c>
      <c r="N38" s="764">
        <v>29</v>
      </c>
      <c r="O38" s="769"/>
      <c r="P38" s="769"/>
      <c r="Q38" s="769"/>
    </row>
    <row r="39" spans="1:17" ht="12.75" customHeight="1">
      <c r="A39" s="766">
        <v>30</v>
      </c>
      <c r="B39" s="763"/>
      <c r="C39" s="3611" t="s">
        <v>631</v>
      </c>
      <c r="D39" s="3615">
        <f>SUM(D10:D38)</f>
        <v>12731922</v>
      </c>
      <c r="E39" s="3279">
        <f>SUM(E10:E38)</f>
        <v>0</v>
      </c>
      <c r="F39" s="3279">
        <f>SUM(F10:F38)</f>
        <v>0</v>
      </c>
      <c r="G39" s="3612">
        <v>30</v>
      </c>
      <c r="H39" s="767">
        <v>30</v>
      </c>
      <c r="I39" s="789"/>
      <c r="J39" s="3623">
        <f>SUM(J10:J38)</f>
        <v>785094</v>
      </c>
      <c r="K39" s="3332">
        <f>SUM(K10:K38)</f>
        <v>117047</v>
      </c>
      <c r="L39" s="3622">
        <f>SUM(L10:L38)</f>
        <v>668047</v>
      </c>
      <c r="M39" s="3622">
        <f>SUM(M10:M38)</f>
        <v>13399969</v>
      </c>
      <c r="N39" s="764">
        <v>30</v>
      </c>
      <c r="O39" s="769"/>
      <c r="P39" s="769"/>
      <c r="Q39" s="769"/>
    </row>
    <row r="40" spans="1:17" ht="12.75" customHeight="1">
      <c r="A40" s="766">
        <v>31</v>
      </c>
      <c r="B40" s="763"/>
      <c r="C40" s="3611" t="s">
        <v>632</v>
      </c>
      <c r="D40" s="3615">
        <v>1042211</v>
      </c>
      <c r="E40" s="3616">
        <v>0</v>
      </c>
      <c r="F40" s="3616">
        <v>0</v>
      </c>
      <c r="G40" s="3612">
        <v>31</v>
      </c>
      <c r="H40" s="767">
        <v>31</v>
      </c>
      <c r="I40" s="789"/>
      <c r="J40" s="5150">
        <v>91825</v>
      </c>
      <c r="K40" s="5151">
        <v>6801</v>
      </c>
      <c r="L40" s="3622">
        <f>'330-P32.33'!F40+'330-P32.33'!J40-'330-P32.33'!K40</f>
        <v>85024</v>
      </c>
      <c r="M40" s="3622">
        <f>L40+'330-P32.33'!D40</f>
        <v>1127235</v>
      </c>
      <c r="N40" s="764">
        <v>31</v>
      </c>
      <c r="O40" s="769"/>
      <c r="P40" s="769"/>
      <c r="Q40" s="769"/>
    </row>
    <row r="41" spans="1:17" ht="12.75" customHeight="1">
      <c r="A41" s="766">
        <v>32</v>
      </c>
      <c r="B41" s="763"/>
      <c r="C41" s="3611" t="s">
        <v>870</v>
      </c>
      <c r="D41" s="3615">
        <v>725427</v>
      </c>
      <c r="E41" s="3616">
        <v>0</v>
      </c>
      <c r="F41" s="3616">
        <v>0</v>
      </c>
      <c r="G41" s="3612">
        <v>32</v>
      </c>
      <c r="H41" s="767">
        <v>32</v>
      </c>
      <c r="I41" s="789"/>
      <c r="J41" s="5150">
        <v>18445</v>
      </c>
      <c r="K41" s="5151">
        <v>-6903</v>
      </c>
      <c r="L41" s="3622">
        <f>'330-P32.33'!F41+'330-P32.33'!J41-'330-P32.33'!K41</f>
        <v>25348</v>
      </c>
      <c r="M41" s="3622">
        <f>L41+'330-P32.33'!D41</f>
        <v>750775</v>
      </c>
      <c r="N41" s="764">
        <v>32</v>
      </c>
      <c r="O41" s="769"/>
      <c r="P41" s="769"/>
      <c r="Q41" s="769"/>
    </row>
    <row r="42" spans="1:17" ht="12.75" customHeight="1">
      <c r="A42" s="766">
        <v>33</v>
      </c>
      <c r="B42" s="763"/>
      <c r="C42" s="3611" t="s">
        <v>845</v>
      </c>
      <c r="D42" s="3615">
        <v>995</v>
      </c>
      <c r="E42" s="3616">
        <v>0</v>
      </c>
      <c r="F42" s="3616">
        <v>0</v>
      </c>
      <c r="G42" s="3612">
        <v>33</v>
      </c>
      <c r="H42" s="767">
        <v>33</v>
      </c>
      <c r="I42" s="789"/>
      <c r="J42" s="5150">
        <v>0</v>
      </c>
      <c r="K42" s="5151">
        <v>447</v>
      </c>
      <c r="L42" s="3622">
        <f>'330-P32.33'!F42+'330-P32.33'!J42-'330-P32.33'!K42</f>
        <v>-447</v>
      </c>
      <c r="M42" s="3622">
        <f>L42+'330-P32.33'!D42</f>
        <v>548</v>
      </c>
      <c r="N42" s="764">
        <v>33</v>
      </c>
      <c r="O42" s="769"/>
      <c r="P42" s="769"/>
      <c r="Q42" s="769"/>
    </row>
    <row r="43" spans="1:17" ht="12.75" customHeight="1">
      <c r="A43" s="766">
        <v>34</v>
      </c>
      <c r="B43" s="763"/>
      <c r="C43" s="3611" t="s">
        <v>633</v>
      </c>
      <c r="D43" s="3615">
        <v>8166</v>
      </c>
      <c r="E43" s="3616">
        <v>0</v>
      </c>
      <c r="F43" s="3616">
        <v>0</v>
      </c>
      <c r="G43" s="3612">
        <v>34</v>
      </c>
      <c r="H43" s="767">
        <v>34</v>
      </c>
      <c r="I43" s="789"/>
      <c r="J43" s="5150">
        <v>783</v>
      </c>
      <c r="K43" s="5151">
        <v>-2776</v>
      </c>
      <c r="L43" s="3622">
        <f>'330-P32.33'!F43+'330-P32.33'!J43-'330-P32.33'!K43</f>
        <v>3559</v>
      </c>
      <c r="M43" s="3622">
        <f>L43+'330-P32.33'!D43</f>
        <v>11725</v>
      </c>
      <c r="N43" s="764">
        <v>34</v>
      </c>
      <c r="O43" s="769"/>
      <c r="P43" s="769"/>
      <c r="Q43" s="769"/>
    </row>
    <row r="44" spans="1:17" ht="12.75" customHeight="1">
      <c r="A44" s="766">
        <v>35</v>
      </c>
      <c r="B44" s="763"/>
      <c r="C44" s="3611" t="s">
        <v>634</v>
      </c>
      <c r="D44" s="3615">
        <v>356448</v>
      </c>
      <c r="E44" s="3616">
        <v>0</v>
      </c>
      <c r="F44" s="3616">
        <v>0</v>
      </c>
      <c r="G44" s="3612">
        <v>35</v>
      </c>
      <c r="H44" s="767">
        <v>35</v>
      </c>
      <c r="I44" s="789"/>
      <c r="J44" s="5150">
        <v>23003</v>
      </c>
      <c r="K44" s="5151">
        <v>0</v>
      </c>
      <c r="L44" s="3622">
        <f>'330-P32.33'!F44+'330-P32.33'!J44-'330-P32.33'!K44</f>
        <v>23003</v>
      </c>
      <c r="M44" s="3622">
        <f>L44+'330-P32.33'!D44</f>
        <v>379451</v>
      </c>
      <c r="N44" s="764">
        <v>35</v>
      </c>
      <c r="O44" s="769"/>
      <c r="P44" s="769"/>
      <c r="Q44" s="769"/>
    </row>
    <row r="45" spans="1:17" ht="12.75" customHeight="1">
      <c r="A45" s="766">
        <v>36</v>
      </c>
      <c r="B45" s="763"/>
      <c r="C45" s="3611" t="s">
        <v>635</v>
      </c>
      <c r="D45" s="3615">
        <v>15116</v>
      </c>
      <c r="E45" s="3616">
        <v>0</v>
      </c>
      <c r="F45" s="3616">
        <v>0</v>
      </c>
      <c r="G45" s="3612">
        <v>36</v>
      </c>
      <c r="H45" s="767">
        <v>36</v>
      </c>
      <c r="I45" s="789"/>
      <c r="J45" s="5150">
        <v>0</v>
      </c>
      <c r="K45" s="5151">
        <v>2867</v>
      </c>
      <c r="L45" s="3622">
        <f>'330-P32.33'!F45+'330-P32.33'!J45-'330-P32.33'!K45</f>
        <v>-2867</v>
      </c>
      <c r="M45" s="3622">
        <f>L45+'330-P32.33'!D45</f>
        <v>12249</v>
      </c>
      <c r="N45" s="764">
        <v>36</v>
      </c>
      <c r="O45" s="769"/>
      <c r="P45" s="769"/>
      <c r="Q45" s="769"/>
    </row>
    <row r="46" spans="1:17" ht="12.75" customHeight="1">
      <c r="A46" s="766">
        <v>37</v>
      </c>
      <c r="B46" s="763"/>
      <c r="C46" s="3611" t="s">
        <v>636</v>
      </c>
      <c r="D46" s="3615">
        <v>71108</v>
      </c>
      <c r="E46" s="3616">
        <v>0</v>
      </c>
      <c r="F46" s="3616">
        <v>0</v>
      </c>
      <c r="G46" s="3612">
        <v>37</v>
      </c>
      <c r="H46" s="767">
        <v>37</v>
      </c>
      <c r="I46" s="789"/>
      <c r="J46" s="5150">
        <v>19358</v>
      </c>
      <c r="K46" s="5151">
        <v>-1463</v>
      </c>
      <c r="L46" s="3622">
        <f>'330-P32.33'!F46+'330-P32.33'!J46-'330-P32.33'!K46</f>
        <v>20821</v>
      </c>
      <c r="M46" s="3622">
        <f>L46+'330-P32.33'!D46</f>
        <v>91929</v>
      </c>
      <c r="N46" s="764">
        <v>37</v>
      </c>
      <c r="O46" s="769"/>
      <c r="P46" s="769"/>
      <c r="Q46" s="769"/>
    </row>
    <row r="47" spans="1:17" ht="12.75" customHeight="1">
      <c r="A47" s="766">
        <v>38</v>
      </c>
      <c r="B47" s="763"/>
      <c r="C47" s="3611" t="s">
        <v>637</v>
      </c>
      <c r="D47" s="3615">
        <v>58328</v>
      </c>
      <c r="E47" s="3616">
        <v>0</v>
      </c>
      <c r="F47" s="3616">
        <v>0</v>
      </c>
      <c r="G47" s="3612">
        <v>38</v>
      </c>
      <c r="H47" s="767">
        <v>38</v>
      </c>
      <c r="I47" s="789"/>
      <c r="J47" s="5150">
        <v>98237</v>
      </c>
      <c r="K47" s="5151">
        <v>8841</v>
      </c>
      <c r="L47" s="3552">
        <f>'330-P32.33'!F47+'330-P32.33'!J47-'330-P32.33'!K47</f>
        <v>89396</v>
      </c>
      <c r="M47" s="3622">
        <f>L47+'330-P32.33'!D47</f>
        <v>147724</v>
      </c>
      <c r="N47" s="764">
        <v>38</v>
      </c>
      <c r="O47" s="769"/>
      <c r="P47" s="769"/>
      <c r="Q47" s="769"/>
    </row>
    <row r="48" spans="1:17" ht="12.75" customHeight="1">
      <c r="A48" s="766">
        <v>39</v>
      </c>
      <c r="B48" s="763"/>
      <c r="C48" s="3611" t="s">
        <v>638</v>
      </c>
      <c r="D48" s="3615">
        <f>SUM(D40:D47)</f>
        <v>2277799</v>
      </c>
      <c r="E48" s="3616">
        <f>SUM(E40:E47)</f>
        <v>0</v>
      </c>
      <c r="F48" s="3616">
        <f>SUM(F40:F47)</f>
        <v>0</v>
      </c>
      <c r="G48" s="3612">
        <v>39</v>
      </c>
      <c r="H48" s="767">
        <v>39</v>
      </c>
      <c r="I48" s="789"/>
      <c r="J48" s="3623">
        <f>SUM(J40:J47)</f>
        <v>251651</v>
      </c>
      <c r="K48" s="3332">
        <f>SUM(K40:K47)</f>
        <v>7814</v>
      </c>
      <c r="L48" s="3552">
        <f>SUM(L40:L47)</f>
        <v>243837</v>
      </c>
      <c r="M48" s="3332">
        <f>SUM(M40:M47)</f>
        <v>2521636</v>
      </c>
      <c r="N48" s="764">
        <v>39</v>
      </c>
      <c r="O48" s="769"/>
      <c r="P48" s="769"/>
      <c r="Q48" s="769"/>
    </row>
    <row r="49" spans="1:17" ht="12.75" customHeight="1">
      <c r="A49" s="766">
        <v>40</v>
      </c>
      <c r="B49" s="763"/>
      <c r="C49" s="3611" t="s">
        <v>639</v>
      </c>
      <c r="D49" s="3615">
        <v>2113</v>
      </c>
      <c r="E49" s="3616">
        <v>0</v>
      </c>
      <c r="F49" s="3616">
        <v>0</v>
      </c>
      <c r="G49" s="3612">
        <v>40</v>
      </c>
      <c r="H49" s="767">
        <v>40</v>
      </c>
      <c r="I49" s="789"/>
      <c r="J49" s="5150">
        <v>0</v>
      </c>
      <c r="K49" s="5151">
        <v>2113</v>
      </c>
      <c r="L49" s="3622">
        <f>'330-P32.33'!F49+'330-P32.33'!J49-'330-P32.33'!K49</f>
        <v>-2113</v>
      </c>
      <c r="M49" s="3622">
        <f>L49+'330-P32.33'!D49</f>
        <v>0</v>
      </c>
      <c r="N49" s="764">
        <v>40</v>
      </c>
      <c r="O49" s="769"/>
      <c r="P49" s="769"/>
      <c r="Q49" s="769"/>
    </row>
    <row r="50" spans="1:17" ht="12.75" customHeight="1">
      <c r="A50" s="766">
        <v>41</v>
      </c>
      <c r="B50" s="763"/>
      <c r="C50" s="3611" t="s">
        <v>640</v>
      </c>
      <c r="D50" s="3615">
        <v>1788</v>
      </c>
      <c r="E50" s="3616">
        <v>0</v>
      </c>
      <c r="F50" s="3616">
        <v>0</v>
      </c>
      <c r="G50" s="3612">
        <v>41</v>
      </c>
      <c r="H50" s="767">
        <v>41</v>
      </c>
      <c r="I50" s="789"/>
      <c r="J50" s="5150">
        <v>0</v>
      </c>
      <c r="K50" s="5151">
        <v>1788</v>
      </c>
      <c r="L50" s="3622">
        <f>'330-P32.33'!F50+'330-P32.33'!J50-'330-P32.33'!K50</f>
        <v>-1788</v>
      </c>
      <c r="M50" s="3622">
        <f>L50+'330-P32.33'!D50</f>
        <v>0</v>
      </c>
      <c r="N50" s="764">
        <v>41</v>
      </c>
      <c r="O50" s="769"/>
      <c r="P50" s="769"/>
      <c r="Q50" s="769"/>
    </row>
    <row r="51" spans="1:17" ht="12.75" customHeight="1">
      <c r="A51" s="766">
        <v>42</v>
      </c>
      <c r="B51" s="763"/>
      <c r="C51" s="3611" t="s">
        <v>641</v>
      </c>
      <c r="D51" s="3615">
        <v>140750</v>
      </c>
      <c r="E51" s="3616">
        <v>0</v>
      </c>
      <c r="F51" s="3616">
        <v>0</v>
      </c>
      <c r="G51" s="3612">
        <v>42</v>
      </c>
      <c r="H51" s="767">
        <v>42</v>
      </c>
      <c r="I51" s="789"/>
      <c r="J51" s="5150">
        <v>-114995</v>
      </c>
      <c r="K51" s="5151">
        <v>0</v>
      </c>
      <c r="L51" s="3552">
        <f>'330-P32.33'!F51+'330-P32.33'!J51-'330-P32.33'!K51</f>
        <v>-114995</v>
      </c>
      <c r="M51" s="3622">
        <f>L51+'330-P32.33'!D51</f>
        <v>25755</v>
      </c>
      <c r="N51" s="764">
        <v>42</v>
      </c>
      <c r="O51" s="769"/>
      <c r="P51" s="769"/>
      <c r="Q51" s="769"/>
    </row>
    <row r="52" spans="1:17" ht="12.75" customHeight="1">
      <c r="A52" s="766">
        <v>43</v>
      </c>
      <c r="B52" s="763"/>
      <c r="C52" s="3611" t="s">
        <v>461</v>
      </c>
      <c r="D52" s="3620">
        <f>SUM(D48:D51,D39)</f>
        <v>15154372</v>
      </c>
      <c r="E52" s="3616">
        <f>SUM(E48:E51,E39)</f>
        <v>0</v>
      </c>
      <c r="F52" s="3616">
        <f>SUM(F48:F51,F39)</f>
        <v>0</v>
      </c>
      <c r="G52" s="3612">
        <v>43</v>
      </c>
      <c r="H52" s="767">
        <v>43</v>
      </c>
      <c r="I52" s="789"/>
      <c r="J52" s="3624">
        <f>SUM(J48:J51,J39)</f>
        <v>921750</v>
      </c>
      <c r="K52" s="3552">
        <f>SUM(K48:K51,K39)</f>
        <v>128762</v>
      </c>
      <c r="L52" s="3552">
        <f>SUM(L48:L51,L39)</f>
        <v>792988</v>
      </c>
      <c r="M52" s="3622">
        <f>SUM(M48:M51,M39)</f>
        <v>15947360</v>
      </c>
      <c r="N52" s="764">
        <v>43</v>
      </c>
      <c r="P52" s="770"/>
      <c r="Q52" s="769"/>
    </row>
    <row r="53" spans="1:17" ht="34.5" customHeight="1">
      <c r="A53" s="771"/>
      <c r="B53" s="5628"/>
      <c r="C53" s="5628"/>
      <c r="D53" s="5628"/>
      <c r="E53" s="5628"/>
      <c r="F53" s="5628"/>
      <c r="G53" s="761"/>
      <c r="H53" s="790"/>
      <c r="I53" s="791"/>
      <c r="J53" s="3333"/>
      <c r="K53" s="3333"/>
      <c r="L53" s="3334"/>
      <c r="M53" s="3334"/>
      <c r="N53" s="753"/>
      <c r="Q53" s="769"/>
    </row>
    <row r="54" spans="1:17" ht="4.5" customHeight="1">
      <c r="A54" s="772"/>
      <c r="B54" s="5629"/>
      <c r="C54" s="5629"/>
      <c r="D54" s="5629"/>
      <c r="E54" s="5629"/>
      <c r="F54" s="5629"/>
      <c r="G54" s="773"/>
      <c r="H54" s="787"/>
      <c r="I54" s="748"/>
      <c r="J54" s="3329"/>
      <c r="K54" s="3329"/>
      <c r="L54" s="3335"/>
      <c r="M54" s="3335"/>
      <c r="N54" s="750"/>
      <c r="Q54" s="769"/>
    </row>
    <row r="55" spans="1:17" ht="10.5" customHeight="1">
      <c r="A55" s="774"/>
      <c r="B55" s="774"/>
      <c r="C55" s="775"/>
      <c r="D55" s="776"/>
      <c r="E55" s="777"/>
      <c r="F55" s="777"/>
      <c r="G55" s="778" t="s">
        <v>173</v>
      </c>
      <c r="H55" s="792" t="s">
        <v>173</v>
      </c>
      <c r="I55" s="793"/>
      <c r="J55" s="3336"/>
      <c r="K55" s="3336"/>
      <c r="L55" s="3336"/>
      <c r="M55" s="3336"/>
      <c r="N55" s="775"/>
      <c r="Q55" s="769"/>
    </row>
    <row r="56" spans="1:17">
      <c r="J56" s="3337"/>
      <c r="K56" s="3337"/>
      <c r="L56" s="3337"/>
      <c r="M56" s="3337"/>
    </row>
  </sheetData>
  <mergeCells count="1">
    <mergeCell ref="B53:F54"/>
  </mergeCells>
  <phoneticPr fontId="10" type="noConversion"/>
  <printOptions horizontalCentered="1" verticalCentered="1"/>
  <pageMargins left="0.5" right="0.5" top="0" bottom="0" header="0" footer="0"/>
  <pageSetup fitToWidth="2" orientation="portrait" r:id="rId1"/>
  <headerFooter alignWithMargins="0">
    <oddFooter xml:space="preserve">&amp;C </oddFooter>
  </headerFooter>
  <colBreaks count="1" manualBreakCount="1">
    <brk id="7" max="55" man="1"/>
  </col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pageSetUpPr fitToPage="1"/>
  </sheetPr>
  <dimension ref="A1:N85"/>
  <sheetViews>
    <sheetView showGridLines="0" zoomScaleNormal="100" workbookViewId="0">
      <selection activeCell="P68" sqref="P68"/>
    </sheetView>
  </sheetViews>
  <sheetFormatPr defaultColWidth="10.85546875" defaultRowHeight="12.75"/>
  <cols>
    <col min="1" max="1" width="4.140625" style="802" customWidth="1"/>
    <col min="2" max="2" width="35" style="802" customWidth="1"/>
    <col min="3" max="4" width="11" style="3349" customWidth="1"/>
    <col min="5" max="5" width="11" style="5486" customWidth="1"/>
    <col min="6" max="8" width="11" style="802" customWidth="1"/>
    <col min="9" max="9" width="4.85546875" style="802" customWidth="1"/>
    <col min="10" max="10" width="12.42578125" style="801" bestFit="1" customWidth="1"/>
    <col min="11" max="11" width="10.85546875" style="802"/>
    <col min="12" max="12" width="11" style="802" bestFit="1" customWidth="1"/>
    <col min="13" max="13" width="12.42578125" style="802" bestFit="1" customWidth="1"/>
    <col min="14" max="256" width="10.85546875" style="802"/>
    <col min="257" max="257" width="4.140625" style="802" customWidth="1"/>
    <col min="258" max="258" width="35" style="802" customWidth="1"/>
    <col min="259" max="264" width="11" style="802" customWidth="1"/>
    <col min="265" max="265" width="4.85546875" style="802" customWidth="1"/>
    <col min="266" max="266" width="12.42578125" style="802" bestFit="1" customWidth="1"/>
    <col min="267" max="267" width="10.85546875" style="802"/>
    <col min="268" max="268" width="11" style="802" bestFit="1" customWidth="1"/>
    <col min="269" max="269" width="12.42578125" style="802" bestFit="1" customWidth="1"/>
    <col min="270" max="512" width="10.85546875" style="802"/>
    <col min="513" max="513" width="4.140625" style="802" customWidth="1"/>
    <col min="514" max="514" width="35" style="802" customWidth="1"/>
    <col min="515" max="520" width="11" style="802" customWidth="1"/>
    <col min="521" max="521" width="4.85546875" style="802" customWidth="1"/>
    <col min="522" max="522" width="12.42578125" style="802" bestFit="1" customWidth="1"/>
    <col min="523" max="523" width="10.85546875" style="802"/>
    <col min="524" max="524" width="11" style="802" bestFit="1" customWidth="1"/>
    <col min="525" max="525" width="12.42578125" style="802" bestFit="1" customWidth="1"/>
    <col min="526" max="768" width="10.85546875" style="802"/>
    <col min="769" max="769" width="4.140625" style="802" customWidth="1"/>
    <col min="770" max="770" width="35" style="802" customWidth="1"/>
    <col min="771" max="776" width="11" style="802" customWidth="1"/>
    <col min="777" max="777" width="4.85546875" style="802" customWidth="1"/>
    <col min="778" max="778" width="12.42578125" style="802" bestFit="1" customWidth="1"/>
    <col min="779" max="779" width="10.85546875" style="802"/>
    <col min="780" max="780" width="11" style="802" bestFit="1" customWidth="1"/>
    <col min="781" max="781" width="12.42578125" style="802" bestFit="1" customWidth="1"/>
    <col min="782" max="1024" width="10.85546875" style="802"/>
    <col min="1025" max="1025" width="4.140625" style="802" customWidth="1"/>
    <col min="1026" max="1026" width="35" style="802" customWidth="1"/>
    <col min="1027" max="1032" width="11" style="802" customWidth="1"/>
    <col min="1033" max="1033" width="4.85546875" style="802" customWidth="1"/>
    <col min="1034" max="1034" width="12.42578125" style="802" bestFit="1" customWidth="1"/>
    <col min="1035" max="1035" width="10.85546875" style="802"/>
    <col min="1036" max="1036" width="11" style="802" bestFit="1" customWidth="1"/>
    <col min="1037" max="1037" width="12.42578125" style="802" bestFit="1" customWidth="1"/>
    <col min="1038" max="1280" width="10.85546875" style="802"/>
    <col min="1281" max="1281" width="4.140625" style="802" customWidth="1"/>
    <col min="1282" max="1282" width="35" style="802" customWidth="1"/>
    <col min="1283" max="1288" width="11" style="802" customWidth="1"/>
    <col min="1289" max="1289" width="4.85546875" style="802" customWidth="1"/>
    <col min="1290" max="1290" width="12.42578125" style="802" bestFit="1" customWidth="1"/>
    <col min="1291" max="1291" width="10.85546875" style="802"/>
    <col min="1292" max="1292" width="11" style="802" bestFit="1" customWidth="1"/>
    <col min="1293" max="1293" width="12.42578125" style="802" bestFit="1" customWidth="1"/>
    <col min="1294" max="1536" width="10.85546875" style="802"/>
    <col min="1537" max="1537" width="4.140625" style="802" customWidth="1"/>
    <col min="1538" max="1538" width="35" style="802" customWidth="1"/>
    <col min="1539" max="1544" width="11" style="802" customWidth="1"/>
    <col min="1545" max="1545" width="4.85546875" style="802" customWidth="1"/>
    <col min="1546" max="1546" width="12.42578125" style="802" bestFit="1" customWidth="1"/>
    <col min="1547" max="1547" width="10.85546875" style="802"/>
    <col min="1548" max="1548" width="11" style="802" bestFit="1" customWidth="1"/>
    <col min="1549" max="1549" width="12.42578125" style="802" bestFit="1" customWidth="1"/>
    <col min="1550" max="1792" width="10.85546875" style="802"/>
    <col min="1793" max="1793" width="4.140625" style="802" customWidth="1"/>
    <col min="1794" max="1794" width="35" style="802" customWidth="1"/>
    <col min="1795" max="1800" width="11" style="802" customWidth="1"/>
    <col min="1801" max="1801" width="4.85546875" style="802" customWidth="1"/>
    <col min="1802" max="1802" width="12.42578125" style="802" bestFit="1" customWidth="1"/>
    <col min="1803" max="1803" width="10.85546875" style="802"/>
    <col min="1804" max="1804" width="11" style="802" bestFit="1" customWidth="1"/>
    <col min="1805" max="1805" width="12.42578125" style="802" bestFit="1" customWidth="1"/>
    <col min="1806" max="2048" width="10.85546875" style="802"/>
    <col min="2049" max="2049" width="4.140625" style="802" customWidth="1"/>
    <col min="2050" max="2050" width="35" style="802" customWidth="1"/>
    <col min="2051" max="2056" width="11" style="802" customWidth="1"/>
    <col min="2057" max="2057" width="4.85546875" style="802" customWidth="1"/>
    <col min="2058" max="2058" width="12.42578125" style="802" bestFit="1" customWidth="1"/>
    <col min="2059" max="2059" width="10.85546875" style="802"/>
    <col min="2060" max="2060" width="11" style="802" bestFit="1" customWidth="1"/>
    <col min="2061" max="2061" width="12.42578125" style="802" bestFit="1" customWidth="1"/>
    <col min="2062" max="2304" width="10.85546875" style="802"/>
    <col min="2305" max="2305" width="4.140625" style="802" customWidth="1"/>
    <col min="2306" max="2306" width="35" style="802" customWidth="1"/>
    <col min="2307" max="2312" width="11" style="802" customWidth="1"/>
    <col min="2313" max="2313" width="4.85546875" style="802" customWidth="1"/>
    <col min="2314" max="2314" width="12.42578125" style="802" bestFit="1" customWidth="1"/>
    <col min="2315" max="2315" width="10.85546875" style="802"/>
    <col min="2316" max="2316" width="11" style="802" bestFit="1" customWidth="1"/>
    <col min="2317" max="2317" width="12.42578125" style="802" bestFit="1" customWidth="1"/>
    <col min="2318" max="2560" width="10.85546875" style="802"/>
    <col min="2561" max="2561" width="4.140625" style="802" customWidth="1"/>
    <col min="2562" max="2562" width="35" style="802" customWidth="1"/>
    <col min="2563" max="2568" width="11" style="802" customWidth="1"/>
    <col min="2569" max="2569" width="4.85546875" style="802" customWidth="1"/>
    <col min="2570" max="2570" width="12.42578125" style="802" bestFit="1" customWidth="1"/>
    <col min="2571" max="2571" width="10.85546875" style="802"/>
    <col min="2572" max="2572" width="11" style="802" bestFit="1" customWidth="1"/>
    <col min="2573" max="2573" width="12.42578125" style="802" bestFit="1" customWidth="1"/>
    <col min="2574" max="2816" width="10.85546875" style="802"/>
    <col min="2817" max="2817" width="4.140625" style="802" customWidth="1"/>
    <col min="2818" max="2818" width="35" style="802" customWidth="1"/>
    <col min="2819" max="2824" width="11" style="802" customWidth="1"/>
    <col min="2825" max="2825" width="4.85546875" style="802" customWidth="1"/>
    <col min="2826" max="2826" width="12.42578125" style="802" bestFit="1" customWidth="1"/>
    <col min="2827" max="2827" width="10.85546875" style="802"/>
    <col min="2828" max="2828" width="11" style="802" bestFit="1" customWidth="1"/>
    <col min="2829" max="2829" width="12.42578125" style="802" bestFit="1" customWidth="1"/>
    <col min="2830" max="3072" width="10.85546875" style="802"/>
    <col min="3073" max="3073" width="4.140625" style="802" customWidth="1"/>
    <col min="3074" max="3074" width="35" style="802" customWidth="1"/>
    <col min="3075" max="3080" width="11" style="802" customWidth="1"/>
    <col min="3081" max="3081" width="4.85546875" style="802" customWidth="1"/>
    <col min="3082" max="3082" width="12.42578125" style="802" bestFit="1" customWidth="1"/>
    <col min="3083" max="3083" width="10.85546875" style="802"/>
    <col min="3084" max="3084" width="11" style="802" bestFit="1" customWidth="1"/>
    <col min="3085" max="3085" width="12.42578125" style="802" bestFit="1" customWidth="1"/>
    <col min="3086" max="3328" width="10.85546875" style="802"/>
    <col min="3329" max="3329" width="4.140625" style="802" customWidth="1"/>
    <col min="3330" max="3330" width="35" style="802" customWidth="1"/>
    <col min="3331" max="3336" width="11" style="802" customWidth="1"/>
    <col min="3337" max="3337" width="4.85546875" style="802" customWidth="1"/>
    <col min="3338" max="3338" width="12.42578125" style="802" bestFit="1" customWidth="1"/>
    <col min="3339" max="3339" width="10.85546875" style="802"/>
    <col min="3340" max="3340" width="11" style="802" bestFit="1" customWidth="1"/>
    <col min="3341" max="3341" width="12.42578125" style="802" bestFit="1" customWidth="1"/>
    <col min="3342" max="3584" width="10.85546875" style="802"/>
    <col min="3585" max="3585" width="4.140625" style="802" customWidth="1"/>
    <col min="3586" max="3586" width="35" style="802" customWidth="1"/>
    <col min="3587" max="3592" width="11" style="802" customWidth="1"/>
    <col min="3593" max="3593" width="4.85546875" style="802" customWidth="1"/>
    <col min="3594" max="3594" width="12.42578125" style="802" bestFit="1" customWidth="1"/>
    <col min="3595" max="3595" width="10.85546875" style="802"/>
    <col min="3596" max="3596" width="11" style="802" bestFit="1" customWidth="1"/>
    <col min="3597" max="3597" width="12.42578125" style="802" bestFit="1" customWidth="1"/>
    <col min="3598" max="3840" width="10.85546875" style="802"/>
    <col min="3841" max="3841" width="4.140625" style="802" customWidth="1"/>
    <col min="3842" max="3842" width="35" style="802" customWidth="1"/>
    <col min="3843" max="3848" width="11" style="802" customWidth="1"/>
    <col min="3849" max="3849" width="4.85546875" style="802" customWidth="1"/>
    <col min="3850" max="3850" width="12.42578125" style="802" bestFit="1" customWidth="1"/>
    <col min="3851" max="3851" width="10.85546875" style="802"/>
    <col min="3852" max="3852" width="11" style="802" bestFit="1" customWidth="1"/>
    <col min="3853" max="3853" width="12.42578125" style="802" bestFit="1" customWidth="1"/>
    <col min="3854" max="4096" width="10.85546875" style="802"/>
    <col min="4097" max="4097" width="4.140625" style="802" customWidth="1"/>
    <col min="4098" max="4098" width="35" style="802" customWidth="1"/>
    <col min="4099" max="4104" width="11" style="802" customWidth="1"/>
    <col min="4105" max="4105" width="4.85546875" style="802" customWidth="1"/>
    <col min="4106" max="4106" width="12.42578125" style="802" bestFit="1" customWidth="1"/>
    <col min="4107" max="4107" width="10.85546875" style="802"/>
    <col min="4108" max="4108" width="11" style="802" bestFit="1" customWidth="1"/>
    <col min="4109" max="4109" width="12.42578125" style="802" bestFit="1" customWidth="1"/>
    <col min="4110" max="4352" width="10.85546875" style="802"/>
    <col min="4353" max="4353" width="4.140625" style="802" customWidth="1"/>
    <col min="4354" max="4354" width="35" style="802" customWidth="1"/>
    <col min="4355" max="4360" width="11" style="802" customWidth="1"/>
    <col min="4361" max="4361" width="4.85546875" style="802" customWidth="1"/>
    <col min="4362" max="4362" width="12.42578125" style="802" bestFit="1" customWidth="1"/>
    <col min="4363" max="4363" width="10.85546875" style="802"/>
    <col min="4364" max="4364" width="11" style="802" bestFit="1" customWidth="1"/>
    <col min="4365" max="4365" width="12.42578125" style="802" bestFit="1" customWidth="1"/>
    <col min="4366" max="4608" width="10.85546875" style="802"/>
    <col min="4609" max="4609" width="4.140625" style="802" customWidth="1"/>
    <col min="4610" max="4610" width="35" style="802" customWidth="1"/>
    <col min="4611" max="4616" width="11" style="802" customWidth="1"/>
    <col min="4617" max="4617" width="4.85546875" style="802" customWidth="1"/>
    <col min="4618" max="4618" width="12.42578125" style="802" bestFit="1" customWidth="1"/>
    <col min="4619" max="4619" width="10.85546875" style="802"/>
    <col min="4620" max="4620" width="11" style="802" bestFit="1" customWidth="1"/>
    <col min="4621" max="4621" width="12.42578125" style="802" bestFit="1" customWidth="1"/>
    <col min="4622" max="4864" width="10.85546875" style="802"/>
    <col min="4865" max="4865" width="4.140625" style="802" customWidth="1"/>
    <col min="4866" max="4866" width="35" style="802" customWidth="1"/>
    <col min="4867" max="4872" width="11" style="802" customWidth="1"/>
    <col min="4873" max="4873" width="4.85546875" style="802" customWidth="1"/>
    <col min="4874" max="4874" width="12.42578125" style="802" bestFit="1" customWidth="1"/>
    <col min="4875" max="4875" width="10.85546875" style="802"/>
    <col min="4876" max="4876" width="11" style="802" bestFit="1" customWidth="1"/>
    <col min="4877" max="4877" width="12.42578125" style="802" bestFit="1" customWidth="1"/>
    <col min="4878" max="5120" width="10.85546875" style="802"/>
    <col min="5121" max="5121" width="4.140625" style="802" customWidth="1"/>
    <col min="5122" max="5122" width="35" style="802" customWidth="1"/>
    <col min="5123" max="5128" width="11" style="802" customWidth="1"/>
    <col min="5129" max="5129" width="4.85546875" style="802" customWidth="1"/>
    <col min="5130" max="5130" width="12.42578125" style="802" bestFit="1" customWidth="1"/>
    <col min="5131" max="5131" width="10.85546875" style="802"/>
    <col min="5132" max="5132" width="11" style="802" bestFit="1" customWidth="1"/>
    <col min="5133" max="5133" width="12.42578125" style="802" bestFit="1" customWidth="1"/>
    <col min="5134" max="5376" width="10.85546875" style="802"/>
    <col min="5377" max="5377" width="4.140625" style="802" customWidth="1"/>
    <col min="5378" max="5378" width="35" style="802" customWidth="1"/>
    <col min="5379" max="5384" width="11" style="802" customWidth="1"/>
    <col min="5385" max="5385" width="4.85546875" style="802" customWidth="1"/>
    <col min="5386" max="5386" width="12.42578125" style="802" bestFit="1" customWidth="1"/>
    <col min="5387" max="5387" width="10.85546875" style="802"/>
    <col min="5388" max="5388" width="11" style="802" bestFit="1" customWidth="1"/>
    <col min="5389" max="5389" width="12.42578125" style="802" bestFit="1" customWidth="1"/>
    <col min="5390" max="5632" width="10.85546875" style="802"/>
    <col min="5633" max="5633" width="4.140625" style="802" customWidth="1"/>
    <col min="5634" max="5634" width="35" style="802" customWidth="1"/>
    <col min="5635" max="5640" width="11" style="802" customWidth="1"/>
    <col min="5641" max="5641" width="4.85546875" style="802" customWidth="1"/>
    <col min="5642" max="5642" width="12.42578125" style="802" bestFit="1" customWidth="1"/>
    <col min="5643" max="5643" width="10.85546875" style="802"/>
    <col min="5644" max="5644" width="11" style="802" bestFit="1" customWidth="1"/>
    <col min="5645" max="5645" width="12.42578125" style="802" bestFit="1" customWidth="1"/>
    <col min="5646" max="5888" width="10.85546875" style="802"/>
    <col min="5889" max="5889" width="4.140625" style="802" customWidth="1"/>
    <col min="5890" max="5890" width="35" style="802" customWidth="1"/>
    <col min="5891" max="5896" width="11" style="802" customWidth="1"/>
    <col min="5897" max="5897" width="4.85546875" style="802" customWidth="1"/>
    <col min="5898" max="5898" width="12.42578125" style="802" bestFit="1" customWidth="1"/>
    <col min="5899" max="5899" width="10.85546875" style="802"/>
    <col min="5900" max="5900" width="11" style="802" bestFit="1" customWidth="1"/>
    <col min="5901" max="5901" width="12.42578125" style="802" bestFit="1" customWidth="1"/>
    <col min="5902" max="6144" width="10.85546875" style="802"/>
    <col min="6145" max="6145" width="4.140625" style="802" customWidth="1"/>
    <col min="6146" max="6146" width="35" style="802" customWidth="1"/>
    <col min="6147" max="6152" width="11" style="802" customWidth="1"/>
    <col min="6153" max="6153" width="4.85546875" style="802" customWidth="1"/>
    <col min="6154" max="6154" width="12.42578125" style="802" bestFit="1" customWidth="1"/>
    <col min="6155" max="6155" width="10.85546875" style="802"/>
    <col min="6156" max="6156" width="11" style="802" bestFit="1" customWidth="1"/>
    <col min="6157" max="6157" width="12.42578125" style="802" bestFit="1" customWidth="1"/>
    <col min="6158" max="6400" width="10.85546875" style="802"/>
    <col min="6401" max="6401" width="4.140625" style="802" customWidth="1"/>
    <col min="6402" max="6402" width="35" style="802" customWidth="1"/>
    <col min="6403" max="6408" width="11" style="802" customWidth="1"/>
    <col min="6409" max="6409" width="4.85546875" style="802" customWidth="1"/>
    <col min="6410" max="6410" width="12.42578125" style="802" bestFit="1" customWidth="1"/>
    <col min="6411" max="6411" width="10.85546875" style="802"/>
    <col min="6412" max="6412" width="11" style="802" bestFit="1" customWidth="1"/>
    <col min="6413" max="6413" width="12.42578125" style="802" bestFit="1" customWidth="1"/>
    <col min="6414" max="6656" width="10.85546875" style="802"/>
    <col min="6657" max="6657" width="4.140625" style="802" customWidth="1"/>
    <col min="6658" max="6658" width="35" style="802" customWidth="1"/>
    <col min="6659" max="6664" width="11" style="802" customWidth="1"/>
    <col min="6665" max="6665" width="4.85546875" style="802" customWidth="1"/>
    <col min="6666" max="6666" width="12.42578125" style="802" bestFit="1" customWidth="1"/>
    <col min="6667" max="6667" width="10.85546875" style="802"/>
    <col min="6668" max="6668" width="11" style="802" bestFit="1" customWidth="1"/>
    <col min="6669" max="6669" width="12.42578125" style="802" bestFit="1" customWidth="1"/>
    <col min="6670" max="6912" width="10.85546875" style="802"/>
    <col min="6913" max="6913" width="4.140625" style="802" customWidth="1"/>
    <col min="6914" max="6914" width="35" style="802" customWidth="1"/>
    <col min="6915" max="6920" width="11" style="802" customWidth="1"/>
    <col min="6921" max="6921" width="4.85546875" style="802" customWidth="1"/>
    <col min="6922" max="6922" width="12.42578125" style="802" bestFit="1" customWidth="1"/>
    <col min="6923" max="6923" width="10.85546875" style="802"/>
    <col min="6924" max="6924" width="11" style="802" bestFit="1" customWidth="1"/>
    <col min="6925" max="6925" width="12.42578125" style="802" bestFit="1" customWidth="1"/>
    <col min="6926" max="7168" width="10.85546875" style="802"/>
    <col min="7169" max="7169" width="4.140625" style="802" customWidth="1"/>
    <col min="7170" max="7170" width="35" style="802" customWidth="1"/>
    <col min="7171" max="7176" width="11" style="802" customWidth="1"/>
    <col min="7177" max="7177" width="4.85546875" style="802" customWidth="1"/>
    <col min="7178" max="7178" width="12.42578125" style="802" bestFit="1" customWidth="1"/>
    <col min="7179" max="7179" width="10.85546875" style="802"/>
    <col min="7180" max="7180" width="11" style="802" bestFit="1" customWidth="1"/>
    <col min="7181" max="7181" width="12.42578125" style="802" bestFit="1" customWidth="1"/>
    <col min="7182" max="7424" width="10.85546875" style="802"/>
    <col min="7425" max="7425" width="4.140625" style="802" customWidth="1"/>
    <col min="7426" max="7426" width="35" style="802" customWidth="1"/>
    <col min="7427" max="7432" width="11" style="802" customWidth="1"/>
    <col min="7433" max="7433" width="4.85546875" style="802" customWidth="1"/>
    <col min="7434" max="7434" width="12.42578125" style="802" bestFit="1" customWidth="1"/>
    <col min="7435" max="7435" width="10.85546875" style="802"/>
    <col min="7436" max="7436" width="11" style="802" bestFit="1" customWidth="1"/>
    <col min="7437" max="7437" width="12.42578125" style="802" bestFit="1" customWidth="1"/>
    <col min="7438" max="7680" width="10.85546875" style="802"/>
    <col min="7681" max="7681" width="4.140625" style="802" customWidth="1"/>
    <col min="7682" max="7682" width="35" style="802" customWidth="1"/>
    <col min="7683" max="7688" width="11" style="802" customWidth="1"/>
    <col min="7689" max="7689" width="4.85546875" style="802" customWidth="1"/>
    <col min="7690" max="7690" width="12.42578125" style="802" bestFit="1" customWidth="1"/>
    <col min="7691" max="7691" width="10.85546875" style="802"/>
    <col min="7692" max="7692" width="11" style="802" bestFit="1" customWidth="1"/>
    <col min="7693" max="7693" width="12.42578125" style="802" bestFit="1" customWidth="1"/>
    <col min="7694" max="7936" width="10.85546875" style="802"/>
    <col min="7937" max="7937" width="4.140625" style="802" customWidth="1"/>
    <col min="7938" max="7938" width="35" style="802" customWidth="1"/>
    <col min="7939" max="7944" width="11" style="802" customWidth="1"/>
    <col min="7945" max="7945" width="4.85546875" style="802" customWidth="1"/>
    <col min="7946" max="7946" width="12.42578125" style="802" bestFit="1" customWidth="1"/>
    <col min="7947" max="7947" width="10.85546875" style="802"/>
    <col min="7948" max="7948" width="11" style="802" bestFit="1" customWidth="1"/>
    <col min="7949" max="7949" width="12.42578125" style="802" bestFit="1" customWidth="1"/>
    <col min="7950" max="8192" width="10.85546875" style="802"/>
    <col min="8193" max="8193" width="4.140625" style="802" customWidth="1"/>
    <col min="8194" max="8194" width="35" style="802" customWidth="1"/>
    <col min="8195" max="8200" width="11" style="802" customWidth="1"/>
    <col min="8201" max="8201" width="4.85546875" style="802" customWidth="1"/>
    <col min="8202" max="8202" width="12.42578125" style="802" bestFit="1" customWidth="1"/>
    <col min="8203" max="8203" width="10.85546875" style="802"/>
    <col min="8204" max="8204" width="11" style="802" bestFit="1" customWidth="1"/>
    <col min="8205" max="8205" width="12.42578125" style="802" bestFit="1" customWidth="1"/>
    <col min="8206" max="8448" width="10.85546875" style="802"/>
    <col min="8449" max="8449" width="4.140625" style="802" customWidth="1"/>
    <col min="8450" max="8450" width="35" style="802" customWidth="1"/>
    <col min="8451" max="8456" width="11" style="802" customWidth="1"/>
    <col min="8457" max="8457" width="4.85546875" style="802" customWidth="1"/>
    <col min="8458" max="8458" width="12.42578125" style="802" bestFit="1" customWidth="1"/>
    <col min="8459" max="8459" width="10.85546875" style="802"/>
    <col min="8460" max="8460" width="11" style="802" bestFit="1" customWidth="1"/>
    <col min="8461" max="8461" width="12.42578125" style="802" bestFit="1" customWidth="1"/>
    <col min="8462" max="8704" width="10.85546875" style="802"/>
    <col min="8705" max="8705" width="4.140625" style="802" customWidth="1"/>
    <col min="8706" max="8706" width="35" style="802" customWidth="1"/>
    <col min="8707" max="8712" width="11" style="802" customWidth="1"/>
    <col min="8713" max="8713" width="4.85546875" style="802" customWidth="1"/>
    <col min="8714" max="8714" width="12.42578125" style="802" bestFit="1" customWidth="1"/>
    <col min="8715" max="8715" width="10.85546875" style="802"/>
    <col min="8716" max="8716" width="11" style="802" bestFit="1" customWidth="1"/>
    <col min="8717" max="8717" width="12.42578125" style="802" bestFit="1" customWidth="1"/>
    <col min="8718" max="8960" width="10.85546875" style="802"/>
    <col min="8961" max="8961" width="4.140625" style="802" customWidth="1"/>
    <col min="8962" max="8962" width="35" style="802" customWidth="1"/>
    <col min="8963" max="8968" width="11" style="802" customWidth="1"/>
    <col min="8969" max="8969" width="4.85546875" style="802" customWidth="1"/>
    <col min="8970" max="8970" width="12.42578125" style="802" bestFit="1" customWidth="1"/>
    <col min="8971" max="8971" width="10.85546875" style="802"/>
    <col min="8972" max="8972" width="11" style="802" bestFit="1" customWidth="1"/>
    <col min="8973" max="8973" width="12.42578125" style="802" bestFit="1" customWidth="1"/>
    <col min="8974" max="9216" width="10.85546875" style="802"/>
    <col min="9217" max="9217" width="4.140625" style="802" customWidth="1"/>
    <col min="9218" max="9218" width="35" style="802" customWidth="1"/>
    <col min="9219" max="9224" width="11" style="802" customWidth="1"/>
    <col min="9225" max="9225" width="4.85546875" style="802" customWidth="1"/>
    <col min="9226" max="9226" width="12.42578125" style="802" bestFit="1" customWidth="1"/>
    <col min="9227" max="9227" width="10.85546875" style="802"/>
    <col min="9228" max="9228" width="11" style="802" bestFit="1" customWidth="1"/>
    <col min="9229" max="9229" width="12.42578125" style="802" bestFit="1" customWidth="1"/>
    <col min="9230" max="9472" width="10.85546875" style="802"/>
    <col min="9473" max="9473" width="4.140625" style="802" customWidth="1"/>
    <col min="9474" max="9474" width="35" style="802" customWidth="1"/>
    <col min="9475" max="9480" width="11" style="802" customWidth="1"/>
    <col min="9481" max="9481" width="4.85546875" style="802" customWidth="1"/>
    <col min="9482" max="9482" width="12.42578125" style="802" bestFit="1" customWidth="1"/>
    <col min="9483" max="9483" width="10.85546875" style="802"/>
    <col min="9484" max="9484" width="11" style="802" bestFit="1" customWidth="1"/>
    <col min="9485" max="9485" width="12.42578125" style="802" bestFit="1" customWidth="1"/>
    <col min="9486" max="9728" width="10.85546875" style="802"/>
    <col min="9729" max="9729" width="4.140625" style="802" customWidth="1"/>
    <col min="9730" max="9730" width="35" style="802" customWidth="1"/>
    <col min="9731" max="9736" width="11" style="802" customWidth="1"/>
    <col min="9737" max="9737" width="4.85546875" style="802" customWidth="1"/>
    <col min="9738" max="9738" width="12.42578125" style="802" bestFit="1" customWidth="1"/>
    <col min="9739" max="9739" width="10.85546875" style="802"/>
    <col min="9740" max="9740" width="11" style="802" bestFit="1" customWidth="1"/>
    <col min="9741" max="9741" width="12.42578125" style="802" bestFit="1" customWidth="1"/>
    <col min="9742" max="9984" width="10.85546875" style="802"/>
    <col min="9985" max="9985" width="4.140625" style="802" customWidth="1"/>
    <col min="9986" max="9986" width="35" style="802" customWidth="1"/>
    <col min="9987" max="9992" width="11" style="802" customWidth="1"/>
    <col min="9993" max="9993" width="4.85546875" style="802" customWidth="1"/>
    <col min="9994" max="9994" width="12.42578125" style="802" bestFit="1" customWidth="1"/>
    <col min="9995" max="9995" width="10.85546875" style="802"/>
    <col min="9996" max="9996" width="11" style="802" bestFit="1" customWidth="1"/>
    <col min="9997" max="9997" width="12.42578125" style="802" bestFit="1" customWidth="1"/>
    <col min="9998" max="10240" width="10.85546875" style="802"/>
    <col min="10241" max="10241" width="4.140625" style="802" customWidth="1"/>
    <col min="10242" max="10242" width="35" style="802" customWidth="1"/>
    <col min="10243" max="10248" width="11" style="802" customWidth="1"/>
    <col min="10249" max="10249" width="4.85546875" style="802" customWidth="1"/>
    <col min="10250" max="10250" width="12.42578125" style="802" bestFit="1" customWidth="1"/>
    <col min="10251" max="10251" width="10.85546875" style="802"/>
    <col min="10252" max="10252" width="11" style="802" bestFit="1" customWidth="1"/>
    <col min="10253" max="10253" width="12.42578125" style="802" bestFit="1" customWidth="1"/>
    <col min="10254" max="10496" width="10.85546875" style="802"/>
    <col min="10497" max="10497" width="4.140625" style="802" customWidth="1"/>
    <col min="10498" max="10498" width="35" style="802" customWidth="1"/>
    <col min="10499" max="10504" width="11" style="802" customWidth="1"/>
    <col min="10505" max="10505" width="4.85546875" style="802" customWidth="1"/>
    <col min="10506" max="10506" width="12.42578125" style="802" bestFit="1" customWidth="1"/>
    <col min="10507" max="10507" width="10.85546875" style="802"/>
    <col min="10508" max="10508" width="11" style="802" bestFit="1" customWidth="1"/>
    <col min="10509" max="10509" width="12.42578125" style="802" bestFit="1" customWidth="1"/>
    <col min="10510" max="10752" width="10.85546875" style="802"/>
    <col min="10753" max="10753" width="4.140625" style="802" customWidth="1"/>
    <col min="10754" max="10754" width="35" style="802" customWidth="1"/>
    <col min="10755" max="10760" width="11" style="802" customWidth="1"/>
    <col min="10761" max="10761" width="4.85546875" style="802" customWidth="1"/>
    <col min="10762" max="10762" width="12.42578125" style="802" bestFit="1" customWidth="1"/>
    <col min="10763" max="10763" width="10.85546875" style="802"/>
    <col min="10764" max="10764" width="11" style="802" bestFit="1" customWidth="1"/>
    <col min="10765" max="10765" width="12.42578125" style="802" bestFit="1" customWidth="1"/>
    <col min="10766" max="11008" width="10.85546875" style="802"/>
    <col min="11009" max="11009" width="4.140625" style="802" customWidth="1"/>
    <col min="11010" max="11010" width="35" style="802" customWidth="1"/>
    <col min="11011" max="11016" width="11" style="802" customWidth="1"/>
    <col min="11017" max="11017" width="4.85546875" style="802" customWidth="1"/>
    <col min="11018" max="11018" width="12.42578125" style="802" bestFit="1" customWidth="1"/>
    <col min="11019" max="11019" width="10.85546875" style="802"/>
    <col min="11020" max="11020" width="11" style="802" bestFit="1" customWidth="1"/>
    <col min="11021" max="11021" width="12.42578125" style="802" bestFit="1" customWidth="1"/>
    <col min="11022" max="11264" width="10.85546875" style="802"/>
    <col min="11265" max="11265" width="4.140625" style="802" customWidth="1"/>
    <col min="11266" max="11266" width="35" style="802" customWidth="1"/>
    <col min="11267" max="11272" width="11" style="802" customWidth="1"/>
    <col min="11273" max="11273" width="4.85546875" style="802" customWidth="1"/>
    <col min="11274" max="11274" width="12.42578125" style="802" bestFit="1" customWidth="1"/>
    <col min="11275" max="11275" width="10.85546875" style="802"/>
    <col min="11276" max="11276" width="11" style="802" bestFit="1" customWidth="1"/>
    <col min="11277" max="11277" width="12.42578125" style="802" bestFit="1" customWidth="1"/>
    <col min="11278" max="11520" width="10.85546875" style="802"/>
    <col min="11521" max="11521" width="4.140625" style="802" customWidth="1"/>
    <col min="11522" max="11522" width="35" style="802" customWidth="1"/>
    <col min="11523" max="11528" width="11" style="802" customWidth="1"/>
    <col min="11529" max="11529" width="4.85546875" style="802" customWidth="1"/>
    <col min="11530" max="11530" width="12.42578125" style="802" bestFit="1" customWidth="1"/>
    <col min="11531" max="11531" width="10.85546875" style="802"/>
    <col min="11532" max="11532" width="11" style="802" bestFit="1" customWidth="1"/>
    <col min="11533" max="11533" width="12.42578125" style="802" bestFit="1" customWidth="1"/>
    <col min="11534" max="11776" width="10.85546875" style="802"/>
    <col min="11777" max="11777" width="4.140625" style="802" customWidth="1"/>
    <col min="11778" max="11778" width="35" style="802" customWidth="1"/>
    <col min="11779" max="11784" width="11" style="802" customWidth="1"/>
    <col min="11785" max="11785" width="4.85546875" style="802" customWidth="1"/>
    <col min="11786" max="11786" width="12.42578125" style="802" bestFit="1" customWidth="1"/>
    <col min="11787" max="11787" width="10.85546875" style="802"/>
    <col min="11788" max="11788" width="11" style="802" bestFit="1" customWidth="1"/>
    <col min="11789" max="11789" width="12.42578125" style="802" bestFit="1" customWidth="1"/>
    <col min="11790" max="12032" width="10.85546875" style="802"/>
    <col min="12033" max="12033" width="4.140625" style="802" customWidth="1"/>
    <col min="12034" max="12034" width="35" style="802" customWidth="1"/>
    <col min="12035" max="12040" width="11" style="802" customWidth="1"/>
    <col min="12041" max="12041" width="4.85546875" style="802" customWidth="1"/>
    <col min="12042" max="12042" width="12.42578125" style="802" bestFit="1" customWidth="1"/>
    <col min="12043" max="12043" width="10.85546875" style="802"/>
    <col min="12044" max="12044" width="11" style="802" bestFit="1" customWidth="1"/>
    <col min="12045" max="12045" width="12.42578125" style="802" bestFit="1" customWidth="1"/>
    <col min="12046" max="12288" width="10.85546875" style="802"/>
    <col min="12289" max="12289" width="4.140625" style="802" customWidth="1"/>
    <col min="12290" max="12290" width="35" style="802" customWidth="1"/>
    <col min="12291" max="12296" width="11" style="802" customWidth="1"/>
    <col min="12297" max="12297" width="4.85546875" style="802" customWidth="1"/>
    <col min="12298" max="12298" width="12.42578125" style="802" bestFit="1" customWidth="1"/>
    <col min="12299" max="12299" width="10.85546875" style="802"/>
    <col min="12300" max="12300" width="11" style="802" bestFit="1" customWidth="1"/>
    <col min="12301" max="12301" width="12.42578125" style="802" bestFit="1" customWidth="1"/>
    <col min="12302" max="12544" width="10.85546875" style="802"/>
    <col min="12545" max="12545" width="4.140625" style="802" customWidth="1"/>
    <col min="12546" max="12546" width="35" style="802" customWidth="1"/>
    <col min="12547" max="12552" width="11" style="802" customWidth="1"/>
    <col min="12553" max="12553" width="4.85546875" style="802" customWidth="1"/>
    <col min="12554" max="12554" width="12.42578125" style="802" bestFit="1" customWidth="1"/>
    <col min="12555" max="12555" width="10.85546875" style="802"/>
    <col min="12556" max="12556" width="11" style="802" bestFit="1" customWidth="1"/>
    <col min="12557" max="12557" width="12.42578125" style="802" bestFit="1" customWidth="1"/>
    <col min="12558" max="12800" width="10.85546875" style="802"/>
    <col min="12801" max="12801" width="4.140625" style="802" customWidth="1"/>
    <col min="12802" max="12802" width="35" style="802" customWidth="1"/>
    <col min="12803" max="12808" width="11" style="802" customWidth="1"/>
    <col min="12809" max="12809" width="4.85546875" style="802" customWidth="1"/>
    <col min="12810" max="12810" width="12.42578125" style="802" bestFit="1" customWidth="1"/>
    <col min="12811" max="12811" width="10.85546875" style="802"/>
    <col min="12812" max="12812" width="11" style="802" bestFit="1" customWidth="1"/>
    <col min="12813" max="12813" width="12.42578125" style="802" bestFit="1" customWidth="1"/>
    <col min="12814" max="13056" width="10.85546875" style="802"/>
    <col min="13057" max="13057" width="4.140625" style="802" customWidth="1"/>
    <col min="13058" max="13058" width="35" style="802" customWidth="1"/>
    <col min="13059" max="13064" width="11" style="802" customWidth="1"/>
    <col min="13065" max="13065" width="4.85546875" style="802" customWidth="1"/>
    <col min="13066" max="13066" width="12.42578125" style="802" bestFit="1" customWidth="1"/>
    <col min="13067" max="13067" width="10.85546875" style="802"/>
    <col min="13068" max="13068" width="11" style="802" bestFit="1" customWidth="1"/>
    <col min="13069" max="13069" width="12.42578125" style="802" bestFit="1" customWidth="1"/>
    <col min="13070" max="13312" width="10.85546875" style="802"/>
    <col min="13313" max="13313" width="4.140625" style="802" customWidth="1"/>
    <col min="13314" max="13314" width="35" style="802" customWidth="1"/>
    <col min="13315" max="13320" width="11" style="802" customWidth="1"/>
    <col min="13321" max="13321" width="4.85546875" style="802" customWidth="1"/>
    <col min="13322" max="13322" width="12.42578125" style="802" bestFit="1" customWidth="1"/>
    <col min="13323" max="13323" width="10.85546875" style="802"/>
    <col min="13324" max="13324" width="11" style="802" bestFit="1" customWidth="1"/>
    <col min="13325" max="13325" width="12.42578125" style="802" bestFit="1" customWidth="1"/>
    <col min="13326" max="13568" width="10.85546875" style="802"/>
    <col min="13569" max="13569" width="4.140625" style="802" customWidth="1"/>
    <col min="13570" max="13570" width="35" style="802" customWidth="1"/>
    <col min="13571" max="13576" width="11" style="802" customWidth="1"/>
    <col min="13577" max="13577" width="4.85546875" style="802" customWidth="1"/>
    <col min="13578" max="13578" width="12.42578125" style="802" bestFit="1" customWidth="1"/>
    <col min="13579" max="13579" width="10.85546875" style="802"/>
    <col min="13580" max="13580" width="11" style="802" bestFit="1" customWidth="1"/>
    <col min="13581" max="13581" width="12.42578125" style="802" bestFit="1" customWidth="1"/>
    <col min="13582" max="13824" width="10.85546875" style="802"/>
    <col min="13825" max="13825" width="4.140625" style="802" customWidth="1"/>
    <col min="13826" max="13826" width="35" style="802" customWidth="1"/>
    <col min="13827" max="13832" width="11" style="802" customWidth="1"/>
    <col min="13833" max="13833" width="4.85546875" style="802" customWidth="1"/>
    <col min="13834" max="13834" width="12.42578125" style="802" bestFit="1" customWidth="1"/>
    <col min="13835" max="13835" width="10.85546875" style="802"/>
    <col min="13836" max="13836" width="11" style="802" bestFit="1" customWidth="1"/>
    <col min="13837" max="13837" width="12.42578125" style="802" bestFit="1" customWidth="1"/>
    <col min="13838" max="14080" width="10.85546875" style="802"/>
    <col min="14081" max="14081" width="4.140625" style="802" customWidth="1"/>
    <col min="14082" max="14082" width="35" style="802" customWidth="1"/>
    <col min="14083" max="14088" width="11" style="802" customWidth="1"/>
    <col min="14089" max="14089" width="4.85546875" style="802" customWidth="1"/>
    <col min="14090" max="14090" width="12.42578125" style="802" bestFit="1" customWidth="1"/>
    <col min="14091" max="14091" width="10.85546875" style="802"/>
    <col min="14092" max="14092" width="11" style="802" bestFit="1" customWidth="1"/>
    <col min="14093" max="14093" width="12.42578125" style="802" bestFit="1" customWidth="1"/>
    <col min="14094" max="14336" width="10.85546875" style="802"/>
    <col min="14337" max="14337" width="4.140625" style="802" customWidth="1"/>
    <col min="14338" max="14338" width="35" style="802" customWidth="1"/>
    <col min="14339" max="14344" width="11" style="802" customWidth="1"/>
    <col min="14345" max="14345" width="4.85546875" style="802" customWidth="1"/>
    <col min="14346" max="14346" width="12.42578125" style="802" bestFit="1" customWidth="1"/>
    <col min="14347" max="14347" width="10.85546875" style="802"/>
    <col min="14348" max="14348" width="11" style="802" bestFit="1" customWidth="1"/>
    <col min="14349" max="14349" width="12.42578125" style="802" bestFit="1" customWidth="1"/>
    <col min="14350" max="14592" width="10.85546875" style="802"/>
    <col min="14593" max="14593" width="4.140625" style="802" customWidth="1"/>
    <col min="14594" max="14594" width="35" style="802" customWidth="1"/>
    <col min="14595" max="14600" width="11" style="802" customWidth="1"/>
    <col min="14601" max="14601" width="4.85546875" style="802" customWidth="1"/>
    <col min="14602" max="14602" width="12.42578125" style="802" bestFit="1" customWidth="1"/>
    <col min="14603" max="14603" width="10.85546875" style="802"/>
    <col min="14604" max="14604" width="11" style="802" bestFit="1" customWidth="1"/>
    <col min="14605" max="14605" width="12.42578125" style="802" bestFit="1" customWidth="1"/>
    <col min="14606" max="14848" width="10.85546875" style="802"/>
    <col min="14849" max="14849" width="4.140625" style="802" customWidth="1"/>
    <col min="14850" max="14850" width="35" style="802" customWidth="1"/>
    <col min="14851" max="14856" width="11" style="802" customWidth="1"/>
    <col min="14857" max="14857" width="4.85546875" style="802" customWidth="1"/>
    <col min="14858" max="14858" width="12.42578125" style="802" bestFit="1" customWidth="1"/>
    <col min="14859" max="14859" width="10.85546875" style="802"/>
    <col min="14860" max="14860" width="11" style="802" bestFit="1" customWidth="1"/>
    <col min="14861" max="14861" width="12.42578125" style="802" bestFit="1" customWidth="1"/>
    <col min="14862" max="15104" width="10.85546875" style="802"/>
    <col min="15105" max="15105" width="4.140625" style="802" customWidth="1"/>
    <col min="15106" max="15106" width="35" style="802" customWidth="1"/>
    <col min="15107" max="15112" width="11" style="802" customWidth="1"/>
    <col min="15113" max="15113" width="4.85546875" style="802" customWidth="1"/>
    <col min="15114" max="15114" width="12.42578125" style="802" bestFit="1" customWidth="1"/>
    <col min="15115" max="15115" width="10.85546875" style="802"/>
    <col min="15116" max="15116" width="11" style="802" bestFit="1" customWidth="1"/>
    <col min="15117" max="15117" width="12.42578125" style="802" bestFit="1" customWidth="1"/>
    <col min="15118" max="15360" width="10.85546875" style="802"/>
    <col min="15361" max="15361" width="4.140625" style="802" customWidth="1"/>
    <col min="15362" max="15362" width="35" style="802" customWidth="1"/>
    <col min="15363" max="15368" width="11" style="802" customWidth="1"/>
    <col min="15369" max="15369" width="4.85546875" style="802" customWidth="1"/>
    <col min="15370" max="15370" width="12.42578125" style="802" bestFit="1" customWidth="1"/>
    <col min="15371" max="15371" width="10.85546875" style="802"/>
    <col min="15372" max="15372" width="11" style="802" bestFit="1" customWidth="1"/>
    <col min="15373" max="15373" width="12.42578125" style="802" bestFit="1" customWidth="1"/>
    <col min="15374" max="15616" width="10.85546875" style="802"/>
    <col min="15617" max="15617" width="4.140625" style="802" customWidth="1"/>
    <col min="15618" max="15618" width="35" style="802" customWidth="1"/>
    <col min="15619" max="15624" width="11" style="802" customWidth="1"/>
    <col min="15625" max="15625" width="4.85546875" style="802" customWidth="1"/>
    <col min="15626" max="15626" width="12.42578125" style="802" bestFit="1" customWidth="1"/>
    <col min="15627" max="15627" width="10.85546875" style="802"/>
    <col min="15628" max="15628" width="11" style="802" bestFit="1" customWidth="1"/>
    <col min="15629" max="15629" width="12.42578125" style="802" bestFit="1" customWidth="1"/>
    <col min="15630" max="15872" width="10.85546875" style="802"/>
    <col min="15873" max="15873" width="4.140625" style="802" customWidth="1"/>
    <col min="15874" max="15874" width="35" style="802" customWidth="1"/>
    <col min="15875" max="15880" width="11" style="802" customWidth="1"/>
    <col min="15881" max="15881" width="4.85546875" style="802" customWidth="1"/>
    <col min="15882" max="15882" width="12.42578125" style="802" bestFit="1" customWidth="1"/>
    <col min="15883" max="15883" width="10.85546875" style="802"/>
    <col min="15884" max="15884" width="11" style="802" bestFit="1" customWidth="1"/>
    <col min="15885" max="15885" width="12.42578125" style="802" bestFit="1" customWidth="1"/>
    <col min="15886" max="16128" width="10.85546875" style="802"/>
    <col min="16129" max="16129" width="4.140625" style="802" customWidth="1"/>
    <col min="16130" max="16130" width="35" style="802" customWidth="1"/>
    <col min="16131" max="16136" width="11" style="802" customWidth="1"/>
    <col min="16137" max="16137" width="4.85546875" style="802" customWidth="1"/>
    <col min="16138" max="16138" width="12.42578125" style="802" bestFit="1" customWidth="1"/>
    <col min="16139" max="16139" width="10.85546875" style="802"/>
    <col min="16140" max="16140" width="11" style="802" bestFit="1" customWidth="1"/>
    <col min="16141" max="16141" width="12.42578125" style="802" bestFit="1" customWidth="1"/>
    <col min="16142" max="16384" width="10.85546875" style="802"/>
  </cols>
  <sheetData>
    <row r="1" spans="1:10" s="797" customFormat="1" ht="12.95" customHeight="1">
      <c r="A1" s="794" t="s">
        <v>819</v>
      </c>
      <c r="B1" s="794"/>
      <c r="C1" s="3338"/>
      <c r="D1" s="3338"/>
      <c r="E1" s="794"/>
      <c r="F1" s="794"/>
      <c r="G1" s="795"/>
      <c r="H1" s="794"/>
      <c r="I1" s="796" t="s">
        <v>3500</v>
      </c>
      <c r="J1" s="4161"/>
    </row>
    <row r="2" spans="1:10" ht="12.95" customHeight="1">
      <c r="A2" s="798" t="s">
        <v>469</v>
      </c>
      <c r="B2" s="799"/>
      <c r="C2" s="3339"/>
      <c r="D2" s="3339"/>
      <c r="E2" s="799"/>
      <c r="F2" s="799"/>
      <c r="G2" s="799"/>
      <c r="H2" s="799"/>
      <c r="I2" s="800"/>
    </row>
    <row r="3" spans="1:10" ht="12.95" customHeight="1">
      <c r="A3" s="803" t="s">
        <v>645</v>
      </c>
      <c r="B3" s="804"/>
      <c r="C3" s="5478"/>
      <c r="D3" s="3340"/>
      <c r="E3" s="804"/>
      <c r="F3" s="804"/>
      <c r="G3" s="804"/>
      <c r="H3" s="804"/>
      <c r="I3" s="805"/>
    </row>
    <row r="4" spans="1:10" ht="12.95" customHeight="1">
      <c r="A4" s="1424" t="s">
        <v>1300</v>
      </c>
      <c r="B4" s="806"/>
      <c r="C4" s="3341"/>
      <c r="D4" s="3341"/>
      <c r="E4" s="806"/>
      <c r="F4" s="806"/>
      <c r="G4" s="806"/>
      <c r="H4" s="806"/>
      <c r="I4" s="807"/>
    </row>
    <row r="5" spans="1:10" ht="12.95" customHeight="1">
      <c r="A5" s="1425" t="s">
        <v>1301</v>
      </c>
      <c r="B5" s="809"/>
      <c r="C5" s="3342"/>
      <c r="D5" s="3342"/>
      <c r="E5" s="809"/>
      <c r="F5" s="809"/>
      <c r="G5" s="809"/>
      <c r="H5" s="809"/>
      <c r="I5" s="810"/>
    </row>
    <row r="6" spans="1:10" ht="12.95" customHeight="1">
      <c r="A6" s="1425" t="s">
        <v>1302</v>
      </c>
      <c r="B6" s="809"/>
      <c r="C6" s="3342"/>
      <c r="D6" s="3342"/>
      <c r="E6" s="809"/>
      <c r="F6" s="809"/>
      <c r="G6" s="809"/>
      <c r="H6" s="809"/>
      <c r="I6" s="810"/>
    </row>
    <row r="7" spans="1:10" ht="12.95" customHeight="1">
      <c r="A7" s="1425" t="s">
        <v>1303</v>
      </c>
      <c r="B7" s="809"/>
      <c r="C7" s="3342"/>
      <c r="D7" s="3342"/>
      <c r="E7" s="809"/>
      <c r="F7" s="809"/>
      <c r="G7" s="809"/>
      <c r="H7" s="809"/>
      <c r="I7" s="810"/>
    </row>
    <row r="8" spans="1:10" ht="12.95" customHeight="1">
      <c r="A8" s="1425" t="s">
        <v>1304</v>
      </c>
      <c r="B8" s="809"/>
      <c r="C8" s="3342"/>
      <c r="D8" s="3342"/>
      <c r="E8" s="809"/>
      <c r="F8" s="809"/>
      <c r="G8" s="809"/>
      <c r="H8" s="809"/>
      <c r="I8" s="810"/>
    </row>
    <row r="9" spans="1:10" ht="12.95" customHeight="1">
      <c r="A9" s="1425" t="s">
        <v>1305</v>
      </c>
      <c r="B9" s="809"/>
      <c r="C9" s="3342"/>
      <c r="D9" s="3342"/>
      <c r="E9" s="809"/>
      <c r="F9" s="809"/>
      <c r="G9" s="809"/>
      <c r="H9" s="809"/>
      <c r="I9" s="810"/>
    </row>
    <row r="10" spans="1:10" ht="12.95" customHeight="1">
      <c r="A10" s="1425" t="s">
        <v>1306</v>
      </c>
      <c r="B10" s="809"/>
      <c r="C10" s="3342"/>
      <c r="D10" s="3342"/>
      <c r="E10" s="809"/>
      <c r="F10" s="809"/>
      <c r="G10" s="809"/>
      <c r="H10" s="809"/>
      <c r="I10" s="810"/>
    </row>
    <row r="11" spans="1:10" ht="12.95" customHeight="1">
      <c r="A11" s="1425" t="s">
        <v>1307</v>
      </c>
      <c r="B11" s="809"/>
      <c r="C11" s="3342"/>
      <c r="D11" s="3342"/>
      <c r="E11" s="809"/>
      <c r="F11" s="809"/>
      <c r="G11" s="809"/>
      <c r="H11" s="809"/>
      <c r="I11" s="810"/>
    </row>
    <row r="12" spans="1:10" ht="12.95" customHeight="1">
      <c r="A12" s="1425" t="s">
        <v>1308</v>
      </c>
      <c r="B12" s="809"/>
      <c r="C12" s="3342"/>
      <c r="D12" s="3342"/>
      <c r="E12" s="809"/>
      <c r="F12" s="809"/>
      <c r="G12" s="809"/>
      <c r="H12" s="809"/>
      <c r="I12" s="810"/>
    </row>
    <row r="13" spans="1:10" ht="12.95" customHeight="1">
      <c r="A13" s="1425" t="s">
        <v>1309</v>
      </c>
      <c r="B13" s="809"/>
      <c r="C13" s="3342"/>
      <c r="D13" s="3342"/>
      <c r="E13" s="809"/>
      <c r="F13" s="809"/>
      <c r="G13" s="809"/>
      <c r="H13" s="809"/>
      <c r="I13" s="810"/>
    </row>
    <row r="14" spans="1:10" ht="12.95" customHeight="1">
      <c r="A14" s="1425" t="s">
        <v>1310</v>
      </c>
      <c r="B14" s="809"/>
      <c r="C14" s="3342"/>
      <c r="D14" s="3342"/>
      <c r="E14" s="809"/>
      <c r="F14" s="809"/>
      <c r="G14" s="809"/>
      <c r="H14" s="809"/>
      <c r="I14" s="810"/>
    </row>
    <row r="15" spans="1:10" ht="4.3499999999999996" customHeight="1">
      <c r="A15" s="1425"/>
      <c r="B15" s="809"/>
      <c r="C15" s="3342"/>
      <c r="D15" s="3342"/>
      <c r="E15" s="809"/>
      <c r="F15" s="809"/>
      <c r="G15" s="809"/>
      <c r="H15" s="809"/>
      <c r="I15" s="810"/>
    </row>
    <row r="16" spans="1:10" ht="12.95" customHeight="1">
      <c r="A16" s="1425" t="s">
        <v>1311</v>
      </c>
      <c r="B16" s="809"/>
      <c r="C16" s="3342"/>
      <c r="D16" s="3342"/>
      <c r="E16" s="809"/>
      <c r="F16" s="809"/>
      <c r="G16" s="809"/>
      <c r="H16" s="809"/>
      <c r="I16" s="810"/>
    </row>
    <row r="17" spans="1:10" ht="12.95" customHeight="1">
      <c r="A17" s="1425" t="s">
        <v>1312</v>
      </c>
      <c r="B17" s="809"/>
      <c r="C17" s="3342"/>
      <c r="D17" s="3342"/>
      <c r="E17" s="809"/>
      <c r="F17" s="809"/>
      <c r="G17" s="809"/>
      <c r="H17" s="809"/>
      <c r="I17" s="810"/>
    </row>
    <row r="18" spans="1:10" ht="4.3499999999999996" customHeight="1">
      <c r="A18" s="1425"/>
      <c r="B18" s="809"/>
      <c r="C18" s="3342"/>
      <c r="D18" s="3342"/>
      <c r="E18" s="809"/>
      <c r="F18" s="809"/>
      <c r="G18" s="809"/>
      <c r="H18" s="809"/>
      <c r="I18" s="810"/>
    </row>
    <row r="19" spans="1:10" ht="12.95" customHeight="1">
      <c r="A19" s="1425" t="s">
        <v>1313</v>
      </c>
      <c r="B19" s="809"/>
      <c r="C19" s="3342"/>
      <c r="D19" s="3342"/>
      <c r="E19" s="809"/>
      <c r="F19" s="809"/>
      <c r="G19" s="809"/>
      <c r="H19" s="809"/>
      <c r="I19" s="810"/>
    </row>
    <row r="20" spans="1:10" ht="12.95" customHeight="1">
      <c r="A20" s="1425" t="s">
        <v>1314</v>
      </c>
      <c r="B20" s="809"/>
      <c r="C20" s="3342"/>
      <c r="D20" s="3342"/>
      <c r="E20" s="809"/>
      <c r="F20" s="809"/>
      <c r="G20" s="809"/>
      <c r="H20" s="809"/>
      <c r="I20" s="810"/>
    </row>
    <row r="21" spans="1:10" ht="4.3499999999999996" customHeight="1">
      <c r="A21" s="1425"/>
      <c r="B21" s="809"/>
      <c r="C21" s="3342"/>
      <c r="D21" s="3342"/>
      <c r="E21" s="809"/>
      <c r="F21" s="809"/>
      <c r="G21" s="809"/>
      <c r="H21" s="809"/>
      <c r="I21" s="810"/>
    </row>
    <row r="22" spans="1:10" ht="12.95" customHeight="1">
      <c r="A22" s="1425" t="s">
        <v>1315</v>
      </c>
      <c r="B22" s="809"/>
      <c r="C22" s="3342"/>
      <c r="D22" s="3342"/>
      <c r="E22" s="809"/>
      <c r="F22" s="809"/>
      <c r="G22" s="809"/>
      <c r="H22" s="809"/>
      <c r="I22" s="810"/>
    </row>
    <row r="23" spans="1:10" ht="12.95" customHeight="1">
      <c r="A23" s="1425" t="s">
        <v>1316</v>
      </c>
      <c r="B23" s="809"/>
      <c r="C23" s="3342"/>
      <c r="D23" s="3342"/>
      <c r="E23" s="809"/>
      <c r="F23" s="809"/>
      <c r="G23" s="809"/>
      <c r="H23" s="809"/>
      <c r="I23" s="810"/>
    </row>
    <row r="24" spans="1:10" ht="4.3499999999999996" customHeight="1">
      <c r="A24" s="1425"/>
      <c r="B24" s="809"/>
      <c r="C24" s="3342"/>
      <c r="D24" s="3342"/>
      <c r="E24" s="809"/>
      <c r="F24" s="809"/>
      <c r="G24" s="809"/>
      <c r="H24" s="809"/>
      <c r="I24" s="810"/>
    </row>
    <row r="25" spans="1:10" ht="12.95" customHeight="1">
      <c r="A25" s="1425" t="s">
        <v>1317</v>
      </c>
      <c r="B25" s="809"/>
      <c r="C25" s="3342"/>
      <c r="D25" s="3342"/>
      <c r="E25" s="809"/>
      <c r="F25" s="809"/>
      <c r="G25" s="809"/>
      <c r="H25" s="809"/>
      <c r="I25" s="810"/>
    </row>
    <row r="26" spans="1:10" ht="12.95" customHeight="1">
      <c r="A26" s="1425" t="s">
        <v>1318</v>
      </c>
      <c r="B26" s="809"/>
      <c r="C26" s="3342"/>
      <c r="D26" s="3342"/>
      <c r="E26" s="809"/>
      <c r="F26" s="809"/>
      <c r="G26" s="809"/>
      <c r="H26" s="809"/>
      <c r="I26" s="810"/>
    </row>
    <row r="27" spans="1:10" ht="4.3499999999999996" customHeight="1">
      <c r="A27" s="808"/>
      <c r="B27" s="809"/>
      <c r="C27" s="3342"/>
      <c r="D27" s="3342"/>
      <c r="E27" s="809"/>
      <c r="F27" s="809"/>
      <c r="G27" s="809"/>
      <c r="H27" s="809"/>
      <c r="I27" s="810"/>
    </row>
    <row r="28" spans="1:10" ht="12.95" customHeight="1">
      <c r="A28" s="811"/>
      <c r="B28" s="812"/>
      <c r="C28" s="5479" t="s">
        <v>829</v>
      </c>
      <c r="D28" s="3343"/>
      <c r="E28" s="815"/>
      <c r="F28" s="813" t="s">
        <v>830</v>
      </c>
      <c r="G28" s="814"/>
      <c r="H28" s="815"/>
      <c r="I28" s="811"/>
      <c r="J28" s="4160"/>
    </row>
    <row r="29" spans="1:10" ht="12.95" customHeight="1">
      <c r="A29" s="816"/>
      <c r="B29" s="817"/>
      <c r="C29" s="5479" t="s">
        <v>831</v>
      </c>
      <c r="D29" s="3344"/>
      <c r="E29" s="818" t="s">
        <v>832</v>
      </c>
      <c r="F29" s="813" t="s">
        <v>831</v>
      </c>
      <c r="G29" s="815"/>
      <c r="H29" s="818" t="s">
        <v>832</v>
      </c>
      <c r="I29" s="819"/>
    </row>
    <row r="30" spans="1:10" ht="12.95" customHeight="1">
      <c r="A30" s="816"/>
      <c r="B30" s="820"/>
      <c r="C30" s="3345" t="s">
        <v>1319</v>
      </c>
      <c r="D30" s="3345" t="s">
        <v>1321</v>
      </c>
      <c r="E30" s="1423" t="s">
        <v>833</v>
      </c>
      <c r="F30" s="818"/>
      <c r="G30" s="818"/>
      <c r="H30" s="818" t="s">
        <v>833</v>
      </c>
      <c r="I30" s="819"/>
    </row>
    <row r="31" spans="1:10" ht="12.95" customHeight="1">
      <c r="A31" s="816" t="s">
        <v>549</v>
      </c>
      <c r="B31" s="817" t="s">
        <v>379</v>
      </c>
      <c r="C31" s="3346" t="s">
        <v>1320</v>
      </c>
      <c r="D31" s="3346" t="s">
        <v>1322</v>
      </c>
      <c r="E31" s="818" t="s">
        <v>834</v>
      </c>
      <c r="F31" s="818" t="s">
        <v>1320</v>
      </c>
      <c r="G31" s="818" t="s">
        <v>1322</v>
      </c>
      <c r="H31" s="818" t="s">
        <v>834</v>
      </c>
      <c r="I31" s="816" t="s">
        <v>549</v>
      </c>
    </row>
    <row r="32" spans="1:10" ht="12.95" customHeight="1" thickBot="1">
      <c r="A32" s="816" t="s">
        <v>593</v>
      </c>
      <c r="B32" s="820"/>
      <c r="C32" s="3346" t="s">
        <v>493</v>
      </c>
      <c r="D32" s="3346" t="s">
        <v>493</v>
      </c>
      <c r="E32" s="818" t="s">
        <v>835</v>
      </c>
      <c r="F32" s="818" t="s">
        <v>493</v>
      </c>
      <c r="G32" s="818" t="s">
        <v>493</v>
      </c>
      <c r="H32" s="818" t="s">
        <v>835</v>
      </c>
      <c r="I32" s="816" t="s">
        <v>593</v>
      </c>
    </row>
    <row r="33" spans="1:14" ht="12.95" customHeight="1">
      <c r="A33" s="821"/>
      <c r="B33" s="822" t="s">
        <v>599</v>
      </c>
      <c r="C33" s="5480" t="s">
        <v>600</v>
      </c>
      <c r="D33" s="3660" t="s">
        <v>494</v>
      </c>
      <c r="E33" s="5484" t="s">
        <v>495</v>
      </c>
      <c r="F33" s="3662" t="s">
        <v>496</v>
      </c>
      <c r="G33" s="3656" t="s">
        <v>497</v>
      </c>
      <c r="H33" s="3654" t="s">
        <v>498</v>
      </c>
      <c r="I33" s="821"/>
    </row>
    <row r="34" spans="1:14" ht="12.95" customHeight="1">
      <c r="A34" s="819"/>
      <c r="B34" s="824" t="s">
        <v>836</v>
      </c>
      <c r="C34" s="5481"/>
      <c r="D34" s="3661"/>
      <c r="E34" s="820"/>
      <c r="F34" s="3663"/>
      <c r="G34" s="3657"/>
      <c r="H34" s="825"/>
      <c r="I34" s="819"/>
    </row>
    <row r="35" spans="1:14" ht="12.6" customHeight="1">
      <c r="A35" s="823">
        <v>1</v>
      </c>
      <c r="B35" s="826" t="s">
        <v>572</v>
      </c>
      <c r="C35" s="3286">
        <v>1453738</v>
      </c>
      <c r="D35" s="3658">
        <v>1475625</v>
      </c>
      <c r="E35" s="5169">
        <v>1.1100000000000001</v>
      </c>
      <c r="F35" s="3286">
        <v>0</v>
      </c>
      <c r="G35" s="3658">
        <v>0</v>
      </c>
      <c r="H35" s="3655">
        <v>0</v>
      </c>
      <c r="I35" s="827">
        <v>1</v>
      </c>
      <c r="K35" s="828"/>
      <c r="L35" s="828"/>
      <c r="M35" s="829"/>
      <c r="N35" s="829"/>
    </row>
    <row r="36" spans="1:14" ht="12.6" customHeight="1">
      <c r="A36" s="830">
        <v>2</v>
      </c>
      <c r="B36" s="826" t="s">
        <v>573</v>
      </c>
      <c r="C36" s="3286">
        <v>249</v>
      </c>
      <c r="D36" s="3658">
        <v>3752</v>
      </c>
      <c r="E36" s="5169">
        <v>-85.02</v>
      </c>
      <c r="F36" s="3286">
        <v>0</v>
      </c>
      <c r="G36" s="3658">
        <v>0</v>
      </c>
      <c r="H36" s="3655">
        <v>0</v>
      </c>
      <c r="I36" s="827">
        <v>2</v>
      </c>
      <c r="N36" s="829"/>
    </row>
    <row r="37" spans="1:14" ht="12.6" customHeight="1">
      <c r="A37" s="830">
        <v>3</v>
      </c>
      <c r="B37" s="826" t="s">
        <v>607</v>
      </c>
      <c r="C37" s="3286">
        <v>149664</v>
      </c>
      <c r="D37" s="3658">
        <v>149665</v>
      </c>
      <c r="E37" s="5169">
        <v>0.74</v>
      </c>
      <c r="F37" s="3286">
        <v>0</v>
      </c>
      <c r="G37" s="3658">
        <v>0</v>
      </c>
      <c r="H37" s="3655">
        <v>0</v>
      </c>
      <c r="I37" s="827">
        <v>3</v>
      </c>
      <c r="N37" s="829"/>
    </row>
    <row r="38" spans="1:14" ht="12.6" customHeight="1">
      <c r="A38" s="830">
        <v>4</v>
      </c>
      <c r="B38" s="826" t="s">
        <v>1323</v>
      </c>
      <c r="C38" s="3286">
        <v>1924831</v>
      </c>
      <c r="D38" s="3658">
        <v>1967400</v>
      </c>
      <c r="E38" s="5169">
        <v>2.0699999999999998</v>
      </c>
      <c r="F38" s="3286">
        <v>0</v>
      </c>
      <c r="G38" s="3658">
        <v>0</v>
      </c>
      <c r="H38" s="3655">
        <v>0</v>
      </c>
      <c r="I38" s="827">
        <v>4</v>
      </c>
      <c r="N38" s="829"/>
    </row>
    <row r="39" spans="1:14" ht="12.6" customHeight="1">
      <c r="A39" s="830">
        <v>5</v>
      </c>
      <c r="B39" s="826" t="s">
        <v>609</v>
      </c>
      <c r="C39" s="3286">
        <v>0</v>
      </c>
      <c r="D39" s="3658">
        <v>0</v>
      </c>
      <c r="E39" s="5169">
        <v>0</v>
      </c>
      <c r="F39" s="3286">
        <v>0</v>
      </c>
      <c r="G39" s="3658">
        <v>0</v>
      </c>
      <c r="H39" s="3655">
        <v>0</v>
      </c>
      <c r="I39" s="827">
        <v>5</v>
      </c>
      <c r="N39" s="829"/>
    </row>
    <row r="40" spans="1:14" ht="12.6" customHeight="1">
      <c r="A40" s="830">
        <v>6</v>
      </c>
      <c r="B40" s="826" t="s">
        <v>610</v>
      </c>
      <c r="C40" s="3286">
        <v>1370066</v>
      </c>
      <c r="D40" s="3658">
        <v>1422377</v>
      </c>
      <c r="E40" s="5169">
        <v>4.2</v>
      </c>
      <c r="F40" s="3286">
        <v>0</v>
      </c>
      <c r="G40" s="3658">
        <v>0</v>
      </c>
      <c r="H40" s="3655">
        <v>0</v>
      </c>
      <c r="I40" s="827">
        <v>6</v>
      </c>
      <c r="N40" s="829"/>
    </row>
    <row r="41" spans="1:14" ht="12.6" customHeight="1">
      <c r="A41" s="830">
        <v>7</v>
      </c>
      <c r="B41" s="826" t="s">
        <v>611</v>
      </c>
      <c r="C41" s="3286">
        <v>3488965</v>
      </c>
      <c r="D41" s="3658">
        <v>3173913</v>
      </c>
      <c r="E41" s="5169">
        <v>2.95</v>
      </c>
      <c r="F41" s="3286">
        <v>0</v>
      </c>
      <c r="G41" s="3658">
        <v>0</v>
      </c>
      <c r="H41" s="3655">
        <v>0</v>
      </c>
      <c r="I41" s="827">
        <v>7</v>
      </c>
      <c r="N41" s="829"/>
    </row>
    <row r="42" spans="1:14" ht="12.6" customHeight="1">
      <c r="A42" s="830">
        <v>8</v>
      </c>
      <c r="B42" s="826" t="s">
        <v>612</v>
      </c>
      <c r="C42" s="3286">
        <v>887541</v>
      </c>
      <c r="D42" s="3658">
        <v>831576</v>
      </c>
      <c r="E42" s="5169">
        <v>2.54</v>
      </c>
      <c r="F42" s="3286">
        <v>0</v>
      </c>
      <c r="G42" s="3658">
        <v>0</v>
      </c>
      <c r="H42" s="3655">
        <v>0</v>
      </c>
      <c r="I42" s="827">
        <v>8</v>
      </c>
      <c r="N42" s="829"/>
    </row>
    <row r="43" spans="1:14" ht="12.6" customHeight="1">
      <c r="A43" s="830">
        <v>9</v>
      </c>
      <c r="B43" s="826" t="s">
        <v>1324</v>
      </c>
      <c r="C43" s="3286">
        <v>2194</v>
      </c>
      <c r="D43" s="3658">
        <v>2461</v>
      </c>
      <c r="E43" s="5169">
        <v>-3.44</v>
      </c>
      <c r="F43" s="3286">
        <v>0</v>
      </c>
      <c r="G43" s="3658">
        <v>0</v>
      </c>
      <c r="H43" s="3655">
        <v>0</v>
      </c>
      <c r="I43" s="827">
        <v>9</v>
      </c>
      <c r="N43" s="829"/>
    </row>
    <row r="44" spans="1:14" ht="12.6" customHeight="1">
      <c r="A44" s="830">
        <v>10</v>
      </c>
      <c r="B44" s="826" t="s">
        <v>837</v>
      </c>
      <c r="C44" s="3286">
        <v>146869</v>
      </c>
      <c r="D44" s="3658">
        <v>156028</v>
      </c>
      <c r="E44" s="5169">
        <v>2.19</v>
      </c>
      <c r="F44" s="3286">
        <v>0</v>
      </c>
      <c r="G44" s="3658">
        <v>0</v>
      </c>
      <c r="H44" s="3655">
        <v>0</v>
      </c>
      <c r="I44" s="827">
        <v>10</v>
      </c>
      <c r="N44" s="829"/>
    </row>
    <row r="45" spans="1:14" ht="12.6" customHeight="1">
      <c r="A45" s="830">
        <v>11</v>
      </c>
      <c r="B45" s="826" t="s">
        <v>615</v>
      </c>
      <c r="C45" s="3286">
        <v>66810</v>
      </c>
      <c r="D45" s="3658">
        <v>70832</v>
      </c>
      <c r="E45" s="5169">
        <v>4.6100000000000003</v>
      </c>
      <c r="F45" s="3286">
        <v>0</v>
      </c>
      <c r="G45" s="3658">
        <v>0</v>
      </c>
      <c r="H45" s="3655">
        <v>0</v>
      </c>
      <c r="I45" s="827">
        <v>11</v>
      </c>
      <c r="N45" s="829"/>
    </row>
    <row r="46" spans="1:14" ht="12.6" customHeight="1">
      <c r="A46" s="830">
        <v>12</v>
      </c>
      <c r="B46" s="826" t="s">
        <v>616</v>
      </c>
      <c r="C46" s="3286">
        <v>1909</v>
      </c>
      <c r="D46" s="3658">
        <v>1854</v>
      </c>
      <c r="E46" s="5169">
        <v>8.66</v>
      </c>
      <c r="F46" s="3286">
        <v>0</v>
      </c>
      <c r="G46" s="3658">
        <v>0</v>
      </c>
      <c r="H46" s="3655">
        <v>0</v>
      </c>
      <c r="I46" s="827">
        <v>12</v>
      </c>
      <c r="N46" s="829"/>
    </row>
    <row r="47" spans="1:14" ht="12.6" customHeight="1">
      <c r="A47" s="830">
        <v>13</v>
      </c>
      <c r="B47" s="826" t="s">
        <v>617</v>
      </c>
      <c r="C47" s="3286">
        <v>60486</v>
      </c>
      <c r="D47" s="3658">
        <v>65111</v>
      </c>
      <c r="E47" s="5169">
        <v>4.3600000000000003</v>
      </c>
      <c r="F47" s="3286">
        <v>0</v>
      </c>
      <c r="G47" s="3658">
        <v>0</v>
      </c>
      <c r="H47" s="3655">
        <v>0</v>
      </c>
      <c r="I47" s="827">
        <v>13</v>
      </c>
      <c r="N47" s="829"/>
    </row>
    <row r="48" spans="1:14" ht="12.6" customHeight="1">
      <c r="A48" s="830">
        <v>14</v>
      </c>
      <c r="B48" s="826" t="s">
        <v>618</v>
      </c>
      <c r="C48" s="3286">
        <v>97827</v>
      </c>
      <c r="D48" s="3658">
        <v>99288</v>
      </c>
      <c r="E48" s="5169">
        <v>-0.06</v>
      </c>
      <c r="F48" s="3286">
        <v>0</v>
      </c>
      <c r="G48" s="3658">
        <v>0</v>
      </c>
      <c r="H48" s="3655">
        <v>0</v>
      </c>
      <c r="I48" s="827">
        <v>14</v>
      </c>
      <c r="N48" s="829"/>
    </row>
    <row r="49" spans="1:14" ht="12.6" customHeight="1">
      <c r="A49" s="830">
        <v>15</v>
      </c>
      <c r="B49" s="826" t="s">
        <v>619</v>
      </c>
      <c r="C49" s="3286">
        <v>499</v>
      </c>
      <c r="D49" s="3658">
        <v>558</v>
      </c>
      <c r="E49" s="5169">
        <v>-8.7100000000000009</v>
      </c>
      <c r="F49" s="3286">
        <v>0</v>
      </c>
      <c r="G49" s="3658">
        <v>0</v>
      </c>
      <c r="H49" s="3655">
        <v>0</v>
      </c>
      <c r="I49" s="827">
        <v>15</v>
      </c>
      <c r="N49" s="829"/>
    </row>
    <row r="50" spans="1:14" ht="12.6" customHeight="1">
      <c r="A50" s="830">
        <v>16</v>
      </c>
      <c r="B50" s="826" t="s">
        <v>620</v>
      </c>
      <c r="C50" s="3286">
        <v>858</v>
      </c>
      <c r="D50" s="3658">
        <v>889</v>
      </c>
      <c r="E50" s="5169">
        <v>3.89</v>
      </c>
      <c r="F50" s="3286">
        <v>0</v>
      </c>
      <c r="G50" s="3658">
        <v>0</v>
      </c>
      <c r="H50" s="3655">
        <v>0</v>
      </c>
      <c r="I50" s="827">
        <v>16</v>
      </c>
      <c r="N50" s="829"/>
    </row>
    <row r="51" spans="1:14" ht="12.6" customHeight="1">
      <c r="A51" s="830">
        <v>17</v>
      </c>
      <c r="B51" s="826" t="s">
        <v>621</v>
      </c>
      <c r="C51" s="3286">
        <v>218728</v>
      </c>
      <c r="D51" s="3658">
        <v>229673</v>
      </c>
      <c r="E51" s="5169">
        <v>2.19</v>
      </c>
      <c r="F51" s="3286">
        <v>0</v>
      </c>
      <c r="G51" s="3658">
        <v>0</v>
      </c>
      <c r="H51" s="3655">
        <v>0</v>
      </c>
      <c r="I51" s="827">
        <v>17</v>
      </c>
      <c r="N51" s="829"/>
    </row>
    <row r="52" spans="1:14" ht="12.6" customHeight="1">
      <c r="A52" s="830">
        <v>18</v>
      </c>
      <c r="B52" s="826" t="s">
        <v>838</v>
      </c>
      <c r="C52" s="3286">
        <v>79561</v>
      </c>
      <c r="D52" s="3658">
        <v>87113</v>
      </c>
      <c r="E52" s="5169">
        <v>0.5</v>
      </c>
      <c r="F52" s="3286">
        <v>0</v>
      </c>
      <c r="G52" s="3658">
        <v>0</v>
      </c>
      <c r="H52" s="3655">
        <v>0</v>
      </c>
      <c r="I52" s="827">
        <v>18</v>
      </c>
      <c r="N52" s="829"/>
    </row>
    <row r="53" spans="1:14" ht="12.6" customHeight="1">
      <c r="A53" s="830">
        <v>19</v>
      </c>
      <c r="B53" s="826" t="s">
        <v>623</v>
      </c>
      <c r="C53" s="3286">
        <v>90409</v>
      </c>
      <c r="D53" s="3658">
        <v>107258</v>
      </c>
      <c r="E53" s="5169">
        <v>-5.04</v>
      </c>
      <c r="F53" s="3286">
        <v>0</v>
      </c>
      <c r="G53" s="3658">
        <v>0</v>
      </c>
      <c r="H53" s="3655">
        <v>0</v>
      </c>
      <c r="I53" s="827">
        <v>19</v>
      </c>
      <c r="N53" s="829"/>
    </row>
    <row r="54" spans="1:14" ht="12.6" customHeight="1">
      <c r="A54" s="830">
        <v>20</v>
      </c>
      <c r="B54" s="826" t="s">
        <v>624</v>
      </c>
      <c r="C54" s="3286">
        <v>722623</v>
      </c>
      <c r="D54" s="3658">
        <v>984384</v>
      </c>
      <c r="E54" s="5169">
        <v>3.35</v>
      </c>
      <c r="F54" s="3286">
        <v>0</v>
      </c>
      <c r="G54" s="3658">
        <v>0</v>
      </c>
      <c r="H54" s="3655">
        <v>0</v>
      </c>
      <c r="I54" s="827">
        <v>20</v>
      </c>
      <c r="N54" s="829"/>
    </row>
    <row r="55" spans="1:14" ht="12.6" customHeight="1">
      <c r="A55" s="830">
        <v>21</v>
      </c>
      <c r="B55" s="826" t="s">
        <v>625</v>
      </c>
      <c r="C55" s="3286">
        <v>143</v>
      </c>
      <c r="D55" s="3658">
        <v>143</v>
      </c>
      <c r="E55" s="5169">
        <v>4.8899999999999997</v>
      </c>
      <c r="F55" s="3286">
        <v>0</v>
      </c>
      <c r="G55" s="3658">
        <v>0</v>
      </c>
      <c r="H55" s="3655">
        <v>0</v>
      </c>
      <c r="I55" s="827">
        <v>21</v>
      </c>
      <c r="N55" s="829"/>
    </row>
    <row r="56" spans="1:14" ht="12.6" customHeight="1">
      <c r="A56" s="830">
        <v>22</v>
      </c>
      <c r="B56" s="826" t="s">
        <v>839</v>
      </c>
      <c r="C56" s="3286">
        <v>1834</v>
      </c>
      <c r="D56" s="3658">
        <v>2157</v>
      </c>
      <c r="E56" s="5169">
        <v>-15.03</v>
      </c>
      <c r="F56" s="3286">
        <v>0</v>
      </c>
      <c r="G56" s="3658">
        <v>0</v>
      </c>
      <c r="H56" s="3655">
        <v>0</v>
      </c>
      <c r="I56" s="827">
        <v>22</v>
      </c>
      <c r="N56" s="829"/>
    </row>
    <row r="57" spans="1:14" ht="12.6" customHeight="1">
      <c r="A57" s="830">
        <v>23</v>
      </c>
      <c r="B57" s="826" t="s">
        <v>626</v>
      </c>
      <c r="C57" s="3286">
        <v>33211</v>
      </c>
      <c r="D57" s="3658">
        <v>28235</v>
      </c>
      <c r="E57" s="5169">
        <v>15.46</v>
      </c>
      <c r="F57" s="3286">
        <v>0</v>
      </c>
      <c r="G57" s="3658">
        <v>0</v>
      </c>
      <c r="H57" s="3655">
        <v>0</v>
      </c>
      <c r="I57" s="827">
        <v>23</v>
      </c>
      <c r="N57" s="829"/>
    </row>
    <row r="58" spans="1:14" ht="12.6" customHeight="1">
      <c r="A58" s="830">
        <v>24</v>
      </c>
      <c r="B58" s="826" t="s">
        <v>627</v>
      </c>
      <c r="C58" s="3286">
        <v>111144</v>
      </c>
      <c r="D58" s="3658">
        <v>107947</v>
      </c>
      <c r="E58" s="5169">
        <v>11.61</v>
      </c>
      <c r="F58" s="3286">
        <v>0</v>
      </c>
      <c r="G58" s="3658">
        <v>0</v>
      </c>
      <c r="H58" s="3655">
        <v>0</v>
      </c>
      <c r="I58" s="827">
        <v>24</v>
      </c>
      <c r="N58" s="829"/>
    </row>
    <row r="59" spans="1:14" ht="12.6" customHeight="1">
      <c r="A59" s="830">
        <v>25</v>
      </c>
      <c r="B59" s="826" t="s">
        <v>628</v>
      </c>
      <c r="C59" s="3286">
        <v>236241</v>
      </c>
      <c r="D59" s="3658">
        <v>265680</v>
      </c>
      <c r="E59" s="5169">
        <v>0.28000000000000003</v>
      </c>
      <c r="F59" s="3286">
        <v>0</v>
      </c>
      <c r="G59" s="3658">
        <v>0</v>
      </c>
      <c r="H59" s="3655">
        <v>0</v>
      </c>
      <c r="I59" s="827">
        <v>25</v>
      </c>
      <c r="N59" s="829"/>
    </row>
    <row r="60" spans="1:14" ht="12.6" customHeight="1">
      <c r="A60" s="830">
        <v>26</v>
      </c>
      <c r="B60" s="826" t="s">
        <v>629</v>
      </c>
      <c r="C60" s="3286">
        <v>29391</v>
      </c>
      <c r="D60" s="3658">
        <v>36349</v>
      </c>
      <c r="E60" s="5169">
        <v>4.17</v>
      </c>
      <c r="F60" s="3286">
        <v>0</v>
      </c>
      <c r="G60" s="3658">
        <v>0</v>
      </c>
      <c r="H60" s="3655">
        <v>0</v>
      </c>
      <c r="I60" s="827">
        <v>26</v>
      </c>
      <c r="N60" s="829"/>
    </row>
    <row r="61" spans="1:14" ht="12.6" customHeight="1">
      <c r="A61" s="830">
        <v>27</v>
      </c>
      <c r="B61" s="826" t="s">
        <v>840</v>
      </c>
      <c r="C61" s="3286">
        <v>772</v>
      </c>
      <c r="D61" s="3658">
        <v>829</v>
      </c>
      <c r="E61" s="5169">
        <v>2.75</v>
      </c>
      <c r="F61" s="3286">
        <v>0</v>
      </c>
      <c r="G61" s="3658">
        <v>0</v>
      </c>
      <c r="H61" s="3655">
        <v>0</v>
      </c>
      <c r="I61" s="827">
        <v>27</v>
      </c>
      <c r="N61" s="829"/>
    </row>
    <row r="62" spans="1:14" ht="12.6" customHeight="1">
      <c r="A62" s="830">
        <v>28</v>
      </c>
      <c r="B62" s="826" t="s">
        <v>841</v>
      </c>
      <c r="C62" s="3286">
        <v>0</v>
      </c>
      <c r="D62" s="3658">
        <v>0</v>
      </c>
      <c r="E62" s="5169">
        <v>0</v>
      </c>
      <c r="F62" s="3286">
        <v>0</v>
      </c>
      <c r="G62" s="3658">
        <v>0</v>
      </c>
      <c r="H62" s="3655">
        <v>0</v>
      </c>
      <c r="I62" s="827">
        <v>28</v>
      </c>
      <c r="N62" s="829"/>
    </row>
    <row r="63" spans="1:14" ht="12.6" customHeight="1">
      <c r="A63" s="830">
        <v>29</v>
      </c>
      <c r="B63" s="826" t="s">
        <v>842</v>
      </c>
      <c r="C63" s="3286">
        <v>0</v>
      </c>
      <c r="D63" s="3658">
        <v>0</v>
      </c>
      <c r="E63" s="5169">
        <v>0</v>
      </c>
      <c r="F63" s="3286">
        <v>0</v>
      </c>
      <c r="G63" s="3658">
        <v>0</v>
      </c>
      <c r="H63" s="3655">
        <v>0</v>
      </c>
      <c r="I63" s="827">
        <v>29</v>
      </c>
      <c r="N63" s="829"/>
    </row>
    <row r="64" spans="1:14" ht="12.95" customHeight="1" thickBot="1">
      <c r="A64" s="831">
        <v>30</v>
      </c>
      <c r="B64" s="832" t="s">
        <v>843</v>
      </c>
      <c r="C64" s="3287">
        <f>SUM(C35:C63)</f>
        <v>11176563</v>
      </c>
      <c r="D64" s="5273">
        <f>SUM(D35:D63)</f>
        <v>11271097</v>
      </c>
      <c r="E64" s="4179">
        <v>2.61</v>
      </c>
      <c r="F64" s="3287">
        <f>SUM(F35:F63)</f>
        <v>0</v>
      </c>
      <c r="G64" s="3283">
        <f>SUM(G35:G63)</f>
        <v>0</v>
      </c>
      <c r="H64" s="4963">
        <v>0</v>
      </c>
      <c r="I64" s="833">
        <v>30</v>
      </c>
      <c r="K64" s="834"/>
      <c r="L64" s="828"/>
      <c r="M64" s="829"/>
      <c r="N64" s="829"/>
    </row>
    <row r="65" spans="1:14" ht="12.95" customHeight="1" thickTop="1">
      <c r="A65" s="816"/>
      <c r="B65" s="824" t="s">
        <v>844</v>
      </c>
      <c r="C65" s="5482"/>
      <c r="D65" s="3284"/>
      <c r="E65" s="3627">
        <v>0</v>
      </c>
      <c r="F65" s="3288"/>
      <c r="G65" s="3289"/>
      <c r="H65" s="3290"/>
      <c r="I65" s="835"/>
      <c r="K65" s="834"/>
      <c r="N65" s="829"/>
    </row>
    <row r="66" spans="1:14" ht="12.6" customHeight="1">
      <c r="A66" s="823">
        <v>31</v>
      </c>
      <c r="B66" s="826" t="s">
        <v>632</v>
      </c>
      <c r="C66" s="3286">
        <v>1042211</v>
      </c>
      <c r="D66" s="3658">
        <v>1105480</v>
      </c>
      <c r="E66" s="5169">
        <v>5.42</v>
      </c>
      <c r="F66" s="3286">
        <v>0</v>
      </c>
      <c r="G66" s="3658">
        <v>0</v>
      </c>
      <c r="H66" s="3655">
        <v>0</v>
      </c>
      <c r="I66" s="827">
        <v>31</v>
      </c>
      <c r="K66" s="834"/>
      <c r="N66" s="829"/>
    </row>
    <row r="67" spans="1:14" ht="12.6" customHeight="1">
      <c r="A67" s="830">
        <v>32</v>
      </c>
      <c r="B67" s="826" t="s">
        <v>870</v>
      </c>
      <c r="C67" s="3286">
        <v>725427</v>
      </c>
      <c r="D67" s="3658">
        <v>751090</v>
      </c>
      <c r="E67" s="5169">
        <v>5.8</v>
      </c>
      <c r="F67" s="3286">
        <v>0</v>
      </c>
      <c r="G67" s="3658">
        <v>0</v>
      </c>
      <c r="H67" s="3655">
        <v>0</v>
      </c>
      <c r="I67" s="827">
        <v>32</v>
      </c>
      <c r="K67" s="834"/>
      <c r="N67" s="829"/>
    </row>
    <row r="68" spans="1:14" ht="12.6" customHeight="1">
      <c r="A68" s="830">
        <v>33</v>
      </c>
      <c r="B68" s="826" t="s">
        <v>845</v>
      </c>
      <c r="C68" s="3286">
        <v>995</v>
      </c>
      <c r="D68" s="3658">
        <v>548</v>
      </c>
      <c r="E68" s="5169">
        <v>32.67</v>
      </c>
      <c r="F68" s="3286">
        <v>0</v>
      </c>
      <c r="G68" s="3658">
        <v>0</v>
      </c>
      <c r="H68" s="3655">
        <v>0</v>
      </c>
      <c r="I68" s="827">
        <v>33</v>
      </c>
      <c r="K68" s="834"/>
      <c r="N68" s="829"/>
    </row>
    <row r="69" spans="1:14" ht="12.6" customHeight="1">
      <c r="A69" s="830">
        <v>34</v>
      </c>
      <c r="B69" s="826" t="s">
        <v>633</v>
      </c>
      <c r="C69" s="3286">
        <v>8166</v>
      </c>
      <c r="D69" s="3658">
        <v>8211</v>
      </c>
      <c r="E69" s="5169">
        <v>8.8000000000000007</v>
      </c>
      <c r="F69" s="3286">
        <v>0</v>
      </c>
      <c r="G69" s="3658">
        <v>0</v>
      </c>
      <c r="H69" s="3655">
        <v>0</v>
      </c>
      <c r="I69" s="827">
        <v>34</v>
      </c>
      <c r="K69" s="834"/>
      <c r="N69" s="829"/>
    </row>
    <row r="70" spans="1:14" ht="12.6" customHeight="1">
      <c r="A70" s="830">
        <v>35</v>
      </c>
      <c r="B70" s="826" t="s">
        <v>634</v>
      </c>
      <c r="C70" s="3286">
        <v>356448</v>
      </c>
      <c r="D70" s="3658">
        <v>381528</v>
      </c>
      <c r="E70" s="5169">
        <v>2.4700000000000002</v>
      </c>
      <c r="F70" s="3286">
        <v>0</v>
      </c>
      <c r="G70" s="3658">
        <v>0</v>
      </c>
      <c r="H70" s="3655">
        <v>0</v>
      </c>
      <c r="I70" s="827">
        <v>35</v>
      </c>
      <c r="K70" s="834"/>
      <c r="N70" s="829"/>
    </row>
    <row r="71" spans="1:14" ht="12.6" customHeight="1">
      <c r="A71" s="830">
        <v>36</v>
      </c>
      <c r="B71" s="826" t="s">
        <v>635</v>
      </c>
      <c r="C71" s="3286">
        <v>15116</v>
      </c>
      <c r="D71" s="3658">
        <v>12258</v>
      </c>
      <c r="E71" s="5169">
        <v>-2.27</v>
      </c>
      <c r="F71" s="3286">
        <v>0</v>
      </c>
      <c r="G71" s="3658">
        <v>0</v>
      </c>
      <c r="H71" s="3655">
        <v>0</v>
      </c>
      <c r="I71" s="827">
        <v>36</v>
      </c>
      <c r="K71" s="834"/>
      <c r="N71" s="829"/>
    </row>
    <row r="72" spans="1:14" ht="12.6" customHeight="1">
      <c r="A72" s="830">
        <v>37</v>
      </c>
      <c r="B72" s="826" t="s">
        <v>636</v>
      </c>
      <c r="C72" s="3286">
        <v>71108</v>
      </c>
      <c r="D72" s="3658">
        <v>81388</v>
      </c>
      <c r="E72" s="5169">
        <v>8.99</v>
      </c>
      <c r="F72" s="3286">
        <v>0</v>
      </c>
      <c r="G72" s="3658">
        <v>0</v>
      </c>
      <c r="H72" s="3655">
        <v>0</v>
      </c>
      <c r="I72" s="827">
        <v>37</v>
      </c>
      <c r="K72" s="834"/>
      <c r="N72" s="829"/>
    </row>
    <row r="73" spans="1:14" ht="12.6" customHeight="1">
      <c r="A73" s="830">
        <v>38</v>
      </c>
      <c r="B73" s="826" t="s">
        <v>871</v>
      </c>
      <c r="C73" s="3286">
        <v>58328</v>
      </c>
      <c r="D73" s="3658">
        <v>136177</v>
      </c>
      <c r="E73" s="5169">
        <v>16.7</v>
      </c>
      <c r="F73" s="3286">
        <v>0</v>
      </c>
      <c r="G73" s="3658">
        <v>0</v>
      </c>
      <c r="H73" s="3655">
        <v>0</v>
      </c>
      <c r="I73" s="827">
        <v>38</v>
      </c>
      <c r="K73" s="834"/>
      <c r="N73" s="829"/>
    </row>
    <row r="74" spans="1:14" ht="12.95" customHeight="1" thickBot="1">
      <c r="A74" s="831">
        <v>39</v>
      </c>
      <c r="B74" s="832" t="s">
        <v>482</v>
      </c>
      <c r="C74" s="3287">
        <f>SUM(C66:C73)</f>
        <v>2277799</v>
      </c>
      <c r="D74" s="3283">
        <f>SUM(D66:D73)</f>
        <v>2476680</v>
      </c>
      <c r="E74" s="4179">
        <v>5.63</v>
      </c>
      <c r="F74" s="3287">
        <f>SUM(F66:F73)</f>
        <v>0</v>
      </c>
      <c r="G74" s="3283">
        <f>SUM(G66:G73)</f>
        <v>0</v>
      </c>
      <c r="H74" s="3287">
        <v>0</v>
      </c>
      <c r="I74" s="833">
        <v>39</v>
      </c>
      <c r="K74" s="834"/>
      <c r="N74" s="829"/>
    </row>
    <row r="75" spans="1:14" ht="12.95" customHeight="1" thickTop="1" thickBot="1">
      <c r="A75" s="823">
        <v>40</v>
      </c>
      <c r="B75" s="836" t="s">
        <v>825</v>
      </c>
      <c r="C75" s="3291">
        <f>C74+C64</f>
        <v>13454362</v>
      </c>
      <c r="D75" s="3285">
        <f>D74+D64</f>
        <v>13747777</v>
      </c>
      <c r="E75" s="5274">
        <v>3.13</v>
      </c>
      <c r="F75" s="3291">
        <f>F74+F64</f>
        <v>0</v>
      </c>
      <c r="G75" s="3659">
        <f>G74+G64</f>
        <v>0</v>
      </c>
      <c r="H75" s="3628" t="s">
        <v>478</v>
      </c>
      <c r="I75" s="3629">
        <v>40</v>
      </c>
      <c r="K75" s="834"/>
      <c r="N75" s="829"/>
    </row>
    <row r="76" spans="1:14" ht="12.95" customHeight="1">
      <c r="A76" s="837"/>
      <c r="B76" s="3485"/>
      <c r="C76" s="3347"/>
      <c r="D76" s="3347"/>
      <c r="E76" s="837"/>
      <c r="F76" s="837"/>
      <c r="G76" s="837"/>
      <c r="H76" s="837"/>
      <c r="I76" s="838" t="s">
        <v>483</v>
      </c>
    </row>
    <row r="77" spans="1:14">
      <c r="A77" s="839"/>
      <c r="B77" s="839"/>
      <c r="C77" s="3348"/>
      <c r="D77" s="3348"/>
      <c r="E77" s="840"/>
      <c r="F77" s="840"/>
      <c r="G77" s="839"/>
      <c r="H77" s="839"/>
      <c r="I77" s="839"/>
    </row>
    <row r="78" spans="1:14">
      <c r="A78" s="3625"/>
      <c r="B78" s="3626"/>
      <c r="E78" s="840"/>
      <c r="F78" s="839"/>
      <c r="G78" s="839"/>
      <c r="H78" s="839"/>
      <c r="I78" s="839"/>
    </row>
    <row r="79" spans="1:14">
      <c r="A79" s="3625"/>
      <c r="B79" s="3626"/>
      <c r="E79" s="840"/>
      <c r="F79" s="839"/>
      <c r="G79" s="839"/>
      <c r="H79" s="839"/>
      <c r="I79" s="839"/>
    </row>
    <row r="80" spans="1:14">
      <c r="A80" s="3625"/>
      <c r="B80" s="3626"/>
      <c r="E80" s="840"/>
      <c r="F80" s="839"/>
      <c r="G80" s="839"/>
      <c r="H80" s="839"/>
      <c r="I80" s="839"/>
    </row>
    <row r="81" spans="1:9">
      <c r="A81" s="3625"/>
      <c r="B81" s="3626"/>
      <c r="E81" s="840"/>
      <c r="F81" s="839"/>
      <c r="G81" s="839"/>
      <c r="H81" s="839"/>
      <c r="I81" s="839"/>
    </row>
    <row r="82" spans="1:9">
      <c r="A82" s="839"/>
      <c r="B82" s="839"/>
      <c r="E82" s="840"/>
      <c r="F82" s="839"/>
      <c r="G82" s="839"/>
      <c r="H82" s="839"/>
      <c r="I82" s="839"/>
    </row>
    <row r="83" spans="1:9">
      <c r="E83" s="5485"/>
    </row>
    <row r="85" spans="1:9">
      <c r="C85" s="5483"/>
    </row>
  </sheetData>
  <phoneticPr fontId="10" type="noConversion"/>
  <printOptions horizontalCentered="1" verticalCentered="1"/>
  <pageMargins left="0.25" right="0.25" top="0.5" bottom="0.5" header="0" footer="0"/>
  <pageSetup scale="80" orientation="portrait" horizontalDpi="2400" verticalDpi="2400" r:id="rId1"/>
  <headerFooter alignWithMargins="0">
    <oddHeader xml:space="preserve">&amp;C </oddHeader>
    <oddFooter xml:space="preserve">&amp;C </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pageSetUpPr fitToPage="1"/>
  </sheetPr>
  <dimension ref="A1:V76"/>
  <sheetViews>
    <sheetView showGridLines="0" zoomScaleNormal="100" workbookViewId="0">
      <pane xSplit="4" ySplit="25" topLeftCell="E46" activePane="bottomRight" state="frozen"/>
      <selection activeCell="H38" sqref="H38"/>
      <selection pane="topRight" activeCell="H38" sqref="H38"/>
      <selection pane="bottomLeft" activeCell="H38" sqref="H38"/>
      <selection pane="bottomRight" activeCell="H69" sqref="H69"/>
    </sheetView>
  </sheetViews>
  <sheetFormatPr defaultColWidth="10.85546875" defaultRowHeight="12.75"/>
  <cols>
    <col min="1" max="1" width="3.85546875" style="851" customWidth="1"/>
    <col min="2" max="2" width="4.85546875" style="851" customWidth="1"/>
    <col min="3" max="3" width="27.85546875" style="851" customWidth="1"/>
    <col min="4" max="4" width="2.140625" style="851" customWidth="1"/>
    <col min="5" max="5" width="8.85546875" style="3367" customWidth="1"/>
    <col min="6" max="6" width="9" style="3368" customWidth="1"/>
    <col min="7" max="7" width="2" style="925" customWidth="1"/>
    <col min="8" max="8" width="7.85546875" style="925" customWidth="1"/>
    <col min="9" max="9" width="9" style="925" customWidth="1"/>
    <col min="10" max="10" width="2.140625" style="925" customWidth="1"/>
    <col min="11" max="11" width="8.42578125" style="925" customWidth="1"/>
    <col min="12" max="12" width="2.140625" style="851" customWidth="1"/>
    <col min="13" max="13" width="8.85546875" style="3367" customWidth="1"/>
    <col min="14" max="14" width="3.85546875" style="851" customWidth="1"/>
    <col min="17" max="256" width="10.85546875" style="851"/>
    <col min="257" max="257" width="3.85546875" style="851" customWidth="1"/>
    <col min="258" max="258" width="4.85546875" style="851" customWidth="1"/>
    <col min="259" max="259" width="27.85546875" style="851" customWidth="1"/>
    <col min="260" max="260" width="2.140625" style="851" customWidth="1"/>
    <col min="261" max="261" width="8.85546875" style="851" customWidth="1"/>
    <col min="262" max="262" width="9" style="851" customWidth="1"/>
    <col min="263" max="263" width="2" style="851" customWidth="1"/>
    <col min="264" max="264" width="7.85546875" style="851" customWidth="1"/>
    <col min="265" max="265" width="9" style="851" customWidth="1"/>
    <col min="266" max="266" width="2.140625" style="851" customWidth="1"/>
    <col min="267" max="267" width="8.42578125" style="851" customWidth="1"/>
    <col min="268" max="268" width="2.140625" style="851" customWidth="1"/>
    <col min="269" max="269" width="8.85546875" style="851" customWidth="1"/>
    <col min="270" max="270" width="3.85546875" style="851" customWidth="1"/>
    <col min="271" max="512" width="10.85546875" style="851"/>
    <col min="513" max="513" width="3.85546875" style="851" customWidth="1"/>
    <col min="514" max="514" width="4.85546875" style="851" customWidth="1"/>
    <col min="515" max="515" width="27.85546875" style="851" customWidth="1"/>
    <col min="516" max="516" width="2.140625" style="851" customWidth="1"/>
    <col min="517" max="517" width="8.85546875" style="851" customWidth="1"/>
    <col min="518" max="518" width="9" style="851" customWidth="1"/>
    <col min="519" max="519" width="2" style="851" customWidth="1"/>
    <col min="520" max="520" width="7.85546875" style="851" customWidth="1"/>
    <col min="521" max="521" width="9" style="851" customWidth="1"/>
    <col min="522" max="522" width="2.140625" style="851" customWidth="1"/>
    <col min="523" max="523" width="8.42578125" style="851" customWidth="1"/>
    <col min="524" max="524" width="2.140625" style="851" customWidth="1"/>
    <col min="525" max="525" width="8.85546875" style="851" customWidth="1"/>
    <col min="526" max="526" width="3.85546875" style="851" customWidth="1"/>
    <col min="527" max="768" width="10.85546875" style="851"/>
    <col min="769" max="769" width="3.85546875" style="851" customWidth="1"/>
    <col min="770" max="770" width="4.85546875" style="851" customWidth="1"/>
    <col min="771" max="771" width="27.85546875" style="851" customWidth="1"/>
    <col min="772" max="772" width="2.140625" style="851" customWidth="1"/>
    <col min="773" max="773" width="8.85546875" style="851" customWidth="1"/>
    <col min="774" max="774" width="9" style="851" customWidth="1"/>
    <col min="775" max="775" width="2" style="851" customWidth="1"/>
    <col min="776" max="776" width="7.85546875" style="851" customWidth="1"/>
    <col min="777" max="777" width="9" style="851" customWidth="1"/>
    <col min="778" max="778" width="2.140625" style="851" customWidth="1"/>
    <col min="779" max="779" width="8.42578125" style="851" customWidth="1"/>
    <col min="780" max="780" width="2.140625" style="851" customWidth="1"/>
    <col min="781" max="781" width="8.85546875" style="851" customWidth="1"/>
    <col min="782" max="782" width="3.85546875" style="851" customWidth="1"/>
    <col min="783" max="1024" width="10.85546875" style="851"/>
    <col min="1025" max="1025" width="3.85546875" style="851" customWidth="1"/>
    <col min="1026" max="1026" width="4.85546875" style="851" customWidth="1"/>
    <col min="1027" max="1027" width="27.85546875" style="851" customWidth="1"/>
    <col min="1028" max="1028" width="2.140625" style="851" customWidth="1"/>
    <col min="1029" max="1029" width="8.85546875" style="851" customWidth="1"/>
    <col min="1030" max="1030" width="9" style="851" customWidth="1"/>
    <col min="1031" max="1031" width="2" style="851" customWidth="1"/>
    <col min="1032" max="1032" width="7.85546875" style="851" customWidth="1"/>
    <col min="1033" max="1033" width="9" style="851" customWidth="1"/>
    <col min="1034" max="1034" width="2.140625" style="851" customWidth="1"/>
    <col min="1035" max="1035" width="8.42578125" style="851" customWidth="1"/>
    <col min="1036" max="1036" width="2.140625" style="851" customWidth="1"/>
    <col min="1037" max="1037" width="8.85546875" style="851" customWidth="1"/>
    <col min="1038" max="1038" width="3.85546875" style="851" customWidth="1"/>
    <col min="1039" max="1280" width="10.85546875" style="851"/>
    <col min="1281" max="1281" width="3.85546875" style="851" customWidth="1"/>
    <col min="1282" max="1282" width="4.85546875" style="851" customWidth="1"/>
    <col min="1283" max="1283" width="27.85546875" style="851" customWidth="1"/>
    <col min="1284" max="1284" width="2.140625" style="851" customWidth="1"/>
    <col min="1285" max="1285" width="8.85546875" style="851" customWidth="1"/>
    <col min="1286" max="1286" width="9" style="851" customWidth="1"/>
    <col min="1287" max="1287" width="2" style="851" customWidth="1"/>
    <col min="1288" max="1288" width="7.85546875" style="851" customWidth="1"/>
    <col min="1289" max="1289" width="9" style="851" customWidth="1"/>
    <col min="1290" max="1290" width="2.140625" style="851" customWidth="1"/>
    <col min="1291" max="1291" width="8.42578125" style="851" customWidth="1"/>
    <col min="1292" max="1292" width="2.140625" style="851" customWidth="1"/>
    <col min="1293" max="1293" width="8.85546875" style="851" customWidth="1"/>
    <col min="1294" max="1294" width="3.85546875" style="851" customWidth="1"/>
    <col min="1295" max="1536" width="10.85546875" style="851"/>
    <col min="1537" max="1537" width="3.85546875" style="851" customWidth="1"/>
    <col min="1538" max="1538" width="4.85546875" style="851" customWidth="1"/>
    <col min="1539" max="1539" width="27.85546875" style="851" customWidth="1"/>
    <col min="1540" max="1540" width="2.140625" style="851" customWidth="1"/>
    <col min="1541" max="1541" width="8.85546875" style="851" customWidth="1"/>
    <col min="1542" max="1542" width="9" style="851" customWidth="1"/>
    <col min="1543" max="1543" width="2" style="851" customWidth="1"/>
    <col min="1544" max="1544" width="7.85546875" style="851" customWidth="1"/>
    <col min="1545" max="1545" width="9" style="851" customWidth="1"/>
    <col min="1546" max="1546" width="2.140625" style="851" customWidth="1"/>
    <col min="1547" max="1547" width="8.42578125" style="851" customWidth="1"/>
    <col min="1548" max="1548" width="2.140625" style="851" customWidth="1"/>
    <col min="1549" max="1549" width="8.85546875" style="851" customWidth="1"/>
    <col min="1550" max="1550" width="3.85546875" style="851" customWidth="1"/>
    <col min="1551" max="1792" width="10.85546875" style="851"/>
    <col min="1793" max="1793" width="3.85546875" style="851" customWidth="1"/>
    <col min="1794" max="1794" width="4.85546875" style="851" customWidth="1"/>
    <col min="1795" max="1795" width="27.85546875" style="851" customWidth="1"/>
    <col min="1796" max="1796" width="2.140625" style="851" customWidth="1"/>
    <col min="1797" max="1797" width="8.85546875" style="851" customWidth="1"/>
    <col min="1798" max="1798" width="9" style="851" customWidth="1"/>
    <col min="1799" max="1799" width="2" style="851" customWidth="1"/>
    <col min="1800" max="1800" width="7.85546875" style="851" customWidth="1"/>
    <col min="1801" max="1801" width="9" style="851" customWidth="1"/>
    <col min="1802" max="1802" width="2.140625" style="851" customWidth="1"/>
    <col min="1803" max="1803" width="8.42578125" style="851" customWidth="1"/>
    <col min="1804" max="1804" width="2.140625" style="851" customWidth="1"/>
    <col min="1805" max="1805" width="8.85546875" style="851" customWidth="1"/>
    <col min="1806" max="1806" width="3.85546875" style="851" customWidth="1"/>
    <col min="1807" max="2048" width="10.85546875" style="851"/>
    <col min="2049" max="2049" width="3.85546875" style="851" customWidth="1"/>
    <col min="2050" max="2050" width="4.85546875" style="851" customWidth="1"/>
    <col min="2051" max="2051" width="27.85546875" style="851" customWidth="1"/>
    <col min="2052" max="2052" width="2.140625" style="851" customWidth="1"/>
    <col min="2053" max="2053" width="8.85546875" style="851" customWidth="1"/>
    <col min="2054" max="2054" width="9" style="851" customWidth="1"/>
    <col min="2055" max="2055" width="2" style="851" customWidth="1"/>
    <col min="2056" max="2056" width="7.85546875" style="851" customWidth="1"/>
    <col min="2057" max="2057" width="9" style="851" customWidth="1"/>
    <col min="2058" max="2058" width="2.140625" style="851" customWidth="1"/>
    <col min="2059" max="2059" width="8.42578125" style="851" customWidth="1"/>
    <col min="2060" max="2060" width="2.140625" style="851" customWidth="1"/>
    <col min="2061" max="2061" width="8.85546875" style="851" customWidth="1"/>
    <col min="2062" max="2062" width="3.85546875" style="851" customWidth="1"/>
    <col min="2063" max="2304" width="10.85546875" style="851"/>
    <col min="2305" max="2305" width="3.85546875" style="851" customWidth="1"/>
    <col min="2306" max="2306" width="4.85546875" style="851" customWidth="1"/>
    <col min="2307" max="2307" width="27.85546875" style="851" customWidth="1"/>
    <col min="2308" max="2308" width="2.140625" style="851" customWidth="1"/>
    <col min="2309" max="2309" width="8.85546875" style="851" customWidth="1"/>
    <col min="2310" max="2310" width="9" style="851" customWidth="1"/>
    <col min="2311" max="2311" width="2" style="851" customWidth="1"/>
    <col min="2312" max="2312" width="7.85546875" style="851" customWidth="1"/>
    <col min="2313" max="2313" width="9" style="851" customWidth="1"/>
    <col min="2314" max="2314" width="2.140625" style="851" customWidth="1"/>
    <col min="2315" max="2315" width="8.42578125" style="851" customWidth="1"/>
    <col min="2316" max="2316" width="2.140625" style="851" customWidth="1"/>
    <col min="2317" max="2317" width="8.85546875" style="851" customWidth="1"/>
    <col min="2318" max="2318" width="3.85546875" style="851" customWidth="1"/>
    <col min="2319" max="2560" width="10.85546875" style="851"/>
    <col min="2561" max="2561" width="3.85546875" style="851" customWidth="1"/>
    <col min="2562" max="2562" width="4.85546875" style="851" customWidth="1"/>
    <col min="2563" max="2563" width="27.85546875" style="851" customWidth="1"/>
    <col min="2564" max="2564" width="2.140625" style="851" customWidth="1"/>
    <col min="2565" max="2565" width="8.85546875" style="851" customWidth="1"/>
    <col min="2566" max="2566" width="9" style="851" customWidth="1"/>
    <col min="2567" max="2567" width="2" style="851" customWidth="1"/>
    <col min="2568" max="2568" width="7.85546875" style="851" customWidth="1"/>
    <col min="2569" max="2569" width="9" style="851" customWidth="1"/>
    <col min="2570" max="2570" width="2.140625" style="851" customWidth="1"/>
    <col min="2571" max="2571" width="8.42578125" style="851" customWidth="1"/>
    <col min="2572" max="2572" width="2.140625" style="851" customWidth="1"/>
    <col min="2573" max="2573" width="8.85546875" style="851" customWidth="1"/>
    <col min="2574" max="2574" width="3.85546875" style="851" customWidth="1"/>
    <col min="2575" max="2816" width="10.85546875" style="851"/>
    <col min="2817" max="2817" width="3.85546875" style="851" customWidth="1"/>
    <col min="2818" max="2818" width="4.85546875" style="851" customWidth="1"/>
    <col min="2819" max="2819" width="27.85546875" style="851" customWidth="1"/>
    <col min="2820" max="2820" width="2.140625" style="851" customWidth="1"/>
    <col min="2821" max="2821" width="8.85546875" style="851" customWidth="1"/>
    <col min="2822" max="2822" width="9" style="851" customWidth="1"/>
    <col min="2823" max="2823" width="2" style="851" customWidth="1"/>
    <col min="2824" max="2824" width="7.85546875" style="851" customWidth="1"/>
    <col min="2825" max="2825" width="9" style="851" customWidth="1"/>
    <col min="2826" max="2826" width="2.140625" style="851" customWidth="1"/>
    <col min="2827" max="2827" width="8.42578125" style="851" customWidth="1"/>
    <col min="2828" max="2828" width="2.140625" style="851" customWidth="1"/>
    <col min="2829" max="2829" width="8.85546875" style="851" customWidth="1"/>
    <col min="2830" max="2830" width="3.85546875" style="851" customWidth="1"/>
    <col min="2831" max="3072" width="10.85546875" style="851"/>
    <col min="3073" max="3073" width="3.85546875" style="851" customWidth="1"/>
    <col min="3074" max="3074" width="4.85546875" style="851" customWidth="1"/>
    <col min="3075" max="3075" width="27.85546875" style="851" customWidth="1"/>
    <col min="3076" max="3076" width="2.140625" style="851" customWidth="1"/>
    <col min="3077" max="3077" width="8.85546875" style="851" customWidth="1"/>
    <col min="3078" max="3078" width="9" style="851" customWidth="1"/>
    <col min="3079" max="3079" width="2" style="851" customWidth="1"/>
    <col min="3080" max="3080" width="7.85546875" style="851" customWidth="1"/>
    <col min="3081" max="3081" width="9" style="851" customWidth="1"/>
    <col min="3082" max="3082" width="2.140625" style="851" customWidth="1"/>
    <col min="3083" max="3083" width="8.42578125" style="851" customWidth="1"/>
    <col min="3084" max="3084" width="2.140625" style="851" customWidth="1"/>
    <col min="3085" max="3085" width="8.85546875" style="851" customWidth="1"/>
    <col min="3086" max="3086" width="3.85546875" style="851" customWidth="1"/>
    <col min="3087" max="3328" width="10.85546875" style="851"/>
    <col min="3329" max="3329" width="3.85546875" style="851" customWidth="1"/>
    <col min="3330" max="3330" width="4.85546875" style="851" customWidth="1"/>
    <col min="3331" max="3331" width="27.85546875" style="851" customWidth="1"/>
    <col min="3332" max="3332" width="2.140625" style="851" customWidth="1"/>
    <col min="3333" max="3333" width="8.85546875" style="851" customWidth="1"/>
    <col min="3334" max="3334" width="9" style="851" customWidth="1"/>
    <col min="3335" max="3335" width="2" style="851" customWidth="1"/>
    <col min="3336" max="3336" width="7.85546875" style="851" customWidth="1"/>
    <col min="3337" max="3337" width="9" style="851" customWidth="1"/>
    <col min="3338" max="3338" width="2.140625" style="851" customWidth="1"/>
    <col min="3339" max="3339" width="8.42578125" style="851" customWidth="1"/>
    <col min="3340" max="3340" width="2.140625" style="851" customWidth="1"/>
    <col min="3341" max="3341" width="8.85546875" style="851" customWidth="1"/>
    <col min="3342" max="3342" width="3.85546875" style="851" customWidth="1"/>
    <col min="3343" max="3584" width="10.85546875" style="851"/>
    <col min="3585" max="3585" width="3.85546875" style="851" customWidth="1"/>
    <col min="3586" max="3586" width="4.85546875" style="851" customWidth="1"/>
    <col min="3587" max="3587" width="27.85546875" style="851" customWidth="1"/>
    <col min="3588" max="3588" width="2.140625" style="851" customWidth="1"/>
    <col min="3589" max="3589" width="8.85546875" style="851" customWidth="1"/>
    <col min="3590" max="3590" width="9" style="851" customWidth="1"/>
    <col min="3591" max="3591" width="2" style="851" customWidth="1"/>
    <col min="3592" max="3592" width="7.85546875" style="851" customWidth="1"/>
    <col min="3593" max="3593" width="9" style="851" customWidth="1"/>
    <col min="3594" max="3594" width="2.140625" style="851" customWidth="1"/>
    <col min="3595" max="3595" width="8.42578125" style="851" customWidth="1"/>
    <col min="3596" max="3596" width="2.140625" style="851" customWidth="1"/>
    <col min="3597" max="3597" width="8.85546875" style="851" customWidth="1"/>
    <col min="3598" max="3598" width="3.85546875" style="851" customWidth="1"/>
    <col min="3599" max="3840" width="10.85546875" style="851"/>
    <col min="3841" max="3841" width="3.85546875" style="851" customWidth="1"/>
    <col min="3842" max="3842" width="4.85546875" style="851" customWidth="1"/>
    <col min="3843" max="3843" width="27.85546875" style="851" customWidth="1"/>
    <col min="3844" max="3844" width="2.140625" style="851" customWidth="1"/>
    <col min="3845" max="3845" width="8.85546875" style="851" customWidth="1"/>
    <col min="3846" max="3846" width="9" style="851" customWidth="1"/>
    <col min="3847" max="3847" width="2" style="851" customWidth="1"/>
    <col min="3848" max="3848" width="7.85546875" style="851" customWidth="1"/>
    <col min="3849" max="3849" width="9" style="851" customWidth="1"/>
    <col min="3850" max="3850" width="2.140625" style="851" customWidth="1"/>
    <col min="3851" max="3851" width="8.42578125" style="851" customWidth="1"/>
    <col min="3852" max="3852" width="2.140625" style="851" customWidth="1"/>
    <col min="3853" max="3853" width="8.85546875" style="851" customWidth="1"/>
    <col min="3854" max="3854" width="3.85546875" style="851" customWidth="1"/>
    <col min="3855" max="4096" width="10.85546875" style="851"/>
    <col min="4097" max="4097" width="3.85546875" style="851" customWidth="1"/>
    <col min="4098" max="4098" width="4.85546875" style="851" customWidth="1"/>
    <col min="4099" max="4099" width="27.85546875" style="851" customWidth="1"/>
    <col min="4100" max="4100" width="2.140625" style="851" customWidth="1"/>
    <col min="4101" max="4101" width="8.85546875" style="851" customWidth="1"/>
    <col min="4102" max="4102" width="9" style="851" customWidth="1"/>
    <col min="4103" max="4103" width="2" style="851" customWidth="1"/>
    <col min="4104" max="4104" width="7.85546875" style="851" customWidth="1"/>
    <col min="4105" max="4105" width="9" style="851" customWidth="1"/>
    <col min="4106" max="4106" width="2.140625" style="851" customWidth="1"/>
    <col min="4107" max="4107" width="8.42578125" style="851" customWidth="1"/>
    <col min="4108" max="4108" width="2.140625" style="851" customWidth="1"/>
    <col min="4109" max="4109" width="8.85546875" style="851" customWidth="1"/>
    <col min="4110" max="4110" width="3.85546875" style="851" customWidth="1"/>
    <col min="4111" max="4352" width="10.85546875" style="851"/>
    <col min="4353" max="4353" width="3.85546875" style="851" customWidth="1"/>
    <col min="4354" max="4354" width="4.85546875" style="851" customWidth="1"/>
    <col min="4355" max="4355" width="27.85546875" style="851" customWidth="1"/>
    <col min="4356" max="4356" width="2.140625" style="851" customWidth="1"/>
    <col min="4357" max="4357" width="8.85546875" style="851" customWidth="1"/>
    <col min="4358" max="4358" width="9" style="851" customWidth="1"/>
    <col min="4359" max="4359" width="2" style="851" customWidth="1"/>
    <col min="4360" max="4360" width="7.85546875" style="851" customWidth="1"/>
    <col min="4361" max="4361" width="9" style="851" customWidth="1"/>
    <col min="4362" max="4362" width="2.140625" style="851" customWidth="1"/>
    <col min="4363" max="4363" width="8.42578125" style="851" customWidth="1"/>
    <col min="4364" max="4364" width="2.140625" style="851" customWidth="1"/>
    <col min="4365" max="4365" width="8.85546875" style="851" customWidth="1"/>
    <col min="4366" max="4366" width="3.85546875" style="851" customWidth="1"/>
    <col min="4367" max="4608" width="10.85546875" style="851"/>
    <col min="4609" max="4609" width="3.85546875" style="851" customWidth="1"/>
    <col min="4610" max="4610" width="4.85546875" style="851" customWidth="1"/>
    <col min="4611" max="4611" width="27.85546875" style="851" customWidth="1"/>
    <col min="4612" max="4612" width="2.140625" style="851" customWidth="1"/>
    <col min="4613" max="4613" width="8.85546875" style="851" customWidth="1"/>
    <col min="4614" max="4614" width="9" style="851" customWidth="1"/>
    <col min="4615" max="4615" width="2" style="851" customWidth="1"/>
    <col min="4616" max="4616" width="7.85546875" style="851" customWidth="1"/>
    <col min="4617" max="4617" width="9" style="851" customWidth="1"/>
    <col min="4618" max="4618" width="2.140625" style="851" customWidth="1"/>
    <col min="4619" max="4619" width="8.42578125" style="851" customWidth="1"/>
    <col min="4620" max="4620" width="2.140625" style="851" customWidth="1"/>
    <col min="4621" max="4621" width="8.85546875" style="851" customWidth="1"/>
    <col min="4622" max="4622" width="3.85546875" style="851" customWidth="1"/>
    <col min="4623" max="4864" width="10.85546875" style="851"/>
    <col min="4865" max="4865" width="3.85546875" style="851" customWidth="1"/>
    <col min="4866" max="4866" width="4.85546875" style="851" customWidth="1"/>
    <col min="4867" max="4867" width="27.85546875" style="851" customWidth="1"/>
    <col min="4868" max="4868" width="2.140625" style="851" customWidth="1"/>
    <col min="4869" max="4869" width="8.85546875" style="851" customWidth="1"/>
    <col min="4870" max="4870" width="9" style="851" customWidth="1"/>
    <col min="4871" max="4871" width="2" style="851" customWidth="1"/>
    <col min="4872" max="4872" width="7.85546875" style="851" customWidth="1"/>
    <col min="4873" max="4873" width="9" style="851" customWidth="1"/>
    <col min="4874" max="4874" width="2.140625" style="851" customWidth="1"/>
    <col min="4875" max="4875" width="8.42578125" style="851" customWidth="1"/>
    <col min="4876" max="4876" width="2.140625" style="851" customWidth="1"/>
    <col min="4877" max="4877" width="8.85546875" style="851" customWidth="1"/>
    <col min="4878" max="4878" width="3.85546875" style="851" customWidth="1"/>
    <col min="4879" max="5120" width="10.85546875" style="851"/>
    <col min="5121" max="5121" width="3.85546875" style="851" customWidth="1"/>
    <col min="5122" max="5122" width="4.85546875" style="851" customWidth="1"/>
    <col min="5123" max="5123" width="27.85546875" style="851" customWidth="1"/>
    <col min="5124" max="5124" width="2.140625" style="851" customWidth="1"/>
    <col min="5125" max="5125" width="8.85546875" style="851" customWidth="1"/>
    <col min="5126" max="5126" width="9" style="851" customWidth="1"/>
    <col min="5127" max="5127" width="2" style="851" customWidth="1"/>
    <col min="5128" max="5128" width="7.85546875" style="851" customWidth="1"/>
    <col min="5129" max="5129" width="9" style="851" customWidth="1"/>
    <col min="5130" max="5130" width="2.140625" style="851" customWidth="1"/>
    <col min="5131" max="5131" width="8.42578125" style="851" customWidth="1"/>
    <col min="5132" max="5132" width="2.140625" style="851" customWidth="1"/>
    <col min="5133" max="5133" width="8.85546875" style="851" customWidth="1"/>
    <col min="5134" max="5134" width="3.85546875" style="851" customWidth="1"/>
    <col min="5135" max="5376" width="10.85546875" style="851"/>
    <col min="5377" max="5377" width="3.85546875" style="851" customWidth="1"/>
    <col min="5378" max="5378" width="4.85546875" style="851" customWidth="1"/>
    <col min="5379" max="5379" width="27.85546875" style="851" customWidth="1"/>
    <col min="5380" max="5380" width="2.140625" style="851" customWidth="1"/>
    <col min="5381" max="5381" width="8.85546875" style="851" customWidth="1"/>
    <col min="5382" max="5382" width="9" style="851" customWidth="1"/>
    <col min="5383" max="5383" width="2" style="851" customWidth="1"/>
    <col min="5384" max="5384" width="7.85546875" style="851" customWidth="1"/>
    <col min="5385" max="5385" width="9" style="851" customWidth="1"/>
    <col min="5386" max="5386" width="2.140625" style="851" customWidth="1"/>
    <col min="5387" max="5387" width="8.42578125" style="851" customWidth="1"/>
    <col min="5388" max="5388" width="2.140625" style="851" customWidth="1"/>
    <col min="5389" max="5389" width="8.85546875" style="851" customWidth="1"/>
    <col min="5390" max="5390" width="3.85546875" style="851" customWidth="1"/>
    <col min="5391" max="5632" width="10.85546875" style="851"/>
    <col min="5633" max="5633" width="3.85546875" style="851" customWidth="1"/>
    <col min="5634" max="5634" width="4.85546875" style="851" customWidth="1"/>
    <col min="5635" max="5635" width="27.85546875" style="851" customWidth="1"/>
    <col min="5636" max="5636" width="2.140625" style="851" customWidth="1"/>
    <col min="5637" max="5637" width="8.85546875" style="851" customWidth="1"/>
    <col min="5638" max="5638" width="9" style="851" customWidth="1"/>
    <col min="5639" max="5639" width="2" style="851" customWidth="1"/>
    <col min="5640" max="5640" width="7.85546875" style="851" customWidth="1"/>
    <col min="5641" max="5641" width="9" style="851" customWidth="1"/>
    <col min="5642" max="5642" width="2.140625" style="851" customWidth="1"/>
    <col min="5643" max="5643" width="8.42578125" style="851" customWidth="1"/>
    <col min="5644" max="5644" width="2.140625" style="851" customWidth="1"/>
    <col min="5645" max="5645" width="8.85546875" style="851" customWidth="1"/>
    <col min="5646" max="5646" width="3.85546875" style="851" customWidth="1"/>
    <col min="5647" max="5888" width="10.85546875" style="851"/>
    <col min="5889" max="5889" width="3.85546875" style="851" customWidth="1"/>
    <col min="5890" max="5890" width="4.85546875" style="851" customWidth="1"/>
    <col min="5891" max="5891" width="27.85546875" style="851" customWidth="1"/>
    <col min="5892" max="5892" width="2.140625" style="851" customWidth="1"/>
    <col min="5893" max="5893" width="8.85546875" style="851" customWidth="1"/>
    <col min="5894" max="5894" width="9" style="851" customWidth="1"/>
    <col min="5895" max="5895" width="2" style="851" customWidth="1"/>
    <col min="5896" max="5896" width="7.85546875" style="851" customWidth="1"/>
    <col min="5897" max="5897" width="9" style="851" customWidth="1"/>
    <col min="5898" max="5898" width="2.140625" style="851" customWidth="1"/>
    <col min="5899" max="5899" width="8.42578125" style="851" customWidth="1"/>
    <col min="5900" max="5900" width="2.140625" style="851" customWidth="1"/>
    <col min="5901" max="5901" width="8.85546875" style="851" customWidth="1"/>
    <col min="5902" max="5902" width="3.85546875" style="851" customWidth="1"/>
    <col min="5903" max="6144" width="10.85546875" style="851"/>
    <col min="6145" max="6145" width="3.85546875" style="851" customWidth="1"/>
    <col min="6146" max="6146" width="4.85546875" style="851" customWidth="1"/>
    <col min="6147" max="6147" width="27.85546875" style="851" customWidth="1"/>
    <col min="6148" max="6148" width="2.140625" style="851" customWidth="1"/>
    <col min="6149" max="6149" width="8.85546875" style="851" customWidth="1"/>
    <col min="6150" max="6150" width="9" style="851" customWidth="1"/>
    <col min="6151" max="6151" width="2" style="851" customWidth="1"/>
    <col min="6152" max="6152" width="7.85546875" style="851" customWidth="1"/>
    <col min="6153" max="6153" width="9" style="851" customWidth="1"/>
    <col min="6154" max="6154" width="2.140625" style="851" customWidth="1"/>
    <col min="6155" max="6155" width="8.42578125" style="851" customWidth="1"/>
    <col min="6156" max="6156" width="2.140625" style="851" customWidth="1"/>
    <col min="6157" max="6157" width="8.85546875" style="851" customWidth="1"/>
    <col min="6158" max="6158" width="3.85546875" style="851" customWidth="1"/>
    <col min="6159" max="6400" width="10.85546875" style="851"/>
    <col min="6401" max="6401" width="3.85546875" style="851" customWidth="1"/>
    <col min="6402" max="6402" width="4.85546875" style="851" customWidth="1"/>
    <col min="6403" max="6403" width="27.85546875" style="851" customWidth="1"/>
    <col min="6404" max="6404" width="2.140625" style="851" customWidth="1"/>
    <col min="6405" max="6405" width="8.85546875" style="851" customWidth="1"/>
    <col min="6406" max="6406" width="9" style="851" customWidth="1"/>
    <col min="6407" max="6407" width="2" style="851" customWidth="1"/>
    <col min="6408" max="6408" width="7.85546875" style="851" customWidth="1"/>
    <col min="6409" max="6409" width="9" style="851" customWidth="1"/>
    <col min="6410" max="6410" width="2.140625" style="851" customWidth="1"/>
    <col min="6411" max="6411" width="8.42578125" style="851" customWidth="1"/>
    <col min="6412" max="6412" width="2.140625" style="851" customWidth="1"/>
    <col min="6413" max="6413" width="8.85546875" style="851" customWidth="1"/>
    <col min="6414" max="6414" width="3.85546875" style="851" customWidth="1"/>
    <col min="6415" max="6656" width="10.85546875" style="851"/>
    <col min="6657" max="6657" width="3.85546875" style="851" customWidth="1"/>
    <col min="6658" max="6658" width="4.85546875" style="851" customWidth="1"/>
    <col min="6659" max="6659" width="27.85546875" style="851" customWidth="1"/>
    <col min="6660" max="6660" width="2.140625" style="851" customWidth="1"/>
    <col min="6661" max="6661" width="8.85546875" style="851" customWidth="1"/>
    <col min="6662" max="6662" width="9" style="851" customWidth="1"/>
    <col min="6663" max="6663" width="2" style="851" customWidth="1"/>
    <col min="6664" max="6664" width="7.85546875" style="851" customWidth="1"/>
    <col min="6665" max="6665" width="9" style="851" customWidth="1"/>
    <col min="6666" max="6666" width="2.140625" style="851" customWidth="1"/>
    <col min="6667" max="6667" width="8.42578125" style="851" customWidth="1"/>
    <col min="6668" max="6668" width="2.140625" style="851" customWidth="1"/>
    <col min="6669" max="6669" width="8.85546875" style="851" customWidth="1"/>
    <col min="6670" max="6670" width="3.85546875" style="851" customWidth="1"/>
    <col min="6671" max="6912" width="10.85546875" style="851"/>
    <col min="6913" max="6913" width="3.85546875" style="851" customWidth="1"/>
    <col min="6914" max="6914" width="4.85546875" style="851" customWidth="1"/>
    <col min="6915" max="6915" width="27.85546875" style="851" customWidth="1"/>
    <col min="6916" max="6916" width="2.140625" style="851" customWidth="1"/>
    <col min="6917" max="6917" width="8.85546875" style="851" customWidth="1"/>
    <col min="6918" max="6918" width="9" style="851" customWidth="1"/>
    <col min="6919" max="6919" width="2" style="851" customWidth="1"/>
    <col min="6920" max="6920" width="7.85546875" style="851" customWidth="1"/>
    <col min="6921" max="6921" width="9" style="851" customWidth="1"/>
    <col min="6922" max="6922" width="2.140625" style="851" customWidth="1"/>
    <col min="6923" max="6923" width="8.42578125" style="851" customWidth="1"/>
    <col min="6924" max="6924" width="2.140625" style="851" customWidth="1"/>
    <col min="6925" max="6925" width="8.85546875" style="851" customWidth="1"/>
    <col min="6926" max="6926" width="3.85546875" style="851" customWidth="1"/>
    <col min="6927" max="7168" width="10.85546875" style="851"/>
    <col min="7169" max="7169" width="3.85546875" style="851" customWidth="1"/>
    <col min="7170" max="7170" width="4.85546875" style="851" customWidth="1"/>
    <col min="7171" max="7171" width="27.85546875" style="851" customWidth="1"/>
    <col min="7172" max="7172" width="2.140625" style="851" customWidth="1"/>
    <col min="7173" max="7173" width="8.85546875" style="851" customWidth="1"/>
    <col min="7174" max="7174" width="9" style="851" customWidth="1"/>
    <col min="7175" max="7175" width="2" style="851" customWidth="1"/>
    <col min="7176" max="7176" width="7.85546875" style="851" customWidth="1"/>
    <col min="7177" max="7177" width="9" style="851" customWidth="1"/>
    <col min="7178" max="7178" width="2.140625" style="851" customWidth="1"/>
    <col min="7179" max="7179" width="8.42578125" style="851" customWidth="1"/>
    <col min="7180" max="7180" width="2.140625" style="851" customWidth="1"/>
    <col min="7181" max="7181" width="8.85546875" style="851" customWidth="1"/>
    <col min="7182" max="7182" width="3.85546875" style="851" customWidth="1"/>
    <col min="7183" max="7424" width="10.85546875" style="851"/>
    <col min="7425" max="7425" width="3.85546875" style="851" customWidth="1"/>
    <col min="7426" max="7426" width="4.85546875" style="851" customWidth="1"/>
    <col min="7427" max="7427" width="27.85546875" style="851" customWidth="1"/>
    <col min="7428" max="7428" width="2.140625" style="851" customWidth="1"/>
    <col min="7429" max="7429" width="8.85546875" style="851" customWidth="1"/>
    <col min="7430" max="7430" width="9" style="851" customWidth="1"/>
    <col min="7431" max="7431" width="2" style="851" customWidth="1"/>
    <col min="7432" max="7432" width="7.85546875" style="851" customWidth="1"/>
    <col min="7433" max="7433" width="9" style="851" customWidth="1"/>
    <col min="7434" max="7434" width="2.140625" style="851" customWidth="1"/>
    <col min="7435" max="7435" width="8.42578125" style="851" customWidth="1"/>
    <col min="7436" max="7436" width="2.140625" style="851" customWidth="1"/>
    <col min="7437" max="7437" width="8.85546875" style="851" customWidth="1"/>
    <col min="7438" max="7438" width="3.85546875" style="851" customWidth="1"/>
    <col min="7439" max="7680" width="10.85546875" style="851"/>
    <col min="7681" max="7681" width="3.85546875" style="851" customWidth="1"/>
    <col min="7682" max="7682" width="4.85546875" style="851" customWidth="1"/>
    <col min="7683" max="7683" width="27.85546875" style="851" customWidth="1"/>
    <col min="7684" max="7684" width="2.140625" style="851" customWidth="1"/>
    <col min="7685" max="7685" width="8.85546875" style="851" customWidth="1"/>
    <col min="7686" max="7686" width="9" style="851" customWidth="1"/>
    <col min="7687" max="7687" width="2" style="851" customWidth="1"/>
    <col min="7688" max="7688" width="7.85546875" style="851" customWidth="1"/>
    <col min="7689" max="7689" width="9" style="851" customWidth="1"/>
    <col min="7690" max="7690" width="2.140625" style="851" customWidth="1"/>
    <col min="7691" max="7691" width="8.42578125" style="851" customWidth="1"/>
    <col min="7692" max="7692" width="2.140625" style="851" customWidth="1"/>
    <col min="7693" max="7693" width="8.85546875" style="851" customWidth="1"/>
    <col min="7694" max="7694" width="3.85546875" style="851" customWidth="1"/>
    <col min="7695" max="7936" width="10.85546875" style="851"/>
    <col min="7937" max="7937" width="3.85546875" style="851" customWidth="1"/>
    <col min="7938" max="7938" width="4.85546875" style="851" customWidth="1"/>
    <col min="7939" max="7939" width="27.85546875" style="851" customWidth="1"/>
    <col min="7940" max="7940" width="2.140625" style="851" customWidth="1"/>
    <col min="7941" max="7941" width="8.85546875" style="851" customWidth="1"/>
    <col min="7942" max="7942" width="9" style="851" customWidth="1"/>
    <col min="7943" max="7943" width="2" style="851" customWidth="1"/>
    <col min="7944" max="7944" width="7.85546875" style="851" customWidth="1"/>
    <col min="7945" max="7945" width="9" style="851" customWidth="1"/>
    <col min="7946" max="7946" width="2.140625" style="851" customWidth="1"/>
    <col min="7947" max="7947" width="8.42578125" style="851" customWidth="1"/>
    <col min="7948" max="7948" width="2.140625" style="851" customWidth="1"/>
    <col min="7949" max="7949" width="8.85546875" style="851" customWidth="1"/>
    <col min="7950" max="7950" width="3.85546875" style="851" customWidth="1"/>
    <col min="7951" max="8192" width="10.85546875" style="851"/>
    <col min="8193" max="8193" width="3.85546875" style="851" customWidth="1"/>
    <col min="8194" max="8194" width="4.85546875" style="851" customWidth="1"/>
    <col min="8195" max="8195" width="27.85546875" style="851" customWidth="1"/>
    <col min="8196" max="8196" width="2.140625" style="851" customWidth="1"/>
    <col min="8197" max="8197" width="8.85546875" style="851" customWidth="1"/>
    <col min="8198" max="8198" width="9" style="851" customWidth="1"/>
    <col min="8199" max="8199" width="2" style="851" customWidth="1"/>
    <col min="8200" max="8200" width="7.85546875" style="851" customWidth="1"/>
    <col min="8201" max="8201" width="9" style="851" customWidth="1"/>
    <col min="8202" max="8202" width="2.140625" style="851" customWidth="1"/>
    <col min="8203" max="8203" width="8.42578125" style="851" customWidth="1"/>
    <col min="8204" max="8204" width="2.140625" style="851" customWidth="1"/>
    <col min="8205" max="8205" width="8.85546875" style="851" customWidth="1"/>
    <col min="8206" max="8206" width="3.85546875" style="851" customWidth="1"/>
    <col min="8207" max="8448" width="10.85546875" style="851"/>
    <col min="8449" max="8449" width="3.85546875" style="851" customWidth="1"/>
    <col min="8450" max="8450" width="4.85546875" style="851" customWidth="1"/>
    <col min="8451" max="8451" width="27.85546875" style="851" customWidth="1"/>
    <col min="8452" max="8452" width="2.140625" style="851" customWidth="1"/>
    <col min="8453" max="8453" width="8.85546875" style="851" customWidth="1"/>
    <col min="8454" max="8454" width="9" style="851" customWidth="1"/>
    <col min="8455" max="8455" width="2" style="851" customWidth="1"/>
    <col min="8456" max="8456" width="7.85546875" style="851" customWidth="1"/>
    <col min="8457" max="8457" width="9" style="851" customWidth="1"/>
    <col min="8458" max="8458" width="2.140625" style="851" customWidth="1"/>
    <col min="8459" max="8459" width="8.42578125" style="851" customWidth="1"/>
    <col min="8460" max="8460" width="2.140625" style="851" customWidth="1"/>
    <col min="8461" max="8461" width="8.85546875" style="851" customWidth="1"/>
    <col min="8462" max="8462" width="3.85546875" style="851" customWidth="1"/>
    <col min="8463" max="8704" width="10.85546875" style="851"/>
    <col min="8705" max="8705" width="3.85546875" style="851" customWidth="1"/>
    <col min="8706" max="8706" width="4.85546875" style="851" customWidth="1"/>
    <col min="8707" max="8707" width="27.85546875" style="851" customWidth="1"/>
    <col min="8708" max="8708" width="2.140625" style="851" customWidth="1"/>
    <col min="8709" max="8709" width="8.85546875" style="851" customWidth="1"/>
    <col min="8710" max="8710" width="9" style="851" customWidth="1"/>
    <col min="8711" max="8711" width="2" style="851" customWidth="1"/>
    <col min="8712" max="8712" width="7.85546875" style="851" customWidth="1"/>
    <col min="8713" max="8713" width="9" style="851" customWidth="1"/>
    <col min="8714" max="8714" width="2.140625" style="851" customWidth="1"/>
    <col min="8715" max="8715" width="8.42578125" style="851" customWidth="1"/>
    <col min="8716" max="8716" width="2.140625" style="851" customWidth="1"/>
    <col min="8717" max="8717" width="8.85546875" style="851" customWidth="1"/>
    <col min="8718" max="8718" width="3.85546875" style="851" customWidth="1"/>
    <col min="8719" max="8960" width="10.85546875" style="851"/>
    <col min="8961" max="8961" width="3.85546875" style="851" customWidth="1"/>
    <col min="8962" max="8962" width="4.85546875" style="851" customWidth="1"/>
    <col min="8963" max="8963" width="27.85546875" style="851" customWidth="1"/>
    <col min="8964" max="8964" width="2.140625" style="851" customWidth="1"/>
    <col min="8965" max="8965" width="8.85546875" style="851" customWidth="1"/>
    <col min="8966" max="8966" width="9" style="851" customWidth="1"/>
    <col min="8967" max="8967" width="2" style="851" customWidth="1"/>
    <col min="8968" max="8968" width="7.85546875" style="851" customWidth="1"/>
    <col min="8969" max="8969" width="9" style="851" customWidth="1"/>
    <col min="8970" max="8970" width="2.140625" style="851" customWidth="1"/>
    <col min="8971" max="8971" width="8.42578125" style="851" customWidth="1"/>
    <col min="8972" max="8972" width="2.140625" style="851" customWidth="1"/>
    <col min="8973" max="8973" width="8.85546875" style="851" customWidth="1"/>
    <col min="8974" max="8974" width="3.85546875" style="851" customWidth="1"/>
    <col min="8975" max="9216" width="10.85546875" style="851"/>
    <col min="9217" max="9217" width="3.85546875" style="851" customWidth="1"/>
    <col min="9218" max="9218" width="4.85546875" style="851" customWidth="1"/>
    <col min="9219" max="9219" width="27.85546875" style="851" customWidth="1"/>
    <col min="9220" max="9220" width="2.140625" style="851" customWidth="1"/>
    <col min="9221" max="9221" width="8.85546875" style="851" customWidth="1"/>
    <col min="9222" max="9222" width="9" style="851" customWidth="1"/>
    <col min="9223" max="9223" width="2" style="851" customWidth="1"/>
    <col min="9224" max="9224" width="7.85546875" style="851" customWidth="1"/>
    <col min="9225" max="9225" width="9" style="851" customWidth="1"/>
    <col min="9226" max="9226" width="2.140625" style="851" customWidth="1"/>
    <col min="9227" max="9227" width="8.42578125" style="851" customWidth="1"/>
    <col min="9228" max="9228" width="2.140625" style="851" customWidth="1"/>
    <col min="9229" max="9229" width="8.85546875" style="851" customWidth="1"/>
    <col min="9230" max="9230" width="3.85546875" style="851" customWidth="1"/>
    <col min="9231" max="9472" width="10.85546875" style="851"/>
    <col min="9473" max="9473" width="3.85546875" style="851" customWidth="1"/>
    <col min="9474" max="9474" width="4.85546875" style="851" customWidth="1"/>
    <col min="9475" max="9475" width="27.85546875" style="851" customWidth="1"/>
    <col min="9476" max="9476" width="2.140625" style="851" customWidth="1"/>
    <col min="9477" max="9477" width="8.85546875" style="851" customWidth="1"/>
    <col min="9478" max="9478" width="9" style="851" customWidth="1"/>
    <col min="9479" max="9479" width="2" style="851" customWidth="1"/>
    <col min="9480" max="9480" width="7.85546875" style="851" customWidth="1"/>
    <col min="9481" max="9481" width="9" style="851" customWidth="1"/>
    <col min="9482" max="9482" width="2.140625" style="851" customWidth="1"/>
    <col min="9483" max="9483" width="8.42578125" style="851" customWidth="1"/>
    <col min="9484" max="9484" width="2.140625" style="851" customWidth="1"/>
    <col min="9485" max="9485" width="8.85546875" style="851" customWidth="1"/>
    <col min="9486" max="9486" width="3.85546875" style="851" customWidth="1"/>
    <col min="9487" max="9728" width="10.85546875" style="851"/>
    <col min="9729" max="9729" width="3.85546875" style="851" customWidth="1"/>
    <col min="9730" max="9730" width="4.85546875" style="851" customWidth="1"/>
    <col min="9731" max="9731" width="27.85546875" style="851" customWidth="1"/>
    <col min="9732" max="9732" width="2.140625" style="851" customWidth="1"/>
    <col min="9733" max="9733" width="8.85546875" style="851" customWidth="1"/>
    <col min="9734" max="9734" width="9" style="851" customWidth="1"/>
    <col min="9735" max="9735" width="2" style="851" customWidth="1"/>
    <col min="9736" max="9736" width="7.85546875" style="851" customWidth="1"/>
    <col min="9737" max="9737" width="9" style="851" customWidth="1"/>
    <col min="9738" max="9738" width="2.140625" style="851" customWidth="1"/>
    <col min="9739" max="9739" width="8.42578125" style="851" customWidth="1"/>
    <col min="9740" max="9740" width="2.140625" style="851" customWidth="1"/>
    <col min="9741" max="9741" width="8.85546875" style="851" customWidth="1"/>
    <col min="9742" max="9742" width="3.85546875" style="851" customWidth="1"/>
    <col min="9743" max="9984" width="10.85546875" style="851"/>
    <col min="9985" max="9985" width="3.85546875" style="851" customWidth="1"/>
    <col min="9986" max="9986" width="4.85546875" style="851" customWidth="1"/>
    <col min="9987" max="9987" width="27.85546875" style="851" customWidth="1"/>
    <col min="9988" max="9988" width="2.140625" style="851" customWidth="1"/>
    <col min="9989" max="9989" width="8.85546875" style="851" customWidth="1"/>
    <col min="9990" max="9990" width="9" style="851" customWidth="1"/>
    <col min="9991" max="9991" width="2" style="851" customWidth="1"/>
    <col min="9992" max="9992" width="7.85546875" style="851" customWidth="1"/>
    <col min="9993" max="9993" width="9" style="851" customWidth="1"/>
    <col min="9994" max="9994" width="2.140625" style="851" customWidth="1"/>
    <col min="9995" max="9995" width="8.42578125" style="851" customWidth="1"/>
    <col min="9996" max="9996" width="2.140625" style="851" customWidth="1"/>
    <col min="9997" max="9997" width="8.85546875" style="851" customWidth="1"/>
    <col min="9998" max="9998" width="3.85546875" style="851" customWidth="1"/>
    <col min="9999" max="10240" width="10.85546875" style="851"/>
    <col min="10241" max="10241" width="3.85546875" style="851" customWidth="1"/>
    <col min="10242" max="10242" width="4.85546875" style="851" customWidth="1"/>
    <col min="10243" max="10243" width="27.85546875" style="851" customWidth="1"/>
    <col min="10244" max="10244" width="2.140625" style="851" customWidth="1"/>
    <col min="10245" max="10245" width="8.85546875" style="851" customWidth="1"/>
    <col min="10246" max="10246" width="9" style="851" customWidth="1"/>
    <col min="10247" max="10247" width="2" style="851" customWidth="1"/>
    <col min="10248" max="10248" width="7.85546875" style="851" customWidth="1"/>
    <col min="10249" max="10249" width="9" style="851" customWidth="1"/>
    <col min="10250" max="10250" width="2.140625" style="851" customWidth="1"/>
    <col min="10251" max="10251" width="8.42578125" style="851" customWidth="1"/>
    <col min="10252" max="10252" width="2.140625" style="851" customWidth="1"/>
    <col min="10253" max="10253" width="8.85546875" style="851" customWidth="1"/>
    <col min="10254" max="10254" width="3.85546875" style="851" customWidth="1"/>
    <col min="10255" max="10496" width="10.85546875" style="851"/>
    <col min="10497" max="10497" width="3.85546875" style="851" customWidth="1"/>
    <col min="10498" max="10498" width="4.85546875" style="851" customWidth="1"/>
    <col min="10499" max="10499" width="27.85546875" style="851" customWidth="1"/>
    <col min="10500" max="10500" width="2.140625" style="851" customWidth="1"/>
    <col min="10501" max="10501" width="8.85546875" style="851" customWidth="1"/>
    <col min="10502" max="10502" width="9" style="851" customWidth="1"/>
    <col min="10503" max="10503" width="2" style="851" customWidth="1"/>
    <col min="10504" max="10504" width="7.85546875" style="851" customWidth="1"/>
    <col min="10505" max="10505" width="9" style="851" customWidth="1"/>
    <col min="10506" max="10506" width="2.140625" style="851" customWidth="1"/>
    <col min="10507" max="10507" width="8.42578125" style="851" customWidth="1"/>
    <col min="10508" max="10508" width="2.140625" style="851" customWidth="1"/>
    <col min="10509" max="10509" width="8.85546875" style="851" customWidth="1"/>
    <col min="10510" max="10510" width="3.85546875" style="851" customWidth="1"/>
    <col min="10511" max="10752" width="10.85546875" style="851"/>
    <col min="10753" max="10753" width="3.85546875" style="851" customWidth="1"/>
    <col min="10754" max="10754" width="4.85546875" style="851" customWidth="1"/>
    <col min="10755" max="10755" width="27.85546875" style="851" customWidth="1"/>
    <col min="10756" max="10756" width="2.140625" style="851" customWidth="1"/>
    <col min="10757" max="10757" width="8.85546875" style="851" customWidth="1"/>
    <col min="10758" max="10758" width="9" style="851" customWidth="1"/>
    <col min="10759" max="10759" width="2" style="851" customWidth="1"/>
    <col min="10760" max="10760" width="7.85546875" style="851" customWidth="1"/>
    <col min="10761" max="10761" width="9" style="851" customWidth="1"/>
    <col min="10762" max="10762" width="2.140625" style="851" customWidth="1"/>
    <col min="10763" max="10763" width="8.42578125" style="851" customWidth="1"/>
    <col min="10764" max="10764" width="2.140625" style="851" customWidth="1"/>
    <col min="10765" max="10765" width="8.85546875" style="851" customWidth="1"/>
    <col min="10766" max="10766" width="3.85546875" style="851" customWidth="1"/>
    <col min="10767" max="11008" width="10.85546875" style="851"/>
    <col min="11009" max="11009" width="3.85546875" style="851" customWidth="1"/>
    <col min="11010" max="11010" width="4.85546875" style="851" customWidth="1"/>
    <col min="11011" max="11011" width="27.85546875" style="851" customWidth="1"/>
    <col min="11012" max="11012" width="2.140625" style="851" customWidth="1"/>
    <col min="11013" max="11013" width="8.85546875" style="851" customWidth="1"/>
    <col min="11014" max="11014" width="9" style="851" customWidth="1"/>
    <col min="11015" max="11015" width="2" style="851" customWidth="1"/>
    <col min="11016" max="11016" width="7.85546875" style="851" customWidth="1"/>
    <col min="11017" max="11017" width="9" style="851" customWidth="1"/>
    <col min="11018" max="11018" width="2.140625" style="851" customWidth="1"/>
    <col min="11019" max="11019" width="8.42578125" style="851" customWidth="1"/>
    <col min="11020" max="11020" width="2.140625" style="851" customWidth="1"/>
    <col min="11021" max="11021" width="8.85546875" style="851" customWidth="1"/>
    <col min="11022" max="11022" width="3.85546875" style="851" customWidth="1"/>
    <col min="11023" max="11264" width="10.85546875" style="851"/>
    <col min="11265" max="11265" width="3.85546875" style="851" customWidth="1"/>
    <col min="11266" max="11266" width="4.85546875" style="851" customWidth="1"/>
    <col min="11267" max="11267" width="27.85546875" style="851" customWidth="1"/>
    <col min="11268" max="11268" width="2.140625" style="851" customWidth="1"/>
    <col min="11269" max="11269" width="8.85546875" style="851" customWidth="1"/>
    <col min="11270" max="11270" width="9" style="851" customWidth="1"/>
    <col min="11271" max="11271" width="2" style="851" customWidth="1"/>
    <col min="11272" max="11272" width="7.85546875" style="851" customWidth="1"/>
    <col min="11273" max="11273" width="9" style="851" customWidth="1"/>
    <col min="11274" max="11274" width="2.140625" style="851" customWidth="1"/>
    <col min="11275" max="11275" width="8.42578125" style="851" customWidth="1"/>
    <col min="11276" max="11276" width="2.140625" style="851" customWidth="1"/>
    <col min="11277" max="11277" width="8.85546875" style="851" customWidth="1"/>
    <col min="11278" max="11278" width="3.85546875" style="851" customWidth="1"/>
    <col min="11279" max="11520" width="10.85546875" style="851"/>
    <col min="11521" max="11521" width="3.85546875" style="851" customWidth="1"/>
    <col min="11522" max="11522" width="4.85546875" style="851" customWidth="1"/>
    <col min="11523" max="11523" width="27.85546875" style="851" customWidth="1"/>
    <col min="11524" max="11524" width="2.140625" style="851" customWidth="1"/>
    <col min="11525" max="11525" width="8.85546875" style="851" customWidth="1"/>
    <col min="11526" max="11526" width="9" style="851" customWidth="1"/>
    <col min="11527" max="11527" width="2" style="851" customWidth="1"/>
    <col min="11528" max="11528" width="7.85546875" style="851" customWidth="1"/>
    <col min="11529" max="11529" width="9" style="851" customWidth="1"/>
    <col min="11530" max="11530" width="2.140625" style="851" customWidth="1"/>
    <col min="11531" max="11531" width="8.42578125" style="851" customWidth="1"/>
    <col min="11532" max="11532" width="2.140625" style="851" customWidth="1"/>
    <col min="11533" max="11533" width="8.85546875" style="851" customWidth="1"/>
    <col min="11534" max="11534" width="3.85546875" style="851" customWidth="1"/>
    <col min="11535" max="11776" width="10.85546875" style="851"/>
    <col min="11777" max="11777" width="3.85546875" style="851" customWidth="1"/>
    <col min="11778" max="11778" width="4.85546875" style="851" customWidth="1"/>
    <col min="11779" max="11779" width="27.85546875" style="851" customWidth="1"/>
    <col min="11780" max="11780" width="2.140625" style="851" customWidth="1"/>
    <col min="11781" max="11781" width="8.85546875" style="851" customWidth="1"/>
    <col min="11782" max="11782" width="9" style="851" customWidth="1"/>
    <col min="11783" max="11783" width="2" style="851" customWidth="1"/>
    <col min="11784" max="11784" width="7.85546875" style="851" customWidth="1"/>
    <col min="11785" max="11785" width="9" style="851" customWidth="1"/>
    <col min="11786" max="11786" width="2.140625" style="851" customWidth="1"/>
    <col min="11787" max="11787" width="8.42578125" style="851" customWidth="1"/>
    <col min="11788" max="11788" width="2.140625" style="851" customWidth="1"/>
    <col min="11789" max="11789" width="8.85546875" style="851" customWidth="1"/>
    <col min="11790" max="11790" width="3.85546875" style="851" customWidth="1"/>
    <col min="11791" max="12032" width="10.85546875" style="851"/>
    <col min="12033" max="12033" width="3.85546875" style="851" customWidth="1"/>
    <col min="12034" max="12034" width="4.85546875" style="851" customWidth="1"/>
    <col min="12035" max="12035" width="27.85546875" style="851" customWidth="1"/>
    <col min="12036" max="12036" width="2.140625" style="851" customWidth="1"/>
    <col min="12037" max="12037" width="8.85546875" style="851" customWidth="1"/>
    <col min="12038" max="12038" width="9" style="851" customWidth="1"/>
    <col min="12039" max="12039" width="2" style="851" customWidth="1"/>
    <col min="12040" max="12040" width="7.85546875" style="851" customWidth="1"/>
    <col min="12041" max="12041" width="9" style="851" customWidth="1"/>
    <col min="12042" max="12042" width="2.140625" style="851" customWidth="1"/>
    <col min="12043" max="12043" width="8.42578125" style="851" customWidth="1"/>
    <col min="12044" max="12044" width="2.140625" style="851" customWidth="1"/>
    <col min="12045" max="12045" width="8.85546875" style="851" customWidth="1"/>
    <col min="12046" max="12046" width="3.85546875" style="851" customWidth="1"/>
    <col min="12047" max="12288" width="10.85546875" style="851"/>
    <col min="12289" max="12289" width="3.85546875" style="851" customWidth="1"/>
    <col min="12290" max="12290" width="4.85546875" style="851" customWidth="1"/>
    <col min="12291" max="12291" width="27.85546875" style="851" customWidth="1"/>
    <col min="12292" max="12292" width="2.140625" style="851" customWidth="1"/>
    <col min="12293" max="12293" width="8.85546875" style="851" customWidth="1"/>
    <col min="12294" max="12294" width="9" style="851" customWidth="1"/>
    <col min="12295" max="12295" width="2" style="851" customWidth="1"/>
    <col min="12296" max="12296" width="7.85546875" style="851" customWidth="1"/>
    <col min="12297" max="12297" width="9" style="851" customWidth="1"/>
    <col min="12298" max="12298" width="2.140625" style="851" customWidth="1"/>
    <col min="12299" max="12299" width="8.42578125" style="851" customWidth="1"/>
    <col min="12300" max="12300" width="2.140625" style="851" customWidth="1"/>
    <col min="12301" max="12301" width="8.85546875" style="851" customWidth="1"/>
    <col min="12302" max="12302" width="3.85546875" style="851" customWidth="1"/>
    <col min="12303" max="12544" width="10.85546875" style="851"/>
    <col min="12545" max="12545" width="3.85546875" style="851" customWidth="1"/>
    <col min="12546" max="12546" width="4.85546875" style="851" customWidth="1"/>
    <col min="12547" max="12547" width="27.85546875" style="851" customWidth="1"/>
    <col min="12548" max="12548" width="2.140625" style="851" customWidth="1"/>
    <col min="12549" max="12549" width="8.85546875" style="851" customWidth="1"/>
    <col min="12550" max="12550" width="9" style="851" customWidth="1"/>
    <col min="12551" max="12551" width="2" style="851" customWidth="1"/>
    <col min="12552" max="12552" width="7.85546875" style="851" customWidth="1"/>
    <col min="12553" max="12553" width="9" style="851" customWidth="1"/>
    <col min="12554" max="12554" width="2.140625" style="851" customWidth="1"/>
    <col min="12555" max="12555" width="8.42578125" style="851" customWidth="1"/>
    <col min="12556" max="12556" width="2.140625" style="851" customWidth="1"/>
    <col min="12557" max="12557" width="8.85546875" style="851" customWidth="1"/>
    <col min="12558" max="12558" width="3.85546875" style="851" customWidth="1"/>
    <col min="12559" max="12800" width="10.85546875" style="851"/>
    <col min="12801" max="12801" width="3.85546875" style="851" customWidth="1"/>
    <col min="12802" max="12802" width="4.85546875" style="851" customWidth="1"/>
    <col min="12803" max="12803" width="27.85546875" style="851" customWidth="1"/>
    <col min="12804" max="12804" width="2.140625" style="851" customWidth="1"/>
    <col min="12805" max="12805" width="8.85546875" style="851" customWidth="1"/>
    <col min="12806" max="12806" width="9" style="851" customWidth="1"/>
    <col min="12807" max="12807" width="2" style="851" customWidth="1"/>
    <col min="12808" max="12808" width="7.85546875" style="851" customWidth="1"/>
    <col min="12809" max="12809" width="9" style="851" customWidth="1"/>
    <col min="12810" max="12810" width="2.140625" style="851" customWidth="1"/>
    <col min="12811" max="12811" width="8.42578125" style="851" customWidth="1"/>
    <col min="12812" max="12812" width="2.140625" style="851" customWidth="1"/>
    <col min="12813" max="12813" width="8.85546875" style="851" customWidth="1"/>
    <col min="12814" max="12814" width="3.85546875" style="851" customWidth="1"/>
    <col min="12815" max="13056" width="10.85546875" style="851"/>
    <col min="13057" max="13057" width="3.85546875" style="851" customWidth="1"/>
    <col min="13058" max="13058" width="4.85546875" style="851" customWidth="1"/>
    <col min="13059" max="13059" width="27.85546875" style="851" customWidth="1"/>
    <col min="13060" max="13060" width="2.140625" style="851" customWidth="1"/>
    <col min="13061" max="13061" width="8.85546875" style="851" customWidth="1"/>
    <col min="13062" max="13062" width="9" style="851" customWidth="1"/>
    <col min="13063" max="13063" width="2" style="851" customWidth="1"/>
    <col min="13064" max="13064" width="7.85546875" style="851" customWidth="1"/>
    <col min="13065" max="13065" width="9" style="851" customWidth="1"/>
    <col min="13066" max="13066" width="2.140625" style="851" customWidth="1"/>
    <col min="13067" max="13067" width="8.42578125" style="851" customWidth="1"/>
    <col min="13068" max="13068" width="2.140625" style="851" customWidth="1"/>
    <col min="13069" max="13069" width="8.85546875" style="851" customWidth="1"/>
    <col min="13070" max="13070" width="3.85546875" style="851" customWidth="1"/>
    <col min="13071" max="13312" width="10.85546875" style="851"/>
    <col min="13313" max="13313" width="3.85546875" style="851" customWidth="1"/>
    <col min="13314" max="13314" width="4.85546875" style="851" customWidth="1"/>
    <col min="13315" max="13315" width="27.85546875" style="851" customWidth="1"/>
    <col min="13316" max="13316" width="2.140625" style="851" customWidth="1"/>
    <col min="13317" max="13317" width="8.85546875" style="851" customWidth="1"/>
    <col min="13318" max="13318" width="9" style="851" customWidth="1"/>
    <col min="13319" max="13319" width="2" style="851" customWidth="1"/>
    <col min="13320" max="13320" width="7.85546875" style="851" customWidth="1"/>
    <col min="13321" max="13321" width="9" style="851" customWidth="1"/>
    <col min="13322" max="13322" width="2.140625" style="851" customWidth="1"/>
    <col min="13323" max="13323" width="8.42578125" style="851" customWidth="1"/>
    <col min="13324" max="13324" width="2.140625" style="851" customWidth="1"/>
    <col min="13325" max="13325" width="8.85546875" style="851" customWidth="1"/>
    <col min="13326" max="13326" width="3.85546875" style="851" customWidth="1"/>
    <col min="13327" max="13568" width="10.85546875" style="851"/>
    <col min="13569" max="13569" width="3.85546875" style="851" customWidth="1"/>
    <col min="13570" max="13570" width="4.85546875" style="851" customWidth="1"/>
    <col min="13571" max="13571" width="27.85546875" style="851" customWidth="1"/>
    <col min="13572" max="13572" width="2.140625" style="851" customWidth="1"/>
    <col min="13573" max="13573" width="8.85546875" style="851" customWidth="1"/>
    <col min="13574" max="13574" width="9" style="851" customWidth="1"/>
    <col min="13575" max="13575" width="2" style="851" customWidth="1"/>
    <col min="13576" max="13576" width="7.85546875" style="851" customWidth="1"/>
    <col min="13577" max="13577" width="9" style="851" customWidth="1"/>
    <col min="13578" max="13578" width="2.140625" style="851" customWidth="1"/>
    <col min="13579" max="13579" width="8.42578125" style="851" customWidth="1"/>
    <col min="13580" max="13580" width="2.140625" style="851" customWidth="1"/>
    <col min="13581" max="13581" width="8.85546875" style="851" customWidth="1"/>
    <col min="13582" max="13582" width="3.85546875" style="851" customWidth="1"/>
    <col min="13583" max="13824" width="10.85546875" style="851"/>
    <col min="13825" max="13825" width="3.85546875" style="851" customWidth="1"/>
    <col min="13826" max="13826" width="4.85546875" style="851" customWidth="1"/>
    <col min="13827" max="13827" width="27.85546875" style="851" customWidth="1"/>
    <col min="13828" max="13828" width="2.140625" style="851" customWidth="1"/>
    <col min="13829" max="13829" width="8.85546875" style="851" customWidth="1"/>
    <col min="13830" max="13830" width="9" style="851" customWidth="1"/>
    <col min="13831" max="13831" width="2" style="851" customWidth="1"/>
    <col min="13832" max="13832" width="7.85546875" style="851" customWidth="1"/>
    <col min="13833" max="13833" width="9" style="851" customWidth="1"/>
    <col min="13834" max="13834" width="2.140625" style="851" customWidth="1"/>
    <col min="13835" max="13835" width="8.42578125" style="851" customWidth="1"/>
    <col min="13836" max="13836" width="2.140625" style="851" customWidth="1"/>
    <col min="13837" max="13837" width="8.85546875" style="851" customWidth="1"/>
    <col min="13838" max="13838" width="3.85546875" style="851" customWidth="1"/>
    <col min="13839" max="14080" width="10.85546875" style="851"/>
    <col min="14081" max="14081" width="3.85546875" style="851" customWidth="1"/>
    <col min="14082" max="14082" width="4.85546875" style="851" customWidth="1"/>
    <col min="14083" max="14083" width="27.85546875" style="851" customWidth="1"/>
    <col min="14084" max="14084" width="2.140625" style="851" customWidth="1"/>
    <col min="14085" max="14085" width="8.85546875" style="851" customWidth="1"/>
    <col min="14086" max="14086" width="9" style="851" customWidth="1"/>
    <col min="14087" max="14087" width="2" style="851" customWidth="1"/>
    <col min="14088" max="14088" width="7.85546875" style="851" customWidth="1"/>
    <col min="14089" max="14089" width="9" style="851" customWidth="1"/>
    <col min="14090" max="14090" width="2.140625" style="851" customWidth="1"/>
    <col min="14091" max="14091" width="8.42578125" style="851" customWidth="1"/>
    <col min="14092" max="14092" width="2.140625" style="851" customWidth="1"/>
    <col min="14093" max="14093" width="8.85546875" style="851" customWidth="1"/>
    <col min="14094" max="14094" width="3.85546875" style="851" customWidth="1"/>
    <col min="14095" max="14336" width="10.85546875" style="851"/>
    <col min="14337" max="14337" width="3.85546875" style="851" customWidth="1"/>
    <col min="14338" max="14338" width="4.85546875" style="851" customWidth="1"/>
    <col min="14339" max="14339" width="27.85546875" style="851" customWidth="1"/>
    <col min="14340" max="14340" width="2.140625" style="851" customWidth="1"/>
    <col min="14341" max="14341" width="8.85546875" style="851" customWidth="1"/>
    <col min="14342" max="14342" width="9" style="851" customWidth="1"/>
    <col min="14343" max="14343" width="2" style="851" customWidth="1"/>
    <col min="14344" max="14344" width="7.85546875" style="851" customWidth="1"/>
    <col min="14345" max="14345" width="9" style="851" customWidth="1"/>
    <col min="14346" max="14346" width="2.140625" style="851" customWidth="1"/>
    <col min="14347" max="14347" width="8.42578125" style="851" customWidth="1"/>
    <col min="14348" max="14348" width="2.140625" style="851" customWidth="1"/>
    <col min="14349" max="14349" width="8.85546875" style="851" customWidth="1"/>
    <col min="14350" max="14350" width="3.85546875" style="851" customWidth="1"/>
    <col min="14351" max="14592" width="10.85546875" style="851"/>
    <col min="14593" max="14593" width="3.85546875" style="851" customWidth="1"/>
    <col min="14594" max="14594" width="4.85546875" style="851" customWidth="1"/>
    <col min="14595" max="14595" width="27.85546875" style="851" customWidth="1"/>
    <col min="14596" max="14596" width="2.140625" style="851" customWidth="1"/>
    <col min="14597" max="14597" width="8.85546875" style="851" customWidth="1"/>
    <col min="14598" max="14598" width="9" style="851" customWidth="1"/>
    <col min="14599" max="14599" width="2" style="851" customWidth="1"/>
    <col min="14600" max="14600" width="7.85546875" style="851" customWidth="1"/>
    <col min="14601" max="14601" width="9" style="851" customWidth="1"/>
    <col min="14602" max="14602" width="2.140625" style="851" customWidth="1"/>
    <col min="14603" max="14603" width="8.42578125" style="851" customWidth="1"/>
    <col min="14604" max="14604" width="2.140625" style="851" customWidth="1"/>
    <col min="14605" max="14605" width="8.85546875" style="851" customWidth="1"/>
    <col min="14606" max="14606" width="3.85546875" style="851" customWidth="1"/>
    <col min="14607" max="14848" width="10.85546875" style="851"/>
    <col min="14849" max="14849" width="3.85546875" style="851" customWidth="1"/>
    <col min="14850" max="14850" width="4.85546875" style="851" customWidth="1"/>
    <col min="14851" max="14851" width="27.85546875" style="851" customWidth="1"/>
    <col min="14852" max="14852" width="2.140625" style="851" customWidth="1"/>
    <col min="14853" max="14853" width="8.85546875" style="851" customWidth="1"/>
    <col min="14854" max="14854" width="9" style="851" customWidth="1"/>
    <col min="14855" max="14855" width="2" style="851" customWidth="1"/>
    <col min="14856" max="14856" width="7.85546875" style="851" customWidth="1"/>
    <col min="14857" max="14857" width="9" style="851" customWidth="1"/>
    <col min="14858" max="14858" width="2.140625" style="851" customWidth="1"/>
    <col min="14859" max="14859" width="8.42578125" style="851" customWidth="1"/>
    <col min="14860" max="14860" width="2.140625" style="851" customWidth="1"/>
    <col min="14861" max="14861" width="8.85546875" style="851" customWidth="1"/>
    <col min="14862" max="14862" width="3.85546875" style="851" customWidth="1"/>
    <col min="14863" max="15104" width="10.85546875" style="851"/>
    <col min="15105" max="15105" width="3.85546875" style="851" customWidth="1"/>
    <col min="15106" max="15106" width="4.85546875" style="851" customWidth="1"/>
    <col min="15107" max="15107" width="27.85546875" style="851" customWidth="1"/>
    <col min="15108" max="15108" width="2.140625" style="851" customWidth="1"/>
    <col min="15109" max="15109" width="8.85546875" style="851" customWidth="1"/>
    <col min="15110" max="15110" width="9" style="851" customWidth="1"/>
    <col min="15111" max="15111" width="2" style="851" customWidth="1"/>
    <col min="15112" max="15112" width="7.85546875" style="851" customWidth="1"/>
    <col min="15113" max="15113" width="9" style="851" customWidth="1"/>
    <col min="15114" max="15114" width="2.140625" style="851" customWidth="1"/>
    <col min="15115" max="15115" width="8.42578125" style="851" customWidth="1"/>
    <col min="15116" max="15116" width="2.140625" style="851" customWidth="1"/>
    <col min="15117" max="15117" width="8.85546875" style="851" customWidth="1"/>
    <col min="15118" max="15118" width="3.85546875" style="851" customWidth="1"/>
    <col min="15119" max="15360" width="10.85546875" style="851"/>
    <col min="15361" max="15361" width="3.85546875" style="851" customWidth="1"/>
    <col min="15362" max="15362" width="4.85546875" style="851" customWidth="1"/>
    <col min="15363" max="15363" width="27.85546875" style="851" customWidth="1"/>
    <col min="15364" max="15364" width="2.140625" style="851" customWidth="1"/>
    <col min="15365" max="15365" width="8.85546875" style="851" customWidth="1"/>
    <col min="15366" max="15366" width="9" style="851" customWidth="1"/>
    <col min="15367" max="15367" width="2" style="851" customWidth="1"/>
    <col min="15368" max="15368" width="7.85546875" style="851" customWidth="1"/>
    <col min="15369" max="15369" width="9" style="851" customWidth="1"/>
    <col min="15370" max="15370" width="2.140625" style="851" customWidth="1"/>
    <col min="15371" max="15371" width="8.42578125" style="851" customWidth="1"/>
    <col min="15372" max="15372" width="2.140625" style="851" customWidth="1"/>
    <col min="15373" max="15373" width="8.85546875" style="851" customWidth="1"/>
    <col min="15374" max="15374" width="3.85546875" style="851" customWidth="1"/>
    <col min="15375" max="15616" width="10.85546875" style="851"/>
    <col min="15617" max="15617" width="3.85546875" style="851" customWidth="1"/>
    <col min="15618" max="15618" width="4.85546875" style="851" customWidth="1"/>
    <col min="15619" max="15619" width="27.85546875" style="851" customWidth="1"/>
    <col min="15620" max="15620" width="2.140625" style="851" customWidth="1"/>
    <col min="15621" max="15621" width="8.85546875" style="851" customWidth="1"/>
    <col min="15622" max="15622" width="9" style="851" customWidth="1"/>
    <col min="15623" max="15623" width="2" style="851" customWidth="1"/>
    <col min="15624" max="15624" width="7.85546875" style="851" customWidth="1"/>
    <col min="15625" max="15625" width="9" style="851" customWidth="1"/>
    <col min="15626" max="15626" width="2.140625" style="851" customWidth="1"/>
    <col min="15627" max="15627" width="8.42578125" style="851" customWidth="1"/>
    <col min="15628" max="15628" width="2.140625" style="851" customWidth="1"/>
    <col min="15629" max="15629" width="8.85546875" style="851" customWidth="1"/>
    <col min="15630" max="15630" width="3.85546875" style="851" customWidth="1"/>
    <col min="15631" max="15872" width="10.85546875" style="851"/>
    <col min="15873" max="15873" width="3.85546875" style="851" customWidth="1"/>
    <col min="15874" max="15874" width="4.85546875" style="851" customWidth="1"/>
    <col min="15875" max="15875" width="27.85546875" style="851" customWidth="1"/>
    <col min="15876" max="15876" width="2.140625" style="851" customWidth="1"/>
    <col min="15877" max="15877" width="8.85546875" style="851" customWidth="1"/>
    <col min="15878" max="15878" width="9" style="851" customWidth="1"/>
    <col min="15879" max="15879" width="2" style="851" customWidth="1"/>
    <col min="15880" max="15880" width="7.85546875" style="851" customWidth="1"/>
    <col min="15881" max="15881" width="9" style="851" customWidth="1"/>
    <col min="15882" max="15882" width="2.140625" style="851" customWidth="1"/>
    <col min="15883" max="15883" width="8.42578125" style="851" customWidth="1"/>
    <col min="15884" max="15884" width="2.140625" style="851" customWidth="1"/>
    <col min="15885" max="15885" width="8.85546875" style="851" customWidth="1"/>
    <col min="15886" max="15886" width="3.85546875" style="851" customWidth="1"/>
    <col min="15887" max="16128" width="10.85546875" style="851"/>
    <col min="16129" max="16129" width="3.85546875" style="851" customWidth="1"/>
    <col min="16130" max="16130" width="4.85546875" style="851" customWidth="1"/>
    <col min="16131" max="16131" width="27.85546875" style="851" customWidth="1"/>
    <col min="16132" max="16132" width="2.140625" style="851" customWidth="1"/>
    <col min="16133" max="16133" width="8.85546875" style="851" customWidth="1"/>
    <col min="16134" max="16134" width="9" style="851" customWidth="1"/>
    <col min="16135" max="16135" width="2" style="851" customWidth="1"/>
    <col min="16136" max="16136" width="7.85546875" style="851" customWidth="1"/>
    <col min="16137" max="16137" width="9" style="851" customWidth="1"/>
    <col min="16138" max="16138" width="2.140625" style="851" customWidth="1"/>
    <col min="16139" max="16139" width="8.42578125" style="851" customWidth="1"/>
    <col min="16140" max="16140" width="2.140625" style="851" customWidth="1"/>
    <col min="16141" max="16141" width="8.85546875" style="851" customWidth="1"/>
    <col min="16142" max="16142" width="3.85546875" style="851" customWidth="1"/>
    <col min="16143" max="16384" width="10.85546875" style="851"/>
  </cols>
  <sheetData>
    <row r="1" spans="1:16" s="845" customFormat="1" ht="10.5" customHeight="1">
      <c r="A1" s="841" t="s">
        <v>3500</v>
      </c>
      <c r="B1" s="842"/>
      <c r="C1" s="842"/>
      <c r="D1" s="843"/>
      <c r="E1" s="3350"/>
      <c r="F1" s="3350"/>
      <c r="G1" s="843"/>
      <c r="H1" s="843"/>
      <c r="I1" s="843"/>
      <c r="J1" s="843"/>
      <c r="K1" s="843"/>
      <c r="L1" s="843"/>
      <c r="M1" s="3350"/>
      <c r="N1" s="844" t="s">
        <v>484</v>
      </c>
      <c r="O1"/>
      <c r="P1"/>
    </row>
    <row r="2" spans="1:16" ht="6" customHeight="1">
      <c r="A2" s="846"/>
      <c r="B2" s="847"/>
      <c r="C2" s="847"/>
      <c r="D2" s="847"/>
      <c r="E2" s="3351"/>
      <c r="F2" s="3352"/>
      <c r="G2" s="848"/>
      <c r="H2" s="848"/>
      <c r="I2" s="848"/>
      <c r="J2" s="849"/>
      <c r="K2" s="848"/>
      <c r="L2" s="847"/>
      <c r="M2" s="3351"/>
      <c r="N2" s="850"/>
    </row>
    <row r="3" spans="1:16" ht="10.5" customHeight="1">
      <c r="A3" s="852" t="s">
        <v>485</v>
      </c>
      <c r="B3" s="853"/>
      <c r="C3" s="853"/>
      <c r="D3" s="853"/>
      <c r="E3" s="3353"/>
      <c r="F3" s="3354"/>
      <c r="G3" s="854"/>
      <c r="H3" s="854"/>
      <c r="I3" s="854"/>
      <c r="J3" s="854"/>
      <c r="K3" s="854"/>
      <c r="L3" s="853"/>
      <c r="M3" s="3353"/>
      <c r="N3" s="855"/>
    </row>
    <row r="4" spans="1:16" ht="10.5" customHeight="1">
      <c r="A4" s="856" t="s">
        <v>645</v>
      </c>
      <c r="B4" s="853"/>
      <c r="C4" s="853"/>
      <c r="D4" s="853"/>
      <c r="E4" s="3353"/>
      <c r="F4" s="3354"/>
      <c r="G4" s="854"/>
      <c r="H4" s="854"/>
      <c r="I4" s="854"/>
      <c r="J4" s="854"/>
      <c r="K4" s="854"/>
      <c r="L4" s="853"/>
      <c r="M4" s="3353"/>
      <c r="N4" s="855"/>
    </row>
    <row r="5" spans="1:16" ht="11.25" customHeight="1">
      <c r="A5" s="856"/>
      <c r="B5" s="853"/>
      <c r="C5" s="853"/>
      <c r="D5" s="853"/>
      <c r="E5" s="3353"/>
      <c r="F5" s="3354"/>
      <c r="G5" s="854"/>
      <c r="H5" s="854"/>
      <c r="I5" s="854"/>
      <c r="J5" s="854"/>
      <c r="K5" s="854"/>
      <c r="L5" s="853"/>
      <c r="M5" s="3353"/>
      <c r="N5" s="855"/>
    </row>
    <row r="6" spans="1:16" ht="9" customHeight="1">
      <c r="A6" s="857"/>
      <c r="B6" s="858"/>
      <c r="C6" s="858"/>
      <c r="D6" s="858"/>
      <c r="E6" s="3355"/>
      <c r="F6" s="3356"/>
      <c r="G6" s="859"/>
      <c r="H6" s="859"/>
      <c r="I6" s="859"/>
      <c r="J6" s="860"/>
      <c r="K6" s="861"/>
      <c r="L6" s="862"/>
      <c r="M6" s="3355"/>
      <c r="N6" s="863"/>
    </row>
    <row r="7" spans="1:16" ht="9.9499999999999993" customHeight="1">
      <c r="A7" s="864" t="s">
        <v>486</v>
      </c>
      <c r="B7" s="847"/>
      <c r="C7" s="847"/>
      <c r="D7" s="847"/>
      <c r="E7" s="3351"/>
      <c r="F7" s="3352"/>
      <c r="G7" s="848"/>
      <c r="H7" s="848"/>
      <c r="I7" s="848"/>
      <c r="J7" s="849"/>
      <c r="K7" s="848"/>
      <c r="L7" s="847"/>
      <c r="M7" s="3351"/>
      <c r="N7" s="850"/>
    </row>
    <row r="8" spans="1:16" ht="9.9499999999999993" customHeight="1">
      <c r="A8" s="864" t="s">
        <v>1003</v>
      </c>
      <c r="B8" s="847"/>
      <c r="C8" s="847"/>
      <c r="D8" s="847"/>
      <c r="E8" s="3351"/>
      <c r="F8" s="3352"/>
      <c r="G8" s="848"/>
      <c r="H8" s="848"/>
      <c r="I8" s="848"/>
      <c r="J8" s="849"/>
      <c r="K8" s="848"/>
      <c r="L8" s="847"/>
      <c r="M8" s="3351"/>
      <c r="N8" s="850"/>
    </row>
    <row r="9" spans="1:16" ht="9.9499999999999993" customHeight="1">
      <c r="A9" s="865" t="s">
        <v>436</v>
      </c>
      <c r="B9" s="847"/>
      <c r="C9" s="847"/>
      <c r="D9" s="847"/>
      <c r="E9" s="3351"/>
      <c r="F9" s="3352"/>
      <c r="G9" s="848"/>
      <c r="H9" s="848"/>
      <c r="I9" s="848"/>
      <c r="J9" s="849"/>
      <c r="K9" s="848"/>
      <c r="L9" s="847"/>
      <c r="M9" s="3351"/>
      <c r="N9" s="850"/>
    </row>
    <row r="10" spans="1:16" ht="9.9499999999999993" customHeight="1">
      <c r="A10" s="864" t="s">
        <v>470</v>
      </c>
      <c r="B10" s="847"/>
      <c r="C10" s="847"/>
      <c r="D10" s="847"/>
      <c r="E10" s="3351"/>
      <c r="F10" s="3352"/>
      <c r="G10" s="848"/>
      <c r="H10" s="848"/>
      <c r="I10" s="848"/>
      <c r="J10" s="849"/>
      <c r="K10" s="848"/>
      <c r="L10" s="847"/>
      <c r="M10" s="3351"/>
      <c r="N10" s="850"/>
    </row>
    <row r="11" spans="1:16" ht="9.9499999999999993" customHeight="1">
      <c r="A11" s="864" t="s">
        <v>1325</v>
      </c>
      <c r="B11" s="847"/>
      <c r="C11" s="847"/>
      <c r="D11" s="866"/>
      <c r="E11" s="3351"/>
      <c r="F11" s="3352"/>
      <c r="G11" s="848"/>
      <c r="H11" s="848"/>
      <c r="I11" s="848"/>
      <c r="J11" s="849"/>
      <c r="K11" s="848"/>
      <c r="L11" s="847"/>
      <c r="M11" s="3351"/>
      <c r="N11" s="850"/>
    </row>
    <row r="12" spans="1:16" ht="9.9499999999999993" customHeight="1">
      <c r="A12" s="846" t="s">
        <v>471</v>
      </c>
      <c r="B12" s="847"/>
      <c r="C12" s="847"/>
      <c r="D12" s="866"/>
      <c r="E12" s="3351"/>
      <c r="F12" s="3352"/>
      <c r="G12" s="848"/>
      <c r="H12" s="848"/>
      <c r="I12" s="848"/>
      <c r="J12" s="849"/>
      <c r="K12" s="848"/>
      <c r="L12" s="847"/>
      <c r="M12" s="3351"/>
      <c r="N12" s="850"/>
    </row>
    <row r="13" spans="1:16" ht="9.9499999999999993" customHeight="1">
      <c r="A13" s="846" t="s">
        <v>472</v>
      </c>
      <c r="B13" s="847"/>
      <c r="C13" s="847"/>
      <c r="D13" s="866"/>
      <c r="E13" s="3351"/>
      <c r="F13" s="3352"/>
      <c r="G13" s="848"/>
      <c r="H13" s="848"/>
      <c r="I13" s="848"/>
      <c r="J13" s="849"/>
      <c r="K13" s="848"/>
      <c r="L13" s="847"/>
      <c r="M13" s="3351"/>
      <c r="N13" s="850"/>
    </row>
    <row r="14" spans="1:16" ht="9.9499999999999993" customHeight="1">
      <c r="A14" s="864" t="s">
        <v>444</v>
      </c>
      <c r="B14" s="847"/>
      <c r="C14" s="847"/>
      <c r="D14" s="866"/>
      <c r="E14" s="3351"/>
      <c r="F14" s="3352"/>
      <c r="G14" s="848"/>
      <c r="H14" s="848"/>
      <c r="I14" s="848"/>
      <c r="J14" s="849"/>
      <c r="K14" s="848"/>
      <c r="L14" s="847"/>
      <c r="M14" s="3351"/>
      <c r="N14" s="850"/>
    </row>
    <row r="15" spans="1:16" ht="9.9499999999999993" customHeight="1">
      <c r="A15" s="846" t="s">
        <v>445</v>
      </c>
      <c r="B15" s="847"/>
      <c r="C15" s="847"/>
      <c r="D15" s="866"/>
      <c r="E15" s="3351"/>
      <c r="F15" s="3352"/>
      <c r="G15" s="848"/>
      <c r="H15" s="848"/>
      <c r="I15" s="848"/>
      <c r="J15" s="849"/>
      <c r="K15" s="848"/>
      <c r="L15" s="847"/>
      <c r="M15" s="3351"/>
      <c r="N15" s="850"/>
    </row>
    <row r="16" spans="1:16" ht="9.9499999999999993" customHeight="1">
      <c r="A16" s="846" t="s">
        <v>446</v>
      </c>
      <c r="B16" s="847"/>
      <c r="C16" s="847"/>
      <c r="D16" s="866"/>
      <c r="E16" s="3351"/>
      <c r="F16" s="3352"/>
      <c r="G16" s="848"/>
      <c r="H16" s="848"/>
      <c r="I16" s="848"/>
      <c r="J16" s="849"/>
      <c r="K16" s="848"/>
      <c r="L16" s="847"/>
      <c r="M16" s="3351"/>
      <c r="N16" s="850"/>
    </row>
    <row r="17" spans="1:20" ht="6" customHeight="1" thickBot="1">
      <c r="A17" s="867"/>
      <c r="B17" s="868"/>
      <c r="C17" s="868"/>
      <c r="D17" s="869"/>
      <c r="E17" s="3357"/>
      <c r="F17" s="3358"/>
      <c r="G17" s="871"/>
      <c r="H17" s="870"/>
      <c r="I17" s="870"/>
      <c r="J17" s="872"/>
      <c r="K17" s="870"/>
      <c r="L17" s="868"/>
      <c r="M17" s="3357"/>
      <c r="N17" s="873"/>
    </row>
    <row r="18" spans="1:20" ht="13.5" thickTop="1">
      <c r="A18" s="874"/>
      <c r="B18" s="875"/>
      <c r="C18" s="876"/>
      <c r="D18" s="874"/>
      <c r="E18" s="3359"/>
      <c r="F18" s="3360" t="s">
        <v>447</v>
      </c>
      <c r="G18" s="854"/>
      <c r="H18" s="878"/>
      <c r="I18" s="854" t="s">
        <v>448</v>
      </c>
      <c r="J18" s="854"/>
      <c r="K18" s="878"/>
      <c r="L18" s="876"/>
      <c r="M18" s="3351"/>
      <c r="N18" s="875"/>
    </row>
    <row r="19" spans="1:20" ht="11.1" customHeight="1">
      <c r="A19" s="874"/>
      <c r="B19" s="875"/>
      <c r="C19" s="876"/>
      <c r="D19" s="874"/>
      <c r="E19" s="3359"/>
      <c r="F19" s="3361" t="s">
        <v>449</v>
      </c>
      <c r="G19" s="879"/>
      <c r="H19" s="880"/>
      <c r="I19" s="879" t="s">
        <v>449</v>
      </c>
      <c r="J19" s="879"/>
      <c r="K19" s="880"/>
      <c r="L19" s="876"/>
      <c r="M19" s="3351"/>
      <c r="N19" s="875"/>
    </row>
    <row r="20" spans="1:20" ht="11.1" customHeight="1">
      <c r="A20" s="881" t="s">
        <v>549</v>
      </c>
      <c r="B20" s="882" t="s">
        <v>491</v>
      </c>
      <c r="C20" s="883" t="s">
        <v>379</v>
      </c>
      <c r="D20" s="856" t="s">
        <v>129</v>
      </c>
      <c r="E20" s="3362"/>
      <c r="F20" s="3363" t="s">
        <v>450</v>
      </c>
      <c r="G20" s="854"/>
      <c r="H20" s="878"/>
      <c r="I20" s="885"/>
      <c r="J20" s="886"/>
      <c r="K20" s="887"/>
      <c r="L20" s="883" t="s">
        <v>129</v>
      </c>
      <c r="M20" s="3353"/>
      <c r="N20" s="882" t="s">
        <v>549</v>
      </c>
    </row>
    <row r="21" spans="1:20" ht="11.1" customHeight="1">
      <c r="A21" s="881" t="s">
        <v>593</v>
      </c>
      <c r="B21" s="882" t="s">
        <v>492</v>
      </c>
      <c r="C21" s="876"/>
      <c r="D21" s="856" t="s">
        <v>451</v>
      </c>
      <c r="E21" s="3362"/>
      <c r="F21" s="3364" t="s">
        <v>452</v>
      </c>
      <c r="G21" s="854" t="s">
        <v>324</v>
      </c>
      <c r="H21" s="878"/>
      <c r="I21" s="3604" t="s">
        <v>453</v>
      </c>
      <c r="J21" s="887" t="s">
        <v>324</v>
      </c>
      <c r="K21" s="887"/>
      <c r="L21" s="883" t="s">
        <v>1073</v>
      </c>
      <c r="M21" s="3353"/>
      <c r="N21" s="882" t="s">
        <v>593</v>
      </c>
    </row>
    <row r="22" spans="1:20" ht="11.1" customHeight="1">
      <c r="A22" s="874"/>
      <c r="B22" s="875"/>
      <c r="C22" s="876"/>
      <c r="D22" s="856" t="s">
        <v>1068</v>
      </c>
      <c r="E22" s="3362"/>
      <c r="F22" s="3364" t="s">
        <v>16</v>
      </c>
      <c r="G22" s="854" t="s">
        <v>454</v>
      </c>
      <c r="H22" s="878"/>
      <c r="I22" s="888"/>
      <c r="J22" s="889" t="s">
        <v>455</v>
      </c>
      <c r="K22" s="887"/>
      <c r="L22" s="883" t="s">
        <v>456</v>
      </c>
      <c r="M22" s="3353"/>
      <c r="N22" s="875"/>
    </row>
    <row r="23" spans="1:20" ht="11.1" customHeight="1">
      <c r="A23" s="874"/>
      <c r="B23" s="875"/>
      <c r="C23" s="876"/>
      <c r="D23" s="856" t="s">
        <v>493</v>
      </c>
      <c r="E23" s="3362"/>
      <c r="F23" s="3364" t="s">
        <v>982</v>
      </c>
      <c r="G23" s="848"/>
      <c r="H23" s="888"/>
      <c r="I23" s="888"/>
      <c r="J23" s="890"/>
      <c r="K23" s="887"/>
      <c r="L23" s="883" t="s">
        <v>457</v>
      </c>
      <c r="M23" s="3353"/>
      <c r="N23" s="875"/>
    </row>
    <row r="24" spans="1:20" ht="19.5" customHeight="1" thickBot="1">
      <c r="A24" s="891"/>
      <c r="B24" s="892"/>
      <c r="C24" s="893" t="s">
        <v>599</v>
      </c>
      <c r="D24" s="856" t="s">
        <v>458</v>
      </c>
      <c r="E24" s="3362"/>
      <c r="F24" s="3364" t="s">
        <v>494</v>
      </c>
      <c r="G24" s="878" t="s">
        <v>3247</v>
      </c>
      <c r="H24" s="878"/>
      <c r="I24" s="878" t="s">
        <v>496</v>
      </c>
      <c r="J24" s="887" t="s">
        <v>3248</v>
      </c>
      <c r="K24" s="887"/>
      <c r="L24" s="883" t="s">
        <v>498</v>
      </c>
      <c r="M24" s="3353"/>
      <c r="N24" s="892"/>
    </row>
    <row r="25" spans="1:20" ht="10.5" customHeight="1">
      <c r="A25" s="874"/>
      <c r="B25" s="875"/>
      <c r="C25" s="894" t="s">
        <v>836</v>
      </c>
      <c r="D25" s="3637"/>
      <c r="E25" s="3638"/>
      <c r="F25" s="3639"/>
      <c r="G25" s="3640"/>
      <c r="H25" s="3641"/>
      <c r="I25" s="3641"/>
      <c r="J25" s="3642"/>
      <c r="K25" s="3641"/>
      <c r="L25" s="3643"/>
      <c r="M25" s="3644"/>
      <c r="N25" s="877"/>
    </row>
    <row r="26" spans="1:20" ht="10.5" customHeight="1">
      <c r="A26" s="895">
        <v>1</v>
      </c>
      <c r="B26" s="892"/>
      <c r="C26" s="3630" t="s">
        <v>572</v>
      </c>
      <c r="D26" s="896" t="s">
        <v>982</v>
      </c>
      <c r="E26" s="3645">
        <v>279932</v>
      </c>
      <c r="F26" s="3645">
        <v>16235</v>
      </c>
      <c r="G26" s="5152"/>
      <c r="H26" s="3645">
        <v>0</v>
      </c>
      <c r="I26" s="3645">
        <v>0</v>
      </c>
      <c r="J26" s="5152"/>
      <c r="K26" s="3645">
        <v>165</v>
      </c>
      <c r="L26" s="3646"/>
      <c r="M26" s="3647">
        <f>E26+F26+H26-I26-K26</f>
        <v>296002</v>
      </c>
      <c r="N26" s="3634">
        <v>1</v>
      </c>
    </row>
    <row r="27" spans="1:20" ht="10.5" customHeight="1">
      <c r="A27" s="895">
        <v>2</v>
      </c>
      <c r="B27" s="892"/>
      <c r="C27" s="3630" t="s">
        <v>459</v>
      </c>
      <c r="D27" s="3648"/>
      <c r="E27" s="3645">
        <v>249</v>
      </c>
      <c r="F27" s="3645">
        <v>-1701</v>
      </c>
      <c r="G27" s="5152"/>
      <c r="H27" s="3645">
        <v>0</v>
      </c>
      <c r="I27" s="3645">
        <v>-3503</v>
      </c>
      <c r="J27" s="5152"/>
      <c r="K27" s="3645">
        <v>0</v>
      </c>
      <c r="L27" s="3646"/>
      <c r="M27" s="3647">
        <f t="shared" ref="M27:M54" si="0">E27+F27+H27-I27-K27</f>
        <v>2051</v>
      </c>
      <c r="N27" s="3634">
        <v>2</v>
      </c>
    </row>
    <row r="28" spans="1:20" ht="10.5" customHeight="1">
      <c r="A28" s="895">
        <v>3</v>
      </c>
      <c r="B28" s="892"/>
      <c r="C28" s="3630" t="s">
        <v>607</v>
      </c>
      <c r="D28" s="3648"/>
      <c r="E28" s="3645">
        <v>56228</v>
      </c>
      <c r="F28" s="3645">
        <v>1102</v>
      </c>
      <c r="G28" s="5152"/>
      <c r="H28" s="3645">
        <v>0</v>
      </c>
      <c r="I28" s="3645">
        <v>0</v>
      </c>
      <c r="J28" s="5152"/>
      <c r="K28" s="3645">
        <v>0</v>
      </c>
      <c r="L28" s="3646"/>
      <c r="M28" s="3647">
        <f t="shared" si="0"/>
        <v>57330</v>
      </c>
      <c r="N28" s="3634">
        <v>3</v>
      </c>
    </row>
    <row r="29" spans="1:20" ht="10.5" customHeight="1">
      <c r="A29" s="895">
        <v>4</v>
      </c>
      <c r="B29" s="892"/>
      <c r="C29" s="3630" t="s">
        <v>608</v>
      </c>
      <c r="D29" s="3648"/>
      <c r="E29" s="3645">
        <v>333060</v>
      </c>
      <c r="F29" s="3645">
        <v>40359</v>
      </c>
      <c r="G29" s="5152"/>
      <c r="H29" s="3645">
        <v>0</v>
      </c>
      <c r="I29" s="3645">
        <v>11818</v>
      </c>
      <c r="J29" s="5152"/>
      <c r="K29" s="3645">
        <v>0</v>
      </c>
      <c r="L29" s="3646"/>
      <c r="M29" s="3647">
        <f t="shared" si="0"/>
        <v>361601</v>
      </c>
      <c r="N29" s="3634">
        <v>4</v>
      </c>
    </row>
    <row r="30" spans="1:20" ht="10.5" customHeight="1">
      <c r="A30" s="895">
        <v>5</v>
      </c>
      <c r="B30" s="892"/>
      <c r="C30" s="3630" t="s">
        <v>609</v>
      </c>
      <c r="D30" s="3648"/>
      <c r="E30" s="3645">
        <v>0</v>
      </c>
      <c r="F30" s="3645"/>
      <c r="G30" s="5152">
        <v>0</v>
      </c>
      <c r="H30" s="3645">
        <v>0</v>
      </c>
      <c r="I30" s="3645"/>
      <c r="J30" s="5152"/>
      <c r="K30" s="3645">
        <v>0</v>
      </c>
      <c r="L30" s="3646"/>
      <c r="M30" s="3647">
        <f t="shared" si="0"/>
        <v>0</v>
      </c>
      <c r="N30" s="3634">
        <v>5</v>
      </c>
      <c r="Q30" s="899"/>
      <c r="R30" s="899"/>
      <c r="S30" s="899"/>
      <c r="T30" s="899"/>
    </row>
    <row r="31" spans="1:20" ht="10.5" customHeight="1">
      <c r="A31" s="895">
        <v>6</v>
      </c>
      <c r="B31" s="892"/>
      <c r="C31" s="3630" t="s">
        <v>610</v>
      </c>
      <c r="D31" s="3648"/>
      <c r="E31" s="3645">
        <v>151591</v>
      </c>
      <c r="F31" s="3645">
        <v>58668</v>
      </c>
      <c r="G31" s="5152"/>
      <c r="H31" s="3645">
        <v>0</v>
      </c>
      <c r="I31" s="3645">
        <v>48924</v>
      </c>
      <c r="J31" s="5152"/>
      <c r="K31" s="3645">
        <v>0</v>
      </c>
      <c r="L31" s="3646"/>
      <c r="M31" s="3647">
        <f t="shared" si="0"/>
        <v>161335</v>
      </c>
      <c r="N31" s="3634">
        <v>6</v>
      </c>
      <c r="Q31" s="899"/>
      <c r="R31" s="899"/>
      <c r="S31" s="899"/>
      <c r="T31" s="899"/>
    </row>
    <row r="32" spans="1:20" ht="10.5" customHeight="1">
      <c r="A32" s="895">
        <v>7</v>
      </c>
      <c r="B32" s="892"/>
      <c r="C32" s="3630" t="s">
        <v>611</v>
      </c>
      <c r="D32" s="3648"/>
      <c r="E32" s="3645">
        <v>804542</v>
      </c>
      <c r="F32" s="3645">
        <v>98438</v>
      </c>
      <c r="G32" s="5152"/>
      <c r="H32" s="3645">
        <v>45867</v>
      </c>
      <c r="I32" s="3645">
        <v>70422</v>
      </c>
      <c r="J32" s="5152"/>
      <c r="K32" s="3645">
        <v>25738</v>
      </c>
      <c r="L32" s="3646"/>
      <c r="M32" s="3647">
        <f t="shared" si="0"/>
        <v>852687</v>
      </c>
      <c r="N32" s="3634">
        <v>7</v>
      </c>
      <c r="Q32" s="901"/>
      <c r="R32" s="900"/>
      <c r="S32" s="899"/>
      <c r="T32" s="899"/>
    </row>
    <row r="33" spans="1:20" ht="10.5" customHeight="1">
      <c r="A33" s="895">
        <v>8</v>
      </c>
      <c r="B33" s="892"/>
      <c r="C33" s="3630" t="s">
        <v>612</v>
      </c>
      <c r="D33" s="3648"/>
      <c r="E33" s="3645">
        <v>293519</v>
      </c>
      <c r="F33" s="3645">
        <v>21864</v>
      </c>
      <c r="G33" s="5152"/>
      <c r="H33" s="3645">
        <v>3</v>
      </c>
      <c r="I33" s="3645">
        <v>86110</v>
      </c>
      <c r="J33" s="5152"/>
      <c r="K33" s="3645">
        <v>111</v>
      </c>
      <c r="L33" s="3646"/>
      <c r="M33" s="3647">
        <f t="shared" si="0"/>
        <v>229165</v>
      </c>
      <c r="N33" s="3634">
        <v>8</v>
      </c>
      <c r="Q33" s="899"/>
      <c r="R33" s="899"/>
      <c r="S33" s="899"/>
      <c r="T33" s="899"/>
    </row>
    <row r="34" spans="1:20" ht="10.5" customHeight="1">
      <c r="A34" s="895">
        <v>9</v>
      </c>
      <c r="B34" s="892"/>
      <c r="C34" s="3630" t="s">
        <v>613</v>
      </c>
      <c r="D34" s="3648"/>
      <c r="E34" s="3645">
        <v>916</v>
      </c>
      <c r="F34" s="3645">
        <v>-80</v>
      </c>
      <c r="G34" s="5152"/>
      <c r="H34" s="3645">
        <v>68</v>
      </c>
      <c r="I34" s="3645">
        <v>-248</v>
      </c>
      <c r="J34" s="5152"/>
      <c r="K34" s="3645">
        <v>0</v>
      </c>
      <c r="L34" s="3646"/>
      <c r="M34" s="3647">
        <f t="shared" si="0"/>
        <v>1152</v>
      </c>
      <c r="N34" s="3634">
        <v>9</v>
      </c>
      <c r="Q34" s="899"/>
      <c r="R34" s="899"/>
      <c r="S34" s="899"/>
      <c r="T34" s="899"/>
    </row>
    <row r="35" spans="1:20" ht="10.5" customHeight="1">
      <c r="A35" s="895">
        <v>10</v>
      </c>
      <c r="B35" s="892"/>
      <c r="C35" s="3630" t="s">
        <v>837</v>
      </c>
      <c r="D35" s="3648"/>
      <c r="E35" s="3645">
        <v>47080</v>
      </c>
      <c r="F35" s="3645">
        <v>3319</v>
      </c>
      <c r="G35" s="5152"/>
      <c r="H35" s="3645">
        <v>0</v>
      </c>
      <c r="I35" s="3645">
        <v>-5009</v>
      </c>
      <c r="J35" s="5152"/>
      <c r="K35" s="3645">
        <v>0</v>
      </c>
      <c r="L35" s="3646"/>
      <c r="M35" s="3647">
        <f t="shared" si="0"/>
        <v>55408</v>
      </c>
      <c r="N35" s="3634">
        <v>10</v>
      </c>
      <c r="Q35" s="899"/>
      <c r="R35" s="899"/>
      <c r="S35" s="899"/>
      <c r="T35" s="899"/>
    </row>
    <row r="36" spans="1:20" ht="10.5" customHeight="1">
      <c r="A36" s="895">
        <v>11</v>
      </c>
      <c r="B36" s="892"/>
      <c r="C36" s="3630" t="s">
        <v>615</v>
      </c>
      <c r="D36" s="3648"/>
      <c r="E36" s="3645">
        <v>9216</v>
      </c>
      <c r="F36" s="3645">
        <v>3172</v>
      </c>
      <c r="G36" s="5152"/>
      <c r="H36" s="3645">
        <v>0</v>
      </c>
      <c r="I36" s="3645">
        <v>1448</v>
      </c>
      <c r="J36" s="5152"/>
      <c r="K36" s="3645">
        <v>0</v>
      </c>
      <c r="L36" s="3646"/>
      <c r="M36" s="3647">
        <f t="shared" si="0"/>
        <v>10940</v>
      </c>
      <c r="N36" s="3634">
        <v>11</v>
      </c>
      <c r="Q36" s="899"/>
      <c r="R36" s="899"/>
      <c r="S36" s="899"/>
      <c r="T36" s="899"/>
    </row>
    <row r="37" spans="1:20" ht="10.5" customHeight="1">
      <c r="A37" s="895">
        <v>12</v>
      </c>
      <c r="B37" s="892"/>
      <c r="C37" s="3630" t="s">
        <v>616</v>
      </c>
      <c r="D37" s="3649"/>
      <c r="E37" s="3645">
        <v>1232</v>
      </c>
      <c r="F37" s="3645">
        <v>163</v>
      </c>
      <c r="G37" s="5152"/>
      <c r="H37" s="3645">
        <v>0</v>
      </c>
      <c r="I37" s="3645">
        <v>55</v>
      </c>
      <c r="J37" s="5152"/>
      <c r="K37" s="3645">
        <v>0</v>
      </c>
      <c r="L37" s="3646"/>
      <c r="M37" s="3647">
        <f t="shared" si="0"/>
        <v>1340</v>
      </c>
      <c r="N37" s="3634">
        <v>12</v>
      </c>
      <c r="Q37" s="899"/>
      <c r="R37" s="899"/>
      <c r="S37" s="899"/>
      <c r="T37" s="899"/>
    </row>
    <row r="38" spans="1:20" ht="10.5" customHeight="1">
      <c r="A38" s="895">
        <v>13</v>
      </c>
      <c r="B38" s="892"/>
      <c r="C38" s="3630" t="s">
        <v>617</v>
      </c>
      <c r="D38" s="3648"/>
      <c r="E38" s="3645">
        <v>20540</v>
      </c>
      <c r="F38" s="3645">
        <v>2735</v>
      </c>
      <c r="G38" s="5152"/>
      <c r="H38" s="3645">
        <v>0</v>
      </c>
      <c r="I38" s="3645">
        <v>-2813</v>
      </c>
      <c r="J38" s="5152"/>
      <c r="K38" s="3645">
        <v>0</v>
      </c>
      <c r="L38" s="3646"/>
      <c r="M38" s="3647">
        <f t="shared" si="0"/>
        <v>26088</v>
      </c>
      <c r="N38" s="3634">
        <v>13</v>
      </c>
    </row>
    <row r="39" spans="1:20" ht="10.5" customHeight="1">
      <c r="A39" s="895">
        <v>14</v>
      </c>
      <c r="B39" s="892"/>
      <c r="C39" s="3630" t="s">
        <v>618</v>
      </c>
      <c r="D39" s="3648"/>
      <c r="E39" s="3645">
        <v>34410</v>
      </c>
      <c r="F39" s="3645">
        <v>-55</v>
      </c>
      <c r="G39" s="5152"/>
      <c r="H39" s="3645">
        <v>0</v>
      </c>
      <c r="I39" s="3645">
        <v>-1324</v>
      </c>
      <c r="J39" s="5152"/>
      <c r="K39" s="3645">
        <v>0</v>
      </c>
      <c r="L39" s="3646"/>
      <c r="M39" s="3647">
        <f t="shared" si="0"/>
        <v>35679</v>
      </c>
      <c r="N39" s="3634">
        <v>14</v>
      </c>
    </row>
    <row r="40" spans="1:20" ht="10.5" customHeight="1">
      <c r="A40" s="895">
        <v>15</v>
      </c>
      <c r="B40" s="892"/>
      <c r="C40" s="3630" t="s">
        <v>619</v>
      </c>
      <c r="D40" s="3648"/>
      <c r="E40" s="3645">
        <v>391</v>
      </c>
      <c r="F40" s="3645">
        <v>-46</v>
      </c>
      <c r="G40" s="5152"/>
      <c r="H40" s="3645">
        <v>0</v>
      </c>
      <c r="I40" s="3645">
        <v>-60</v>
      </c>
      <c r="J40" s="5152"/>
      <c r="K40" s="3645">
        <v>0</v>
      </c>
      <c r="L40" s="3646"/>
      <c r="M40" s="3647">
        <f t="shared" si="0"/>
        <v>405</v>
      </c>
      <c r="N40" s="3634">
        <v>15</v>
      </c>
    </row>
    <row r="41" spans="1:20" ht="10.5" customHeight="1">
      <c r="A41" s="895">
        <v>16</v>
      </c>
      <c r="B41" s="892"/>
      <c r="C41" s="3630" t="s">
        <v>620</v>
      </c>
      <c r="D41" s="3648"/>
      <c r="E41" s="3645">
        <v>827</v>
      </c>
      <c r="F41" s="3645">
        <v>34</v>
      </c>
      <c r="G41" s="5152"/>
      <c r="H41" s="3645">
        <v>0</v>
      </c>
      <c r="I41" s="3645">
        <v>-31</v>
      </c>
      <c r="J41" s="5152"/>
      <c r="K41" s="3645">
        <v>97</v>
      </c>
      <c r="L41" s="3646"/>
      <c r="M41" s="3647">
        <f t="shared" si="0"/>
        <v>795</v>
      </c>
      <c r="N41" s="3634">
        <v>16</v>
      </c>
    </row>
    <row r="42" spans="1:20" ht="10.5" customHeight="1">
      <c r="A42" s="895">
        <v>17</v>
      </c>
      <c r="B42" s="892"/>
      <c r="C42" s="3630" t="s">
        <v>621</v>
      </c>
      <c r="D42" s="3648"/>
      <c r="E42" s="3645">
        <v>45830</v>
      </c>
      <c r="F42" s="3645">
        <v>4921</v>
      </c>
      <c r="G42" s="5152"/>
      <c r="H42" s="3645">
        <v>0</v>
      </c>
      <c r="I42" s="3645">
        <v>-54</v>
      </c>
      <c r="J42" s="5152"/>
      <c r="K42" s="3645">
        <v>0</v>
      </c>
      <c r="L42" s="3646"/>
      <c r="M42" s="3647">
        <f t="shared" si="0"/>
        <v>50805</v>
      </c>
      <c r="N42" s="3634">
        <v>17</v>
      </c>
    </row>
    <row r="43" spans="1:20" ht="10.5" customHeight="1">
      <c r="A43" s="895">
        <v>18</v>
      </c>
      <c r="B43" s="892"/>
      <c r="C43" s="3630" t="s">
        <v>838</v>
      </c>
      <c r="D43" s="3648"/>
      <c r="E43" s="3645">
        <v>22490</v>
      </c>
      <c r="F43" s="3645">
        <v>418</v>
      </c>
      <c r="G43" s="5152"/>
      <c r="H43" s="3645">
        <v>0</v>
      </c>
      <c r="I43" s="3645">
        <v>-168</v>
      </c>
      <c r="J43" s="5152"/>
      <c r="K43" s="3645">
        <v>0</v>
      </c>
      <c r="L43" s="3646"/>
      <c r="M43" s="3647">
        <f t="shared" si="0"/>
        <v>23076</v>
      </c>
      <c r="N43" s="3634">
        <v>18</v>
      </c>
    </row>
    <row r="44" spans="1:20" ht="10.5" customHeight="1">
      <c r="A44" s="895">
        <v>19</v>
      </c>
      <c r="B44" s="892"/>
      <c r="C44" s="3630" t="s">
        <v>1347</v>
      </c>
      <c r="D44" s="3648"/>
      <c r="E44" s="3645">
        <v>52732</v>
      </c>
      <c r="F44" s="3645">
        <v>-4984</v>
      </c>
      <c r="G44" s="5152"/>
      <c r="H44" s="3645">
        <v>0</v>
      </c>
      <c r="I44" s="3645">
        <v>-16230</v>
      </c>
      <c r="J44" s="5152"/>
      <c r="K44" s="3645">
        <v>0</v>
      </c>
      <c r="L44" s="3646"/>
      <c r="M44" s="3647">
        <f t="shared" si="0"/>
        <v>63978</v>
      </c>
      <c r="N44" s="3634">
        <v>19</v>
      </c>
    </row>
    <row r="45" spans="1:20" ht="10.5" customHeight="1">
      <c r="A45" s="895">
        <v>20</v>
      </c>
      <c r="B45" s="892"/>
      <c r="C45" s="3630" t="s">
        <v>624</v>
      </c>
      <c r="D45" s="3648"/>
      <c r="E45" s="3645">
        <v>118324</v>
      </c>
      <c r="F45" s="3645">
        <v>28608</v>
      </c>
      <c r="G45" s="5152"/>
      <c r="H45" s="3645">
        <v>19997</v>
      </c>
      <c r="I45" s="3645">
        <v>11696</v>
      </c>
      <c r="J45" s="5152"/>
      <c r="K45" s="3645">
        <v>0</v>
      </c>
      <c r="L45" s="3646"/>
      <c r="M45" s="3647">
        <f t="shared" si="0"/>
        <v>155233</v>
      </c>
      <c r="N45" s="3634">
        <v>20</v>
      </c>
    </row>
    <row r="46" spans="1:20" ht="10.5" customHeight="1">
      <c r="A46" s="895">
        <v>21</v>
      </c>
      <c r="B46" s="892"/>
      <c r="C46" s="3630" t="s">
        <v>625</v>
      </c>
      <c r="D46" s="3648"/>
      <c r="E46" s="3645">
        <v>121</v>
      </c>
      <c r="F46" s="3645">
        <v>7</v>
      </c>
      <c r="G46" s="5152"/>
      <c r="H46" s="3645">
        <v>0</v>
      </c>
      <c r="I46" s="3645">
        <v>0</v>
      </c>
      <c r="J46" s="5152"/>
      <c r="K46" s="3645">
        <v>0</v>
      </c>
      <c r="L46" s="3646"/>
      <c r="M46" s="3647">
        <f t="shared" si="0"/>
        <v>128</v>
      </c>
      <c r="N46" s="3634">
        <v>21</v>
      </c>
    </row>
    <row r="47" spans="1:20" ht="10.5" customHeight="1">
      <c r="A47" s="895">
        <v>22</v>
      </c>
      <c r="B47" s="892"/>
      <c r="C47" s="3630" t="s">
        <v>839</v>
      </c>
      <c r="D47" s="3648"/>
      <c r="E47" s="3645">
        <v>1384</v>
      </c>
      <c r="F47" s="3645">
        <v>-300</v>
      </c>
      <c r="G47" s="5152"/>
      <c r="H47" s="3645">
        <v>0</v>
      </c>
      <c r="I47" s="3645">
        <v>-323</v>
      </c>
      <c r="J47" s="5152"/>
      <c r="K47" s="3645">
        <v>0</v>
      </c>
      <c r="L47" s="3646"/>
      <c r="M47" s="3647">
        <f t="shared" si="0"/>
        <v>1407</v>
      </c>
      <c r="N47" s="3634">
        <v>22</v>
      </c>
    </row>
    <row r="48" spans="1:20" ht="10.5" customHeight="1">
      <c r="A48" s="895">
        <v>23</v>
      </c>
      <c r="B48" s="892"/>
      <c r="C48" s="3630" t="s">
        <v>626</v>
      </c>
      <c r="D48" s="3648"/>
      <c r="E48" s="3645">
        <v>4093</v>
      </c>
      <c r="F48" s="3645">
        <v>4751</v>
      </c>
      <c r="G48" s="5152"/>
      <c r="H48" s="3645">
        <v>0</v>
      </c>
      <c r="I48" s="3645">
        <v>6199</v>
      </c>
      <c r="J48" s="5152"/>
      <c r="K48" s="3645">
        <v>0</v>
      </c>
      <c r="L48" s="3646"/>
      <c r="M48" s="3647">
        <f t="shared" si="0"/>
        <v>2645</v>
      </c>
      <c r="N48" s="3634">
        <v>23</v>
      </c>
    </row>
    <row r="49" spans="1:14" ht="10.5" customHeight="1">
      <c r="A49" s="895">
        <v>24</v>
      </c>
      <c r="B49" s="892"/>
      <c r="C49" s="3630" t="s">
        <v>627</v>
      </c>
      <c r="D49" s="3648"/>
      <c r="E49" s="3645">
        <v>40777</v>
      </c>
      <c r="F49" s="3645">
        <v>12715</v>
      </c>
      <c r="G49" s="5152"/>
      <c r="H49" s="3645">
        <v>50</v>
      </c>
      <c r="I49" s="3645">
        <v>8785</v>
      </c>
      <c r="J49" s="5152"/>
      <c r="K49" s="3645">
        <v>0</v>
      </c>
      <c r="L49" s="3646"/>
      <c r="M49" s="3647">
        <f t="shared" si="0"/>
        <v>44757</v>
      </c>
      <c r="N49" s="3634">
        <v>24</v>
      </c>
    </row>
    <row r="50" spans="1:14" ht="10.5" customHeight="1">
      <c r="A50" s="895">
        <v>25</v>
      </c>
      <c r="B50" s="892"/>
      <c r="C50" s="3630" t="s">
        <v>1326</v>
      </c>
      <c r="D50" s="3648"/>
      <c r="E50" s="3645">
        <v>23906</v>
      </c>
      <c r="F50" s="3645">
        <v>691</v>
      </c>
      <c r="G50" s="5152"/>
      <c r="H50" s="3645">
        <v>40</v>
      </c>
      <c r="I50" s="3645">
        <v>-11381</v>
      </c>
      <c r="J50" s="5152"/>
      <c r="K50" s="3645">
        <v>0</v>
      </c>
      <c r="L50" s="3646"/>
      <c r="M50" s="3647">
        <f t="shared" si="0"/>
        <v>36018</v>
      </c>
      <c r="N50" s="3634">
        <v>25</v>
      </c>
    </row>
    <row r="51" spans="1:14" ht="10.5" customHeight="1">
      <c r="A51" s="895">
        <v>26</v>
      </c>
      <c r="B51" s="892"/>
      <c r="C51" s="3631" t="s">
        <v>629</v>
      </c>
      <c r="D51" s="3650"/>
      <c r="E51" s="3645">
        <v>13554</v>
      </c>
      <c r="F51" s="3645">
        <v>1372</v>
      </c>
      <c r="G51" s="5152"/>
      <c r="H51" s="3645">
        <v>0</v>
      </c>
      <c r="I51" s="3645">
        <v>-6308</v>
      </c>
      <c r="J51" s="5152"/>
      <c r="K51" s="3645">
        <v>0</v>
      </c>
      <c r="L51" s="3646"/>
      <c r="M51" s="3647">
        <f t="shared" si="0"/>
        <v>21234</v>
      </c>
      <c r="N51" s="3634">
        <v>26</v>
      </c>
    </row>
    <row r="52" spans="1:14" ht="10.5" customHeight="1">
      <c r="A52" s="895">
        <v>27</v>
      </c>
      <c r="B52" s="892"/>
      <c r="C52" s="3630" t="s">
        <v>840</v>
      </c>
      <c r="D52" s="3648"/>
      <c r="E52" s="3645">
        <v>558</v>
      </c>
      <c r="F52" s="3645">
        <v>22</v>
      </c>
      <c r="G52" s="5152"/>
      <c r="H52" s="3645">
        <v>0</v>
      </c>
      <c r="I52" s="3645">
        <v>-58</v>
      </c>
      <c r="J52" s="5152"/>
      <c r="K52" s="3645">
        <v>0</v>
      </c>
      <c r="L52" s="3646"/>
      <c r="M52" s="3647">
        <f t="shared" si="0"/>
        <v>638</v>
      </c>
      <c r="N52" s="3634">
        <v>27</v>
      </c>
    </row>
    <row r="53" spans="1:14" ht="10.5" customHeight="1">
      <c r="A53" s="895">
        <v>28</v>
      </c>
      <c r="B53" s="892"/>
      <c r="C53" s="3630" t="s">
        <v>1327</v>
      </c>
      <c r="D53" s="3648"/>
      <c r="E53" s="3645">
        <v>0</v>
      </c>
      <c r="F53" s="3645"/>
      <c r="G53" s="5152"/>
      <c r="H53" s="3645">
        <v>0</v>
      </c>
      <c r="I53" s="3645"/>
      <c r="J53" s="5152"/>
      <c r="K53" s="3645">
        <v>0</v>
      </c>
      <c r="L53" s="3646" t="s">
        <v>982</v>
      </c>
      <c r="M53" s="3647">
        <f t="shared" si="0"/>
        <v>0</v>
      </c>
      <c r="N53" s="3634">
        <v>28</v>
      </c>
    </row>
    <row r="54" spans="1:14" ht="10.5" customHeight="1">
      <c r="A54" s="895">
        <v>29</v>
      </c>
      <c r="B54" s="892"/>
      <c r="C54" s="3632" t="s">
        <v>1328</v>
      </c>
      <c r="D54" s="3648"/>
      <c r="E54" s="3651">
        <v>-48411</v>
      </c>
      <c r="F54" s="3645">
        <v>3179</v>
      </c>
      <c r="G54" s="5152"/>
      <c r="H54" s="3645">
        <v>0</v>
      </c>
      <c r="I54" s="3645">
        <v>0</v>
      </c>
      <c r="J54" s="5152"/>
      <c r="K54" s="3645">
        <v>0</v>
      </c>
      <c r="L54" s="3646"/>
      <c r="M54" s="3647">
        <f t="shared" si="0"/>
        <v>-45232</v>
      </c>
      <c r="N54" s="3634">
        <v>29</v>
      </c>
    </row>
    <row r="55" spans="1:14" ht="13.5" thickBot="1">
      <c r="A55" s="903">
        <v>30</v>
      </c>
      <c r="B55" s="904"/>
      <c r="C55" s="869" t="s">
        <v>460</v>
      </c>
      <c r="D55" s="905"/>
      <c r="E55" s="906">
        <f>SUM(E26:E54)</f>
        <v>2309091</v>
      </c>
      <c r="F55" s="906">
        <f>SUM(F26:F54)</f>
        <v>295607</v>
      </c>
      <c r="G55" s="3294"/>
      <c r="H55" s="906">
        <f>SUM(H26:H54)</f>
        <v>66025</v>
      </c>
      <c r="I55" s="906">
        <f>SUM(I26:I54)</f>
        <v>197947</v>
      </c>
      <c r="J55" s="3294"/>
      <c r="K55" s="906">
        <f>SUM(K26:K54)</f>
        <v>26111</v>
      </c>
      <c r="L55" s="3295"/>
      <c r="M55" s="3652">
        <f>SUM(M26:M54)</f>
        <v>2446665</v>
      </c>
      <c r="N55" s="3635">
        <v>30</v>
      </c>
    </row>
    <row r="56" spans="1:14" ht="10.5" customHeight="1" thickTop="1">
      <c r="A56" s="881"/>
      <c r="B56" s="875"/>
      <c r="C56" s="907" t="s">
        <v>589</v>
      </c>
      <c r="D56" s="908"/>
      <c r="E56" s="909"/>
      <c r="F56" s="909"/>
      <c r="G56" s="3297"/>
      <c r="H56" s="909"/>
      <c r="I56" s="909"/>
      <c r="J56" s="3297"/>
      <c r="K56" s="909"/>
      <c r="L56" s="3298"/>
      <c r="M56" s="3653"/>
      <c r="N56" s="3362"/>
    </row>
    <row r="57" spans="1:14" ht="10.5" customHeight="1">
      <c r="A57" s="895">
        <v>31</v>
      </c>
      <c r="B57" s="892"/>
      <c r="C57" s="3630" t="s">
        <v>632</v>
      </c>
      <c r="D57" s="896"/>
      <c r="E57" s="3645">
        <v>197942</v>
      </c>
      <c r="F57" s="3645">
        <v>58196</v>
      </c>
      <c r="G57" s="5152"/>
      <c r="H57" s="3645">
        <v>0</v>
      </c>
      <c r="I57" s="3645">
        <v>6801</v>
      </c>
      <c r="J57" s="5152"/>
      <c r="K57" s="3645">
        <v>0</v>
      </c>
      <c r="L57" s="3646"/>
      <c r="M57" s="3647">
        <f t="shared" ref="M57:M65" si="1">E57+F57+H57-I57-K57</f>
        <v>249337</v>
      </c>
      <c r="N57" s="3634">
        <v>31</v>
      </c>
    </row>
    <row r="58" spans="1:14" ht="10.5" customHeight="1">
      <c r="A58" s="895">
        <v>32</v>
      </c>
      <c r="B58" s="892"/>
      <c r="C58" s="3630" t="s">
        <v>870</v>
      </c>
      <c r="D58" s="896"/>
      <c r="E58" s="3645">
        <v>138442</v>
      </c>
      <c r="F58" s="3645">
        <v>42828</v>
      </c>
      <c r="G58" s="5152"/>
      <c r="H58" s="3645">
        <v>1374</v>
      </c>
      <c r="I58" s="3645">
        <v>-6903</v>
      </c>
      <c r="J58" s="5152"/>
      <c r="K58" s="3645">
        <v>0</v>
      </c>
      <c r="L58" s="3646"/>
      <c r="M58" s="3647">
        <f t="shared" si="1"/>
        <v>189547</v>
      </c>
      <c r="N58" s="3634">
        <v>32</v>
      </c>
    </row>
    <row r="59" spans="1:14" ht="10.5" customHeight="1">
      <c r="A59" s="895">
        <v>33</v>
      </c>
      <c r="B59" s="892"/>
      <c r="C59" s="3630" t="s">
        <v>845</v>
      </c>
      <c r="D59" s="896"/>
      <c r="E59" s="3645">
        <v>396</v>
      </c>
      <c r="F59" s="3645">
        <v>252</v>
      </c>
      <c r="G59" s="5152"/>
      <c r="H59" s="3645">
        <v>0</v>
      </c>
      <c r="I59" s="3645">
        <v>447</v>
      </c>
      <c r="J59" s="5152"/>
      <c r="K59" s="3645">
        <v>0</v>
      </c>
      <c r="L59" s="3646"/>
      <c r="M59" s="3647">
        <f t="shared" si="1"/>
        <v>201</v>
      </c>
      <c r="N59" s="3634">
        <v>33</v>
      </c>
    </row>
    <row r="60" spans="1:14" ht="10.5" customHeight="1">
      <c r="A60" s="895">
        <v>34</v>
      </c>
      <c r="B60" s="892"/>
      <c r="C60" s="3630" t="s">
        <v>633</v>
      </c>
      <c r="D60" s="896"/>
      <c r="E60" s="3645">
        <v>3785</v>
      </c>
      <c r="F60" s="3645">
        <v>721</v>
      </c>
      <c r="G60" s="5152"/>
      <c r="H60" s="3645">
        <v>0</v>
      </c>
      <c r="I60" s="3645">
        <v>0</v>
      </c>
      <c r="J60" s="5152"/>
      <c r="K60" s="3645">
        <v>0</v>
      </c>
      <c r="L60" s="3646"/>
      <c r="M60" s="3647">
        <f t="shared" si="1"/>
        <v>4506</v>
      </c>
      <c r="N60" s="3634">
        <v>34</v>
      </c>
    </row>
    <row r="61" spans="1:14" ht="10.5" customHeight="1">
      <c r="A61" s="895">
        <v>35</v>
      </c>
      <c r="B61" s="892"/>
      <c r="C61" s="3630" t="s">
        <v>634</v>
      </c>
      <c r="D61" s="896"/>
      <c r="E61" s="3645">
        <v>146187</v>
      </c>
      <c r="F61" s="3645">
        <v>9130</v>
      </c>
      <c r="G61" s="5152"/>
      <c r="H61" s="3645">
        <v>0</v>
      </c>
      <c r="I61" s="3645">
        <v>0</v>
      </c>
      <c r="J61" s="5152"/>
      <c r="K61" s="3645">
        <v>0</v>
      </c>
      <c r="L61" s="3646"/>
      <c r="M61" s="3647">
        <f t="shared" si="1"/>
        <v>155317</v>
      </c>
      <c r="N61" s="3634">
        <v>35</v>
      </c>
    </row>
    <row r="62" spans="1:14" ht="10.5" customHeight="1">
      <c r="A62" s="895">
        <v>36</v>
      </c>
      <c r="B62" s="892"/>
      <c r="C62" s="3630" t="s">
        <v>635</v>
      </c>
      <c r="D62" s="896"/>
      <c r="E62" s="3645">
        <v>6033</v>
      </c>
      <c r="F62" s="3645">
        <v>-311</v>
      </c>
      <c r="G62" s="5152"/>
      <c r="H62" s="3645">
        <v>0</v>
      </c>
      <c r="I62" s="3645">
        <v>2867</v>
      </c>
      <c r="J62" s="5152"/>
      <c r="K62" s="3645">
        <v>0</v>
      </c>
      <c r="L62" s="3646"/>
      <c r="M62" s="3647">
        <f t="shared" si="1"/>
        <v>2855</v>
      </c>
      <c r="N62" s="3634">
        <v>36</v>
      </c>
    </row>
    <row r="63" spans="1:14" ht="10.5" customHeight="1">
      <c r="A63" s="895">
        <v>37</v>
      </c>
      <c r="B63" s="892"/>
      <c r="C63" s="3630" t="s">
        <v>636</v>
      </c>
      <c r="D63" s="896"/>
      <c r="E63" s="3645">
        <v>22645</v>
      </c>
      <c r="F63" s="3645">
        <v>6853</v>
      </c>
      <c r="G63" s="5152"/>
      <c r="H63" s="3645">
        <v>0</v>
      </c>
      <c r="I63" s="3645">
        <v>-1463</v>
      </c>
      <c r="J63" s="5152"/>
      <c r="K63" s="3645">
        <v>0</v>
      </c>
      <c r="L63" s="3646"/>
      <c r="M63" s="3647">
        <f t="shared" si="1"/>
        <v>30961</v>
      </c>
      <c r="N63" s="3634">
        <v>37</v>
      </c>
    </row>
    <row r="64" spans="1:14" ht="10.5" customHeight="1">
      <c r="A64" s="1428">
        <v>38</v>
      </c>
      <c r="B64" s="1429"/>
      <c r="C64" s="1430" t="s">
        <v>1329</v>
      </c>
      <c r="D64" s="1431"/>
      <c r="E64" s="1432">
        <v>37762</v>
      </c>
      <c r="F64" s="1432">
        <v>16244</v>
      </c>
      <c r="G64" s="5153"/>
      <c r="H64" s="1432">
        <v>0</v>
      </c>
      <c r="I64" s="1432">
        <v>8842</v>
      </c>
      <c r="J64" s="5153"/>
      <c r="K64" s="1432">
        <v>17557</v>
      </c>
      <c r="L64" s="3300"/>
      <c r="M64" s="3301">
        <f t="shared" si="1"/>
        <v>27607</v>
      </c>
      <c r="N64" s="3636">
        <v>38</v>
      </c>
    </row>
    <row r="65" spans="1:22" ht="10.5" customHeight="1">
      <c r="A65" s="895">
        <v>39</v>
      </c>
      <c r="B65" s="892"/>
      <c r="C65" s="3630" t="s">
        <v>1330</v>
      </c>
      <c r="D65" s="896"/>
      <c r="E65" s="3651">
        <v>0</v>
      </c>
      <c r="F65" s="3645"/>
      <c r="G65" s="5152"/>
      <c r="H65" s="3645"/>
      <c r="I65" s="3645"/>
      <c r="J65" s="5152"/>
      <c r="K65" s="3645"/>
      <c r="L65" s="3646"/>
      <c r="M65" s="3647">
        <f t="shared" si="1"/>
        <v>0</v>
      </c>
      <c r="N65" s="3634">
        <v>39</v>
      </c>
    </row>
    <row r="66" spans="1:22" ht="13.5" thickBot="1">
      <c r="A66" s="903">
        <v>40</v>
      </c>
      <c r="B66" s="904"/>
      <c r="C66" s="869" t="s">
        <v>590</v>
      </c>
      <c r="D66" s="905"/>
      <c r="E66" s="906">
        <f>SUM(E57:E65)</f>
        <v>553192</v>
      </c>
      <c r="F66" s="906">
        <f>SUM(F57:F65)</f>
        <v>133913</v>
      </c>
      <c r="G66" s="3294"/>
      <c r="H66" s="906">
        <f t="shared" ref="H66:K66" si="2">SUM(H57:H65)</f>
        <v>1374</v>
      </c>
      <c r="I66" s="906">
        <f t="shared" si="2"/>
        <v>10591</v>
      </c>
      <c r="J66" s="3302"/>
      <c r="K66" s="906">
        <f t="shared" si="2"/>
        <v>17557</v>
      </c>
      <c r="L66" s="3295"/>
      <c r="M66" s="3652">
        <f>SUM(M57:M65)</f>
        <v>660331</v>
      </c>
      <c r="N66" s="3635">
        <v>40</v>
      </c>
    </row>
    <row r="67" spans="1:22" ht="14.25" thickTop="1" thickBot="1">
      <c r="A67" s="910">
        <v>41</v>
      </c>
      <c r="B67" s="875"/>
      <c r="C67" s="3633" t="s">
        <v>591</v>
      </c>
      <c r="D67" s="911"/>
      <c r="E67" s="912">
        <f>E66+E55</f>
        <v>2862283</v>
      </c>
      <c r="F67" s="3303">
        <f>F66+F55</f>
        <v>429520</v>
      </c>
      <c r="G67" s="3304"/>
      <c r="H67" s="3303">
        <f>H66+H55</f>
        <v>67399</v>
      </c>
      <c r="I67" s="3303">
        <f>I66+I55</f>
        <v>208538</v>
      </c>
      <c r="J67" s="3304"/>
      <c r="K67" s="3303">
        <f>K66+K55</f>
        <v>43668</v>
      </c>
      <c r="L67" s="3305"/>
      <c r="M67" s="3306">
        <f>M66+M55</f>
        <v>3106996</v>
      </c>
      <c r="N67" s="3362">
        <v>41</v>
      </c>
      <c r="Q67" s="1494"/>
      <c r="R67" s="1494"/>
      <c r="S67" s="1494"/>
      <c r="T67" s="1494"/>
      <c r="U67" s="1494"/>
      <c r="V67" s="1494"/>
    </row>
    <row r="68" spans="1:22">
      <c r="A68" s="913"/>
      <c r="B68" s="914"/>
      <c r="C68" s="862"/>
      <c r="D68" s="847"/>
      <c r="E68" s="3351"/>
      <c r="F68" s="3352"/>
      <c r="G68" s="916"/>
      <c r="H68" s="916"/>
      <c r="I68" s="916"/>
      <c r="J68" s="916"/>
      <c r="K68" s="916"/>
      <c r="L68" s="876"/>
      <c r="M68" s="3351"/>
      <c r="N68" s="915"/>
    </row>
    <row r="69" spans="1:22" ht="12" customHeight="1">
      <c r="A69" s="898"/>
      <c r="B69" s="1426"/>
      <c r="C69" s="1427"/>
      <c r="D69" s="848"/>
      <c r="E69" s="3352"/>
      <c r="F69" s="3352"/>
      <c r="G69" s="916"/>
      <c r="H69" s="916"/>
      <c r="I69" s="916"/>
      <c r="J69" s="916"/>
      <c r="K69" s="916"/>
      <c r="L69" s="876"/>
      <c r="M69" s="3351"/>
      <c r="N69" s="877"/>
    </row>
    <row r="70" spans="1:22" ht="12.6" customHeight="1">
      <c r="A70" s="898"/>
      <c r="B70" s="1426" t="s">
        <v>249</v>
      </c>
      <c r="C70" s="1427" t="s">
        <v>1105</v>
      </c>
      <c r="D70" s="848"/>
      <c r="E70" s="3352"/>
      <c r="F70" s="3352"/>
      <c r="G70" s="916"/>
      <c r="H70" s="916"/>
      <c r="I70" s="916"/>
      <c r="J70" s="916"/>
      <c r="K70" s="916"/>
      <c r="L70" s="876"/>
      <c r="M70" s="3351"/>
      <c r="N70" s="877"/>
    </row>
    <row r="71" spans="1:22" ht="12.6" customHeight="1">
      <c r="A71" s="898"/>
      <c r="B71" s="1426" t="s">
        <v>592</v>
      </c>
      <c r="C71" s="1427" t="s">
        <v>1031</v>
      </c>
      <c r="D71" s="848"/>
      <c r="E71" s="3352"/>
      <c r="F71" s="3352"/>
      <c r="G71" s="916"/>
      <c r="H71" s="916"/>
      <c r="I71" s="916"/>
      <c r="J71" s="916"/>
      <c r="K71" s="916"/>
      <c r="L71" s="876"/>
      <c r="M71" s="3351"/>
      <c r="N71" s="877"/>
    </row>
    <row r="72" spans="1:22">
      <c r="A72" s="898"/>
      <c r="B72" s="917"/>
      <c r="C72" s="847"/>
      <c r="D72" s="847"/>
      <c r="E72" s="3351"/>
      <c r="F72" s="3352"/>
      <c r="G72" s="848"/>
      <c r="H72" s="848"/>
      <c r="I72" s="848"/>
      <c r="J72" s="848"/>
      <c r="K72" s="848"/>
      <c r="L72" s="876"/>
      <c r="M72" s="3351"/>
      <c r="N72" s="850"/>
    </row>
    <row r="73" spans="1:22" ht="3" customHeight="1">
      <c r="A73" s="918"/>
      <c r="B73" s="919"/>
      <c r="C73" s="919"/>
      <c r="D73" s="919"/>
      <c r="E73" s="3365"/>
      <c r="F73" s="3366"/>
      <c r="G73" s="920"/>
      <c r="H73" s="920"/>
      <c r="I73" s="920"/>
      <c r="J73" s="920"/>
      <c r="K73" s="920"/>
      <c r="L73" s="919"/>
      <c r="M73" s="3365"/>
      <c r="N73" s="921"/>
    </row>
    <row r="74" spans="1:22" ht="9.75" customHeight="1">
      <c r="A74" s="922" t="s">
        <v>173</v>
      </c>
      <c r="B74" s="847"/>
      <c r="C74" s="847"/>
      <c r="D74" s="876"/>
      <c r="E74" s="3351"/>
      <c r="F74" s="3352"/>
      <c r="G74" s="916"/>
      <c r="H74" s="848"/>
      <c r="I74" s="848"/>
      <c r="J74" s="848"/>
      <c r="K74" s="848"/>
      <c r="L74" s="876"/>
      <c r="M74" s="3351"/>
      <c r="N74" s="847"/>
    </row>
    <row r="75" spans="1:22" ht="15.75">
      <c r="A75" s="923"/>
      <c r="B75" s="923"/>
      <c r="C75" s="202"/>
      <c r="H75" s="924"/>
      <c r="I75" s="924"/>
      <c r="J75" s="924"/>
      <c r="K75" s="924"/>
      <c r="M75" s="3715"/>
      <c r="N75" s="923"/>
    </row>
    <row r="76" spans="1:22">
      <c r="K76" s="926"/>
    </row>
  </sheetData>
  <phoneticPr fontId="10" type="noConversion"/>
  <printOptions horizontalCentered="1" verticalCentered="1"/>
  <pageMargins left="0.5" right="0.65" top="0.25" bottom="0.25" header="0" footer="0"/>
  <pageSetup scale="94" orientation="portrait" r:id="rId1"/>
  <headerFooter alignWithMargins="0">
    <oddFooter xml:space="preserve">&amp;C </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codeName="Sheet42"/>
  <dimension ref="A1:BS176"/>
  <sheetViews>
    <sheetView showGridLines="0" zoomScaleNormal="100" workbookViewId="0">
      <selection activeCell="A5" sqref="A5"/>
    </sheetView>
  </sheetViews>
  <sheetFormatPr defaultColWidth="12.5703125" defaultRowHeight="15.75"/>
  <cols>
    <col min="1" max="1" width="4" style="936" bestFit="1" customWidth="1"/>
    <col min="2" max="2" width="4.85546875" style="936" customWidth="1"/>
    <col min="3" max="3" width="15.140625" style="936" customWidth="1"/>
    <col min="4" max="4" width="11.140625" style="936" customWidth="1"/>
    <col min="5" max="9" width="10" style="936" customWidth="1"/>
    <col min="10" max="10" width="8.28515625" style="936" customWidth="1"/>
    <col min="11" max="11" width="5" style="936" customWidth="1"/>
    <col min="12" max="12" width="7.42578125" style="936" customWidth="1"/>
    <col min="13" max="256" width="12.5703125" style="936"/>
    <col min="257" max="257" width="4" style="936" bestFit="1" customWidth="1"/>
    <col min="258" max="258" width="4.85546875" style="936" customWidth="1"/>
    <col min="259" max="259" width="15.140625" style="936" customWidth="1"/>
    <col min="260" max="260" width="11.140625" style="936" customWidth="1"/>
    <col min="261" max="266" width="10" style="936" customWidth="1"/>
    <col min="267" max="267" width="5" style="936" customWidth="1"/>
    <col min="268" max="268" width="7.42578125" style="936" customWidth="1"/>
    <col min="269" max="512" width="12.5703125" style="936"/>
    <col min="513" max="513" width="4" style="936" bestFit="1" customWidth="1"/>
    <col min="514" max="514" width="4.85546875" style="936" customWidth="1"/>
    <col min="515" max="515" width="15.140625" style="936" customWidth="1"/>
    <col min="516" max="516" width="11.140625" style="936" customWidth="1"/>
    <col min="517" max="522" width="10" style="936" customWidth="1"/>
    <col min="523" max="523" width="5" style="936" customWidth="1"/>
    <col min="524" max="524" width="7.42578125" style="936" customWidth="1"/>
    <col min="525" max="768" width="12.5703125" style="936"/>
    <col min="769" max="769" width="4" style="936" bestFit="1" customWidth="1"/>
    <col min="770" max="770" width="4.85546875" style="936" customWidth="1"/>
    <col min="771" max="771" width="15.140625" style="936" customWidth="1"/>
    <col min="772" max="772" width="11.140625" style="936" customWidth="1"/>
    <col min="773" max="778" width="10" style="936" customWidth="1"/>
    <col min="779" max="779" width="5" style="936" customWidth="1"/>
    <col min="780" max="780" width="7.42578125" style="936" customWidth="1"/>
    <col min="781" max="1024" width="12.5703125" style="936"/>
    <col min="1025" max="1025" width="4" style="936" bestFit="1" customWidth="1"/>
    <col min="1026" max="1026" width="4.85546875" style="936" customWidth="1"/>
    <col min="1027" max="1027" width="15.140625" style="936" customWidth="1"/>
    <col min="1028" max="1028" width="11.140625" style="936" customWidth="1"/>
    <col min="1029" max="1034" width="10" style="936" customWidth="1"/>
    <col min="1035" max="1035" width="5" style="936" customWidth="1"/>
    <col min="1036" max="1036" width="7.42578125" style="936" customWidth="1"/>
    <col min="1037" max="1280" width="12.5703125" style="936"/>
    <col min="1281" max="1281" width="4" style="936" bestFit="1" customWidth="1"/>
    <col min="1282" max="1282" width="4.85546875" style="936" customWidth="1"/>
    <col min="1283" max="1283" width="15.140625" style="936" customWidth="1"/>
    <col min="1284" max="1284" width="11.140625" style="936" customWidth="1"/>
    <col min="1285" max="1290" width="10" style="936" customWidth="1"/>
    <col min="1291" max="1291" width="5" style="936" customWidth="1"/>
    <col min="1292" max="1292" width="7.42578125" style="936" customWidth="1"/>
    <col min="1293" max="1536" width="12.5703125" style="936"/>
    <col min="1537" max="1537" width="4" style="936" bestFit="1" customWidth="1"/>
    <col min="1538" max="1538" width="4.85546875" style="936" customWidth="1"/>
    <col min="1539" max="1539" width="15.140625" style="936" customWidth="1"/>
    <col min="1540" max="1540" width="11.140625" style="936" customWidth="1"/>
    <col min="1541" max="1546" width="10" style="936" customWidth="1"/>
    <col min="1547" max="1547" width="5" style="936" customWidth="1"/>
    <col min="1548" max="1548" width="7.42578125" style="936" customWidth="1"/>
    <col min="1549" max="1792" width="12.5703125" style="936"/>
    <col min="1793" max="1793" width="4" style="936" bestFit="1" customWidth="1"/>
    <col min="1794" max="1794" width="4.85546875" style="936" customWidth="1"/>
    <col min="1795" max="1795" width="15.140625" style="936" customWidth="1"/>
    <col min="1796" max="1796" width="11.140625" style="936" customWidth="1"/>
    <col min="1797" max="1802" width="10" style="936" customWidth="1"/>
    <col min="1803" max="1803" width="5" style="936" customWidth="1"/>
    <col min="1804" max="1804" width="7.42578125" style="936" customWidth="1"/>
    <col min="1805" max="2048" width="12.5703125" style="936"/>
    <col min="2049" max="2049" width="4" style="936" bestFit="1" customWidth="1"/>
    <col min="2050" max="2050" width="4.85546875" style="936" customWidth="1"/>
    <col min="2051" max="2051" width="15.140625" style="936" customWidth="1"/>
    <col min="2052" max="2052" width="11.140625" style="936" customWidth="1"/>
    <col min="2053" max="2058" width="10" style="936" customWidth="1"/>
    <col min="2059" max="2059" width="5" style="936" customWidth="1"/>
    <col min="2060" max="2060" width="7.42578125" style="936" customWidth="1"/>
    <col min="2061" max="2304" width="12.5703125" style="936"/>
    <col min="2305" max="2305" width="4" style="936" bestFit="1" customWidth="1"/>
    <col min="2306" max="2306" width="4.85546875" style="936" customWidth="1"/>
    <col min="2307" max="2307" width="15.140625" style="936" customWidth="1"/>
    <col min="2308" max="2308" width="11.140625" style="936" customWidth="1"/>
    <col min="2309" max="2314" width="10" style="936" customWidth="1"/>
    <col min="2315" max="2315" width="5" style="936" customWidth="1"/>
    <col min="2316" max="2316" width="7.42578125" style="936" customWidth="1"/>
    <col min="2317" max="2560" width="12.5703125" style="936"/>
    <col min="2561" max="2561" width="4" style="936" bestFit="1" customWidth="1"/>
    <col min="2562" max="2562" width="4.85546875" style="936" customWidth="1"/>
    <col min="2563" max="2563" width="15.140625" style="936" customWidth="1"/>
    <col min="2564" max="2564" width="11.140625" style="936" customWidth="1"/>
    <col min="2565" max="2570" width="10" style="936" customWidth="1"/>
    <col min="2571" max="2571" width="5" style="936" customWidth="1"/>
    <col min="2572" max="2572" width="7.42578125" style="936" customWidth="1"/>
    <col min="2573" max="2816" width="12.5703125" style="936"/>
    <col min="2817" max="2817" width="4" style="936" bestFit="1" customWidth="1"/>
    <col min="2818" max="2818" width="4.85546875" style="936" customWidth="1"/>
    <col min="2819" max="2819" width="15.140625" style="936" customWidth="1"/>
    <col min="2820" max="2820" width="11.140625" style="936" customWidth="1"/>
    <col min="2821" max="2826" width="10" style="936" customWidth="1"/>
    <col min="2827" max="2827" width="5" style="936" customWidth="1"/>
    <col min="2828" max="2828" width="7.42578125" style="936" customWidth="1"/>
    <col min="2829" max="3072" width="12.5703125" style="936"/>
    <col min="3073" max="3073" width="4" style="936" bestFit="1" customWidth="1"/>
    <col min="3074" max="3074" width="4.85546875" style="936" customWidth="1"/>
    <col min="3075" max="3075" width="15.140625" style="936" customWidth="1"/>
    <col min="3076" max="3076" width="11.140625" style="936" customWidth="1"/>
    <col min="3077" max="3082" width="10" style="936" customWidth="1"/>
    <col min="3083" max="3083" width="5" style="936" customWidth="1"/>
    <col min="3084" max="3084" width="7.42578125" style="936" customWidth="1"/>
    <col min="3085" max="3328" width="12.5703125" style="936"/>
    <col min="3329" max="3329" width="4" style="936" bestFit="1" customWidth="1"/>
    <col min="3330" max="3330" width="4.85546875" style="936" customWidth="1"/>
    <col min="3331" max="3331" width="15.140625" style="936" customWidth="1"/>
    <col min="3332" max="3332" width="11.140625" style="936" customWidth="1"/>
    <col min="3333" max="3338" width="10" style="936" customWidth="1"/>
    <col min="3339" max="3339" width="5" style="936" customWidth="1"/>
    <col min="3340" max="3340" width="7.42578125" style="936" customWidth="1"/>
    <col min="3341" max="3584" width="12.5703125" style="936"/>
    <col min="3585" max="3585" width="4" style="936" bestFit="1" customWidth="1"/>
    <col min="3586" max="3586" width="4.85546875" style="936" customWidth="1"/>
    <col min="3587" max="3587" width="15.140625" style="936" customWidth="1"/>
    <col min="3588" max="3588" width="11.140625" style="936" customWidth="1"/>
    <col min="3589" max="3594" width="10" style="936" customWidth="1"/>
    <col min="3595" max="3595" width="5" style="936" customWidth="1"/>
    <col min="3596" max="3596" width="7.42578125" style="936" customWidth="1"/>
    <col min="3597" max="3840" width="12.5703125" style="936"/>
    <col min="3841" max="3841" width="4" style="936" bestFit="1" customWidth="1"/>
    <col min="3842" max="3842" width="4.85546875" style="936" customWidth="1"/>
    <col min="3843" max="3843" width="15.140625" style="936" customWidth="1"/>
    <col min="3844" max="3844" width="11.140625" style="936" customWidth="1"/>
    <col min="3845" max="3850" width="10" style="936" customWidth="1"/>
    <col min="3851" max="3851" width="5" style="936" customWidth="1"/>
    <col min="3852" max="3852" width="7.42578125" style="936" customWidth="1"/>
    <col min="3853" max="4096" width="12.5703125" style="936"/>
    <col min="4097" max="4097" width="4" style="936" bestFit="1" customWidth="1"/>
    <col min="4098" max="4098" width="4.85546875" style="936" customWidth="1"/>
    <col min="4099" max="4099" width="15.140625" style="936" customWidth="1"/>
    <col min="4100" max="4100" width="11.140625" style="936" customWidth="1"/>
    <col min="4101" max="4106" width="10" style="936" customWidth="1"/>
    <col min="4107" max="4107" width="5" style="936" customWidth="1"/>
    <col min="4108" max="4108" width="7.42578125" style="936" customWidth="1"/>
    <col min="4109" max="4352" width="12.5703125" style="936"/>
    <col min="4353" max="4353" width="4" style="936" bestFit="1" customWidth="1"/>
    <col min="4354" max="4354" width="4.85546875" style="936" customWidth="1"/>
    <col min="4355" max="4355" width="15.140625" style="936" customWidth="1"/>
    <col min="4356" max="4356" width="11.140625" style="936" customWidth="1"/>
    <col min="4357" max="4362" width="10" style="936" customWidth="1"/>
    <col min="4363" max="4363" width="5" style="936" customWidth="1"/>
    <col min="4364" max="4364" width="7.42578125" style="936" customWidth="1"/>
    <col min="4365" max="4608" width="12.5703125" style="936"/>
    <col min="4609" max="4609" width="4" style="936" bestFit="1" customWidth="1"/>
    <col min="4610" max="4610" width="4.85546875" style="936" customWidth="1"/>
    <col min="4611" max="4611" width="15.140625" style="936" customWidth="1"/>
    <col min="4612" max="4612" width="11.140625" style="936" customWidth="1"/>
    <col min="4613" max="4618" width="10" style="936" customWidth="1"/>
    <col min="4619" max="4619" width="5" style="936" customWidth="1"/>
    <col min="4620" max="4620" width="7.42578125" style="936" customWidth="1"/>
    <col min="4621" max="4864" width="12.5703125" style="936"/>
    <col min="4865" max="4865" width="4" style="936" bestFit="1" customWidth="1"/>
    <col min="4866" max="4866" width="4.85546875" style="936" customWidth="1"/>
    <col min="4867" max="4867" width="15.140625" style="936" customWidth="1"/>
    <col min="4868" max="4868" width="11.140625" style="936" customWidth="1"/>
    <col min="4869" max="4874" width="10" style="936" customWidth="1"/>
    <col min="4875" max="4875" width="5" style="936" customWidth="1"/>
    <col min="4876" max="4876" width="7.42578125" style="936" customWidth="1"/>
    <col min="4877" max="5120" width="12.5703125" style="936"/>
    <col min="5121" max="5121" width="4" style="936" bestFit="1" customWidth="1"/>
    <col min="5122" max="5122" width="4.85546875" style="936" customWidth="1"/>
    <col min="5123" max="5123" width="15.140625" style="936" customWidth="1"/>
    <col min="5124" max="5124" width="11.140625" style="936" customWidth="1"/>
    <col min="5125" max="5130" width="10" style="936" customWidth="1"/>
    <col min="5131" max="5131" width="5" style="936" customWidth="1"/>
    <col min="5132" max="5132" width="7.42578125" style="936" customWidth="1"/>
    <col min="5133" max="5376" width="12.5703125" style="936"/>
    <col min="5377" max="5377" width="4" style="936" bestFit="1" customWidth="1"/>
    <col min="5378" max="5378" width="4.85546875" style="936" customWidth="1"/>
    <col min="5379" max="5379" width="15.140625" style="936" customWidth="1"/>
    <col min="5380" max="5380" width="11.140625" style="936" customWidth="1"/>
    <col min="5381" max="5386" width="10" style="936" customWidth="1"/>
    <col min="5387" max="5387" width="5" style="936" customWidth="1"/>
    <col min="5388" max="5388" width="7.42578125" style="936" customWidth="1"/>
    <col min="5389" max="5632" width="12.5703125" style="936"/>
    <col min="5633" max="5633" width="4" style="936" bestFit="1" customWidth="1"/>
    <col min="5634" max="5634" width="4.85546875" style="936" customWidth="1"/>
    <col min="5635" max="5635" width="15.140625" style="936" customWidth="1"/>
    <col min="5636" max="5636" width="11.140625" style="936" customWidth="1"/>
    <col min="5637" max="5642" width="10" style="936" customWidth="1"/>
    <col min="5643" max="5643" width="5" style="936" customWidth="1"/>
    <col min="5644" max="5644" width="7.42578125" style="936" customWidth="1"/>
    <col min="5645" max="5888" width="12.5703125" style="936"/>
    <col min="5889" max="5889" width="4" style="936" bestFit="1" customWidth="1"/>
    <col min="5890" max="5890" width="4.85546875" style="936" customWidth="1"/>
    <col min="5891" max="5891" width="15.140625" style="936" customWidth="1"/>
    <col min="5892" max="5892" width="11.140625" style="936" customWidth="1"/>
    <col min="5893" max="5898" width="10" style="936" customWidth="1"/>
    <col min="5899" max="5899" width="5" style="936" customWidth="1"/>
    <col min="5900" max="5900" width="7.42578125" style="936" customWidth="1"/>
    <col min="5901" max="6144" width="12.5703125" style="936"/>
    <col min="6145" max="6145" width="4" style="936" bestFit="1" customWidth="1"/>
    <col min="6146" max="6146" width="4.85546875" style="936" customWidth="1"/>
    <col min="6147" max="6147" width="15.140625" style="936" customWidth="1"/>
    <col min="6148" max="6148" width="11.140625" style="936" customWidth="1"/>
    <col min="6149" max="6154" width="10" style="936" customWidth="1"/>
    <col min="6155" max="6155" width="5" style="936" customWidth="1"/>
    <col min="6156" max="6156" width="7.42578125" style="936" customWidth="1"/>
    <col min="6157" max="6400" width="12.5703125" style="936"/>
    <col min="6401" max="6401" width="4" style="936" bestFit="1" customWidth="1"/>
    <col min="6402" max="6402" width="4.85546875" style="936" customWidth="1"/>
    <col min="6403" max="6403" width="15.140625" style="936" customWidth="1"/>
    <col min="6404" max="6404" width="11.140625" style="936" customWidth="1"/>
    <col min="6405" max="6410" width="10" style="936" customWidth="1"/>
    <col min="6411" max="6411" width="5" style="936" customWidth="1"/>
    <col min="6412" max="6412" width="7.42578125" style="936" customWidth="1"/>
    <col min="6413" max="6656" width="12.5703125" style="936"/>
    <col min="6657" max="6657" width="4" style="936" bestFit="1" customWidth="1"/>
    <col min="6658" max="6658" width="4.85546875" style="936" customWidth="1"/>
    <col min="6659" max="6659" width="15.140625" style="936" customWidth="1"/>
    <col min="6660" max="6660" width="11.140625" style="936" customWidth="1"/>
    <col min="6661" max="6666" width="10" style="936" customWidth="1"/>
    <col min="6667" max="6667" width="5" style="936" customWidth="1"/>
    <col min="6668" max="6668" width="7.42578125" style="936" customWidth="1"/>
    <col min="6669" max="6912" width="12.5703125" style="936"/>
    <col min="6913" max="6913" width="4" style="936" bestFit="1" customWidth="1"/>
    <col min="6914" max="6914" width="4.85546875" style="936" customWidth="1"/>
    <col min="6915" max="6915" width="15.140625" style="936" customWidth="1"/>
    <col min="6916" max="6916" width="11.140625" style="936" customWidth="1"/>
    <col min="6917" max="6922" width="10" style="936" customWidth="1"/>
    <col min="6923" max="6923" width="5" style="936" customWidth="1"/>
    <col min="6924" max="6924" width="7.42578125" style="936" customWidth="1"/>
    <col min="6925" max="7168" width="12.5703125" style="936"/>
    <col min="7169" max="7169" width="4" style="936" bestFit="1" customWidth="1"/>
    <col min="7170" max="7170" width="4.85546875" style="936" customWidth="1"/>
    <col min="7171" max="7171" width="15.140625" style="936" customWidth="1"/>
    <col min="7172" max="7172" width="11.140625" style="936" customWidth="1"/>
    <col min="7173" max="7178" width="10" style="936" customWidth="1"/>
    <col min="7179" max="7179" width="5" style="936" customWidth="1"/>
    <col min="7180" max="7180" width="7.42578125" style="936" customWidth="1"/>
    <col min="7181" max="7424" width="12.5703125" style="936"/>
    <col min="7425" max="7425" width="4" style="936" bestFit="1" customWidth="1"/>
    <col min="7426" max="7426" width="4.85546875" style="936" customWidth="1"/>
    <col min="7427" max="7427" width="15.140625" style="936" customWidth="1"/>
    <col min="7428" max="7428" width="11.140625" style="936" customWidth="1"/>
    <col min="7429" max="7434" width="10" style="936" customWidth="1"/>
    <col min="7435" max="7435" width="5" style="936" customWidth="1"/>
    <col min="7436" max="7436" width="7.42578125" style="936" customWidth="1"/>
    <col min="7437" max="7680" width="12.5703125" style="936"/>
    <col min="7681" max="7681" width="4" style="936" bestFit="1" customWidth="1"/>
    <col min="7682" max="7682" width="4.85546875" style="936" customWidth="1"/>
    <col min="7683" max="7683" width="15.140625" style="936" customWidth="1"/>
    <col min="7684" max="7684" width="11.140625" style="936" customWidth="1"/>
    <col min="7685" max="7690" width="10" style="936" customWidth="1"/>
    <col min="7691" max="7691" width="5" style="936" customWidth="1"/>
    <col min="7692" max="7692" width="7.42578125" style="936" customWidth="1"/>
    <col min="7693" max="7936" width="12.5703125" style="936"/>
    <col min="7937" max="7937" width="4" style="936" bestFit="1" customWidth="1"/>
    <col min="7938" max="7938" width="4.85546875" style="936" customWidth="1"/>
    <col min="7939" max="7939" width="15.140625" style="936" customWidth="1"/>
    <col min="7940" max="7940" width="11.140625" style="936" customWidth="1"/>
    <col min="7941" max="7946" width="10" style="936" customWidth="1"/>
    <col min="7947" max="7947" width="5" style="936" customWidth="1"/>
    <col min="7948" max="7948" width="7.42578125" style="936" customWidth="1"/>
    <col min="7949" max="8192" width="12.5703125" style="936"/>
    <col min="8193" max="8193" width="4" style="936" bestFit="1" customWidth="1"/>
    <col min="8194" max="8194" width="4.85546875" style="936" customWidth="1"/>
    <col min="8195" max="8195" width="15.140625" style="936" customWidth="1"/>
    <col min="8196" max="8196" width="11.140625" style="936" customWidth="1"/>
    <col min="8197" max="8202" width="10" style="936" customWidth="1"/>
    <col min="8203" max="8203" width="5" style="936" customWidth="1"/>
    <col min="8204" max="8204" width="7.42578125" style="936" customWidth="1"/>
    <col min="8205" max="8448" width="12.5703125" style="936"/>
    <col min="8449" max="8449" width="4" style="936" bestFit="1" customWidth="1"/>
    <col min="8450" max="8450" width="4.85546875" style="936" customWidth="1"/>
    <col min="8451" max="8451" width="15.140625" style="936" customWidth="1"/>
    <col min="8452" max="8452" width="11.140625" style="936" customWidth="1"/>
    <col min="8453" max="8458" width="10" style="936" customWidth="1"/>
    <col min="8459" max="8459" width="5" style="936" customWidth="1"/>
    <col min="8460" max="8460" width="7.42578125" style="936" customWidth="1"/>
    <col min="8461" max="8704" width="12.5703125" style="936"/>
    <col min="8705" max="8705" width="4" style="936" bestFit="1" customWidth="1"/>
    <col min="8706" max="8706" width="4.85546875" style="936" customWidth="1"/>
    <col min="8707" max="8707" width="15.140625" style="936" customWidth="1"/>
    <col min="8708" max="8708" width="11.140625" style="936" customWidth="1"/>
    <col min="8709" max="8714" width="10" style="936" customWidth="1"/>
    <col min="8715" max="8715" width="5" style="936" customWidth="1"/>
    <col min="8716" max="8716" width="7.42578125" style="936" customWidth="1"/>
    <col min="8717" max="8960" width="12.5703125" style="936"/>
    <col min="8961" max="8961" width="4" style="936" bestFit="1" customWidth="1"/>
    <col min="8962" max="8962" width="4.85546875" style="936" customWidth="1"/>
    <col min="8963" max="8963" width="15.140625" style="936" customWidth="1"/>
    <col min="8964" max="8964" width="11.140625" style="936" customWidth="1"/>
    <col min="8965" max="8970" width="10" style="936" customWidth="1"/>
    <col min="8971" max="8971" width="5" style="936" customWidth="1"/>
    <col min="8972" max="8972" width="7.42578125" style="936" customWidth="1"/>
    <col min="8973" max="9216" width="12.5703125" style="936"/>
    <col min="9217" max="9217" width="4" style="936" bestFit="1" customWidth="1"/>
    <col min="9218" max="9218" width="4.85546875" style="936" customWidth="1"/>
    <col min="9219" max="9219" width="15.140625" style="936" customWidth="1"/>
    <col min="9220" max="9220" width="11.140625" style="936" customWidth="1"/>
    <col min="9221" max="9226" width="10" style="936" customWidth="1"/>
    <col min="9227" max="9227" width="5" style="936" customWidth="1"/>
    <col min="9228" max="9228" width="7.42578125" style="936" customWidth="1"/>
    <col min="9229" max="9472" width="12.5703125" style="936"/>
    <col min="9473" max="9473" width="4" style="936" bestFit="1" customWidth="1"/>
    <col min="9474" max="9474" width="4.85546875" style="936" customWidth="1"/>
    <col min="9475" max="9475" width="15.140625" style="936" customWidth="1"/>
    <col min="9476" max="9476" width="11.140625" style="936" customWidth="1"/>
    <col min="9477" max="9482" width="10" style="936" customWidth="1"/>
    <col min="9483" max="9483" width="5" style="936" customWidth="1"/>
    <col min="9484" max="9484" width="7.42578125" style="936" customWidth="1"/>
    <col min="9485" max="9728" width="12.5703125" style="936"/>
    <col min="9729" max="9729" width="4" style="936" bestFit="1" customWidth="1"/>
    <col min="9730" max="9730" width="4.85546875" style="936" customWidth="1"/>
    <col min="9731" max="9731" width="15.140625" style="936" customWidth="1"/>
    <col min="9732" max="9732" width="11.140625" style="936" customWidth="1"/>
    <col min="9733" max="9738" width="10" style="936" customWidth="1"/>
    <col min="9739" max="9739" width="5" style="936" customWidth="1"/>
    <col min="9740" max="9740" width="7.42578125" style="936" customWidth="1"/>
    <col min="9741" max="9984" width="12.5703125" style="936"/>
    <col min="9985" max="9985" width="4" style="936" bestFit="1" customWidth="1"/>
    <col min="9986" max="9986" width="4.85546875" style="936" customWidth="1"/>
    <col min="9987" max="9987" width="15.140625" style="936" customWidth="1"/>
    <col min="9988" max="9988" width="11.140625" style="936" customWidth="1"/>
    <col min="9989" max="9994" width="10" style="936" customWidth="1"/>
    <col min="9995" max="9995" width="5" style="936" customWidth="1"/>
    <col min="9996" max="9996" width="7.42578125" style="936" customWidth="1"/>
    <col min="9997" max="10240" width="12.5703125" style="936"/>
    <col min="10241" max="10241" width="4" style="936" bestFit="1" customWidth="1"/>
    <col min="10242" max="10242" width="4.85546875" style="936" customWidth="1"/>
    <col min="10243" max="10243" width="15.140625" style="936" customWidth="1"/>
    <col min="10244" max="10244" width="11.140625" style="936" customWidth="1"/>
    <col min="10245" max="10250" width="10" style="936" customWidth="1"/>
    <col min="10251" max="10251" width="5" style="936" customWidth="1"/>
    <col min="10252" max="10252" width="7.42578125" style="936" customWidth="1"/>
    <col min="10253" max="10496" width="12.5703125" style="936"/>
    <col min="10497" max="10497" width="4" style="936" bestFit="1" customWidth="1"/>
    <col min="10498" max="10498" width="4.85546875" style="936" customWidth="1"/>
    <col min="10499" max="10499" width="15.140625" style="936" customWidth="1"/>
    <col min="10500" max="10500" width="11.140625" style="936" customWidth="1"/>
    <col min="10501" max="10506" width="10" style="936" customWidth="1"/>
    <col min="10507" max="10507" width="5" style="936" customWidth="1"/>
    <col min="10508" max="10508" width="7.42578125" style="936" customWidth="1"/>
    <col min="10509" max="10752" width="12.5703125" style="936"/>
    <col min="10753" max="10753" width="4" style="936" bestFit="1" customWidth="1"/>
    <col min="10754" max="10754" width="4.85546875" style="936" customWidth="1"/>
    <col min="10755" max="10755" width="15.140625" style="936" customWidth="1"/>
    <col min="10756" max="10756" width="11.140625" style="936" customWidth="1"/>
    <col min="10757" max="10762" width="10" style="936" customWidth="1"/>
    <col min="10763" max="10763" width="5" style="936" customWidth="1"/>
    <col min="10764" max="10764" width="7.42578125" style="936" customWidth="1"/>
    <col min="10765" max="11008" width="12.5703125" style="936"/>
    <col min="11009" max="11009" width="4" style="936" bestFit="1" customWidth="1"/>
    <col min="11010" max="11010" width="4.85546875" style="936" customWidth="1"/>
    <col min="11011" max="11011" width="15.140625" style="936" customWidth="1"/>
    <col min="11012" max="11012" width="11.140625" style="936" customWidth="1"/>
    <col min="11013" max="11018" width="10" style="936" customWidth="1"/>
    <col min="11019" max="11019" width="5" style="936" customWidth="1"/>
    <col min="11020" max="11020" width="7.42578125" style="936" customWidth="1"/>
    <col min="11021" max="11264" width="12.5703125" style="936"/>
    <col min="11265" max="11265" width="4" style="936" bestFit="1" customWidth="1"/>
    <col min="11266" max="11266" width="4.85546875" style="936" customWidth="1"/>
    <col min="11267" max="11267" width="15.140625" style="936" customWidth="1"/>
    <col min="11268" max="11268" width="11.140625" style="936" customWidth="1"/>
    <col min="11269" max="11274" width="10" style="936" customWidth="1"/>
    <col min="11275" max="11275" width="5" style="936" customWidth="1"/>
    <col min="11276" max="11276" width="7.42578125" style="936" customWidth="1"/>
    <col min="11277" max="11520" width="12.5703125" style="936"/>
    <col min="11521" max="11521" width="4" style="936" bestFit="1" customWidth="1"/>
    <col min="11522" max="11522" width="4.85546875" style="936" customWidth="1"/>
    <col min="11523" max="11523" width="15.140625" style="936" customWidth="1"/>
    <col min="11524" max="11524" width="11.140625" style="936" customWidth="1"/>
    <col min="11525" max="11530" width="10" style="936" customWidth="1"/>
    <col min="11531" max="11531" width="5" style="936" customWidth="1"/>
    <col min="11532" max="11532" width="7.42578125" style="936" customWidth="1"/>
    <col min="11533" max="11776" width="12.5703125" style="936"/>
    <col min="11777" max="11777" width="4" style="936" bestFit="1" customWidth="1"/>
    <col min="11778" max="11778" width="4.85546875" style="936" customWidth="1"/>
    <col min="11779" max="11779" width="15.140625" style="936" customWidth="1"/>
    <col min="11780" max="11780" width="11.140625" style="936" customWidth="1"/>
    <col min="11781" max="11786" width="10" style="936" customWidth="1"/>
    <col min="11787" max="11787" width="5" style="936" customWidth="1"/>
    <col min="11788" max="11788" width="7.42578125" style="936" customWidth="1"/>
    <col min="11789" max="12032" width="12.5703125" style="936"/>
    <col min="12033" max="12033" width="4" style="936" bestFit="1" customWidth="1"/>
    <col min="12034" max="12034" width="4.85546875" style="936" customWidth="1"/>
    <col min="12035" max="12035" width="15.140625" style="936" customWidth="1"/>
    <col min="12036" max="12036" width="11.140625" style="936" customWidth="1"/>
    <col min="12037" max="12042" width="10" style="936" customWidth="1"/>
    <col min="12043" max="12043" width="5" style="936" customWidth="1"/>
    <col min="12044" max="12044" width="7.42578125" style="936" customWidth="1"/>
    <col min="12045" max="12288" width="12.5703125" style="936"/>
    <col min="12289" max="12289" width="4" style="936" bestFit="1" customWidth="1"/>
    <col min="12290" max="12290" width="4.85546875" style="936" customWidth="1"/>
    <col min="12291" max="12291" width="15.140625" style="936" customWidth="1"/>
    <col min="12292" max="12292" width="11.140625" style="936" customWidth="1"/>
    <col min="12293" max="12298" width="10" style="936" customWidth="1"/>
    <col min="12299" max="12299" width="5" style="936" customWidth="1"/>
    <col min="12300" max="12300" width="7.42578125" style="936" customWidth="1"/>
    <col min="12301" max="12544" width="12.5703125" style="936"/>
    <col min="12545" max="12545" width="4" style="936" bestFit="1" customWidth="1"/>
    <col min="12546" max="12546" width="4.85546875" style="936" customWidth="1"/>
    <col min="12547" max="12547" width="15.140625" style="936" customWidth="1"/>
    <col min="12548" max="12548" width="11.140625" style="936" customWidth="1"/>
    <col min="12549" max="12554" width="10" style="936" customWidth="1"/>
    <col min="12555" max="12555" width="5" style="936" customWidth="1"/>
    <col min="12556" max="12556" width="7.42578125" style="936" customWidth="1"/>
    <col min="12557" max="12800" width="12.5703125" style="936"/>
    <col min="12801" max="12801" width="4" style="936" bestFit="1" customWidth="1"/>
    <col min="12802" max="12802" width="4.85546875" style="936" customWidth="1"/>
    <col min="12803" max="12803" width="15.140625" style="936" customWidth="1"/>
    <col min="12804" max="12804" width="11.140625" style="936" customWidth="1"/>
    <col min="12805" max="12810" width="10" style="936" customWidth="1"/>
    <col min="12811" max="12811" width="5" style="936" customWidth="1"/>
    <col min="12812" max="12812" width="7.42578125" style="936" customWidth="1"/>
    <col min="12813" max="13056" width="12.5703125" style="936"/>
    <col min="13057" max="13057" width="4" style="936" bestFit="1" customWidth="1"/>
    <col min="13058" max="13058" width="4.85546875" style="936" customWidth="1"/>
    <col min="13059" max="13059" width="15.140625" style="936" customWidth="1"/>
    <col min="13060" max="13060" width="11.140625" style="936" customWidth="1"/>
    <col min="13061" max="13066" width="10" style="936" customWidth="1"/>
    <col min="13067" max="13067" width="5" style="936" customWidth="1"/>
    <col min="13068" max="13068" width="7.42578125" style="936" customWidth="1"/>
    <col min="13069" max="13312" width="12.5703125" style="936"/>
    <col min="13313" max="13313" width="4" style="936" bestFit="1" customWidth="1"/>
    <col min="13314" max="13314" width="4.85546875" style="936" customWidth="1"/>
    <col min="13315" max="13315" width="15.140625" style="936" customWidth="1"/>
    <col min="13316" max="13316" width="11.140625" style="936" customWidth="1"/>
    <col min="13317" max="13322" width="10" style="936" customWidth="1"/>
    <col min="13323" max="13323" width="5" style="936" customWidth="1"/>
    <col min="13324" max="13324" width="7.42578125" style="936" customWidth="1"/>
    <col min="13325" max="13568" width="12.5703125" style="936"/>
    <col min="13569" max="13569" width="4" style="936" bestFit="1" customWidth="1"/>
    <col min="13570" max="13570" width="4.85546875" style="936" customWidth="1"/>
    <col min="13571" max="13571" width="15.140625" style="936" customWidth="1"/>
    <col min="13572" max="13572" width="11.140625" style="936" customWidth="1"/>
    <col min="13573" max="13578" width="10" style="936" customWidth="1"/>
    <col min="13579" max="13579" width="5" style="936" customWidth="1"/>
    <col min="13580" max="13580" width="7.42578125" style="936" customWidth="1"/>
    <col min="13581" max="13824" width="12.5703125" style="936"/>
    <col min="13825" max="13825" width="4" style="936" bestFit="1" customWidth="1"/>
    <col min="13826" max="13826" width="4.85546875" style="936" customWidth="1"/>
    <col min="13827" max="13827" width="15.140625" style="936" customWidth="1"/>
    <col min="13828" max="13828" width="11.140625" style="936" customWidth="1"/>
    <col min="13829" max="13834" width="10" style="936" customWidth="1"/>
    <col min="13835" max="13835" width="5" style="936" customWidth="1"/>
    <col min="13836" max="13836" width="7.42578125" style="936" customWidth="1"/>
    <col min="13837" max="14080" width="12.5703125" style="936"/>
    <col min="14081" max="14081" width="4" style="936" bestFit="1" customWidth="1"/>
    <col min="14082" max="14082" width="4.85546875" style="936" customWidth="1"/>
    <col min="14083" max="14083" width="15.140625" style="936" customWidth="1"/>
    <col min="14084" max="14084" width="11.140625" style="936" customWidth="1"/>
    <col min="14085" max="14090" width="10" style="936" customWidth="1"/>
    <col min="14091" max="14091" width="5" style="936" customWidth="1"/>
    <col min="14092" max="14092" width="7.42578125" style="936" customWidth="1"/>
    <col min="14093" max="14336" width="12.5703125" style="936"/>
    <col min="14337" max="14337" width="4" style="936" bestFit="1" customWidth="1"/>
    <col min="14338" max="14338" width="4.85546875" style="936" customWidth="1"/>
    <col min="14339" max="14339" width="15.140625" style="936" customWidth="1"/>
    <col min="14340" max="14340" width="11.140625" style="936" customWidth="1"/>
    <col min="14341" max="14346" width="10" style="936" customWidth="1"/>
    <col min="14347" max="14347" width="5" style="936" customWidth="1"/>
    <col min="14348" max="14348" width="7.42578125" style="936" customWidth="1"/>
    <col min="14349" max="14592" width="12.5703125" style="936"/>
    <col min="14593" max="14593" width="4" style="936" bestFit="1" customWidth="1"/>
    <col min="14594" max="14594" width="4.85546875" style="936" customWidth="1"/>
    <col min="14595" max="14595" width="15.140625" style="936" customWidth="1"/>
    <col min="14596" max="14596" width="11.140625" style="936" customWidth="1"/>
    <col min="14597" max="14602" width="10" style="936" customWidth="1"/>
    <col min="14603" max="14603" width="5" style="936" customWidth="1"/>
    <col min="14604" max="14604" width="7.42578125" style="936" customWidth="1"/>
    <col min="14605" max="14848" width="12.5703125" style="936"/>
    <col min="14849" max="14849" width="4" style="936" bestFit="1" customWidth="1"/>
    <col min="14850" max="14850" width="4.85546875" style="936" customWidth="1"/>
    <col min="14851" max="14851" width="15.140625" style="936" customWidth="1"/>
    <col min="14852" max="14852" width="11.140625" style="936" customWidth="1"/>
    <col min="14853" max="14858" width="10" style="936" customWidth="1"/>
    <col min="14859" max="14859" width="5" style="936" customWidth="1"/>
    <col min="14860" max="14860" width="7.42578125" style="936" customWidth="1"/>
    <col min="14861" max="15104" width="12.5703125" style="936"/>
    <col min="15105" max="15105" width="4" style="936" bestFit="1" customWidth="1"/>
    <col min="15106" max="15106" width="4.85546875" style="936" customWidth="1"/>
    <col min="15107" max="15107" width="15.140625" style="936" customWidth="1"/>
    <col min="15108" max="15108" width="11.140625" style="936" customWidth="1"/>
    <col min="15109" max="15114" width="10" style="936" customWidth="1"/>
    <col min="15115" max="15115" width="5" style="936" customWidth="1"/>
    <col min="15116" max="15116" width="7.42578125" style="936" customWidth="1"/>
    <col min="15117" max="15360" width="12.5703125" style="936"/>
    <col min="15361" max="15361" width="4" style="936" bestFit="1" customWidth="1"/>
    <col min="15362" max="15362" width="4.85546875" style="936" customWidth="1"/>
    <col min="15363" max="15363" width="15.140625" style="936" customWidth="1"/>
    <col min="15364" max="15364" width="11.140625" style="936" customWidth="1"/>
    <col min="15365" max="15370" width="10" style="936" customWidth="1"/>
    <col min="15371" max="15371" width="5" style="936" customWidth="1"/>
    <col min="15372" max="15372" width="7.42578125" style="936" customWidth="1"/>
    <col min="15373" max="15616" width="12.5703125" style="936"/>
    <col min="15617" max="15617" width="4" style="936" bestFit="1" customWidth="1"/>
    <col min="15618" max="15618" width="4.85546875" style="936" customWidth="1"/>
    <col min="15619" max="15619" width="15.140625" style="936" customWidth="1"/>
    <col min="15620" max="15620" width="11.140625" style="936" customWidth="1"/>
    <col min="15621" max="15626" width="10" style="936" customWidth="1"/>
    <col min="15627" max="15627" width="5" style="936" customWidth="1"/>
    <col min="15628" max="15628" width="7.42578125" style="936" customWidth="1"/>
    <col min="15629" max="15872" width="12.5703125" style="936"/>
    <col min="15873" max="15873" width="4" style="936" bestFit="1" customWidth="1"/>
    <col min="15874" max="15874" width="4.85546875" style="936" customWidth="1"/>
    <col min="15875" max="15875" width="15.140625" style="936" customWidth="1"/>
    <col min="15876" max="15876" width="11.140625" style="936" customWidth="1"/>
    <col min="15877" max="15882" width="10" style="936" customWidth="1"/>
    <col min="15883" max="15883" width="5" style="936" customWidth="1"/>
    <col min="15884" max="15884" width="7.42578125" style="936" customWidth="1"/>
    <col min="15885" max="16128" width="12.5703125" style="936"/>
    <col min="16129" max="16129" width="4" style="936" bestFit="1" customWidth="1"/>
    <col min="16130" max="16130" width="4.85546875" style="936" customWidth="1"/>
    <col min="16131" max="16131" width="15.140625" style="936" customWidth="1"/>
    <col min="16132" max="16132" width="11.140625" style="936" customWidth="1"/>
    <col min="16133" max="16138" width="10" style="936" customWidth="1"/>
    <col min="16139" max="16139" width="5" style="936" customWidth="1"/>
    <col min="16140" max="16140" width="7.42578125" style="936" customWidth="1"/>
    <col min="16141" max="16384" width="12.5703125" style="936"/>
  </cols>
  <sheetData>
    <row r="1" spans="1:57" s="931" customFormat="1" ht="11.25" customHeight="1" thickBot="1">
      <c r="A1" s="4424">
        <v>36</v>
      </c>
      <c r="B1" s="927"/>
      <c r="C1" s="927"/>
      <c r="D1" s="927"/>
      <c r="E1" s="927"/>
      <c r="F1" s="928"/>
      <c r="G1" s="928"/>
      <c r="H1" s="197"/>
      <c r="I1" s="927"/>
      <c r="J1" s="927"/>
      <c r="K1" s="929" t="s">
        <v>3500</v>
      </c>
      <c r="L1" s="930"/>
    </row>
    <row r="2" spans="1:57" ht="11.25" customHeight="1">
      <c r="A2" s="932" t="s">
        <v>1038</v>
      </c>
      <c r="B2" s="933"/>
      <c r="C2" s="933"/>
      <c r="D2" s="933"/>
      <c r="E2" s="933"/>
      <c r="F2" s="933"/>
      <c r="G2" s="933"/>
      <c r="H2" s="933"/>
      <c r="I2" s="933"/>
      <c r="J2" s="933"/>
      <c r="K2" s="934"/>
      <c r="L2" s="935"/>
    </row>
    <row r="3" spans="1:57" ht="10.5" customHeight="1">
      <c r="A3" s="937" t="s">
        <v>645</v>
      </c>
      <c r="B3" s="938"/>
      <c r="C3" s="938"/>
      <c r="D3" s="938"/>
      <c r="E3" s="938"/>
      <c r="F3" s="938"/>
      <c r="G3" s="938"/>
      <c r="H3" s="938"/>
      <c r="I3" s="938"/>
      <c r="J3" s="938"/>
      <c r="K3" s="939"/>
      <c r="L3" s="935"/>
    </row>
    <row r="4" spans="1:57" ht="9.9499999999999993" customHeight="1">
      <c r="A4" s="940"/>
      <c r="B4" s="941"/>
      <c r="C4" s="941"/>
      <c r="D4" s="941"/>
      <c r="E4" s="941"/>
      <c r="F4" s="941"/>
      <c r="G4" s="941"/>
      <c r="H4" s="942"/>
      <c r="I4" s="941"/>
      <c r="J4" s="941"/>
      <c r="K4" s="943"/>
      <c r="L4" s="935"/>
    </row>
    <row r="5" spans="1:57" ht="11.25" customHeight="1">
      <c r="A5" s="944" t="s">
        <v>3254</v>
      </c>
      <c r="B5" s="945"/>
      <c r="C5" s="946"/>
      <c r="D5" s="946"/>
      <c r="E5" s="946"/>
      <c r="F5" s="946"/>
      <c r="G5" s="946"/>
      <c r="H5" s="946"/>
      <c r="I5" s="946"/>
      <c r="J5" s="946"/>
      <c r="K5" s="947"/>
      <c r="L5" s="935"/>
    </row>
    <row r="6" spans="1:57" ht="11.25" customHeight="1">
      <c r="A6" s="948" t="s">
        <v>1039</v>
      </c>
      <c r="B6" s="945"/>
      <c r="C6" s="946"/>
      <c r="D6" s="946"/>
      <c r="E6" s="946"/>
      <c r="F6" s="946"/>
      <c r="G6" s="946"/>
      <c r="H6" s="946"/>
      <c r="I6" s="946"/>
      <c r="J6" s="946"/>
      <c r="K6" s="947"/>
      <c r="L6" s="935"/>
    </row>
    <row r="7" spans="1:57" ht="11.25" customHeight="1">
      <c r="A7" s="948" t="s">
        <v>1040</v>
      </c>
      <c r="B7" s="945"/>
      <c r="C7" s="946"/>
      <c r="D7" s="946"/>
      <c r="E7" s="946"/>
      <c r="F7" s="946"/>
      <c r="G7" s="946"/>
      <c r="H7" s="946"/>
      <c r="I7" s="946"/>
      <c r="J7" s="946"/>
      <c r="K7" s="947"/>
      <c r="L7" s="935"/>
    </row>
    <row r="8" spans="1:57" ht="5.0999999999999996" customHeight="1">
      <c r="A8" s="948"/>
      <c r="B8" s="945"/>
      <c r="C8" s="946"/>
      <c r="D8" s="946"/>
      <c r="E8" s="946"/>
      <c r="F8" s="946"/>
      <c r="G8" s="946"/>
      <c r="H8" s="946"/>
      <c r="I8" s="946"/>
      <c r="J8" s="946"/>
      <c r="K8" s="947"/>
      <c r="L8" s="935"/>
    </row>
    <row r="9" spans="1:57" ht="11.25" customHeight="1">
      <c r="A9" s="944" t="s">
        <v>3471</v>
      </c>
      <c r="B9" s="945"/>
      <c r="C9" s="946"/>
      <c r="D9" s="946"/>
      <c r="E9" s="946"/>
      <c r="F9" s="946"/>
      <c r="G9" s="946"/>
      <c r="H9" s="946"/>
      <c r="I9" s="946"/>
      <c r="J9" s="946"/>
      <c r="K9" s="947"/>
      <c r="L9" s="935"/>
    </row>
    <row r="10" spans="1:57" ht="11.25" customHeight="1">
      <c r="A10" s="944" t="s">
        <v>1332</v>
      </c>
      <c r="B10" s="945"/>
      <c r="C10" s="946"/>
      <c r="D10" s="946"/>
      <c r="E10" s="946"/>
      <c r="F10" s="946"/>
      <c r="G10" s="946"/>
      <c r="H10" s="946"/>
      <c r="I10" s="946"/>
      <c r="J10" s="946"/>
      <c r="K10" s="947"/>
      <c r="L10" s="935"/>
    </row>
    <row r="11" spans="1:57" ht="5.0999999999999996" customHeight="1">
      <c r="A11" s="944"/>
      <c r="B11" s="945"/>
      <c r="C11" s="946"/>
      <c r="D11" s="946"/>
      <c r="E11" s="946"/>
      <c r="F11" s="946"/>
      <c r="G11" s="946"/>
      <c r="H11" s="946"/>
      <c r="I11" s="946"/>
      <c r="J11" s="946"/>
      <c r="K11" s="947"/>
      <c r="L11" s="935"/>
    </row>
    <row r="12" spans="1:57" ht="11.25" customHeight="1">
      <c r="A12" s="944" t="s">
        <v>3472</v>
      </c>
      <c r="B12" s="945"/>
      <c r="C12" s="946"/>
      <c r="D12" s="946"/>
      <c r="E12" s="946"/>
      <c r="F12" s="946"/>
      <c r="G12" s="946"/>
      <c r="H12" s="949"/>
      <c r="I12" s="946"/>
      <c r="J12" s="946"/>
      <c r="K12" s="947"/>
      <c r="L12" s="935"/>
    </row>
    <row r="13" spans="1:57" ht="5.0999999999999996" customHeight="1">
      <c r="A13" s="948"/>
      <c r="B13" s="945"/>
      <c r="C13" s="946"/>
      <c r="D13" s="946"/>
      <c r="E13" s="946"/>
      <c r="F13" s="946"/>
      <c r="G13" s="946"/>
      <c r="H13" s="949"/>
      <c r="I13" s="946"/>
      <c r="J13" s="946"/>
      <c r="K13" s="947"/>
      <c r="L13" s="935"/>
    </row>
    <row r="14" spans="1:57" ht="11.25" customHeight="1">
      <c r="A14" s="948" t="s">
        <v>3255</v>
      </c>
      <c r="B14" s="945"/>
      <c r="C14" s="950"/>
      <c r="D14" s="949"/>
      <c r="E14" s="949"/>
      <c r="F14" s="949"/>
      <c r="G14" s="949"/>
      <c r="H14" s="949"/>
      <c r="I14" s="949"/>
      <c r="J14" s="949"/>
      <c r="K14" s="947"/>
      <c r="L14" s="951"/>
      <c r="Z14" s="952"/>
      <c r="AA14" s="953"/>
      <c r="AB14" s="953"/>
      <c r="AC14" s="953"/>
      <c r="AD14" s="953"/>
      <c r="AE14" s="953"/>
      <c r="AF14" s="953"/>
      <c r="AG14" s="953"/>
      <c r="AH14" s="953"/>
      <c r="AI14" s="953"/>
      <c r="AJ14" s="953"/>
      <c r="AK14" s="953"/>
      <c r="AL14" s="953"/>
      <c r="AS14" s="952"/>
      <c r="AT14" s="953"/>
      <c r="AU14" s="953"/>
      <c r="AV14" s="953"/>
      <c r="AW14" s="953"/>
      <c r="AX14" s="953"/>
      <c r="AY14" s="953"/>
      <c r="AZ14" s="953"/>
      <c r="BA14" s="953"/>
      <c r="BB14" s="953"/>
      <c r="BC14" s="953"/>
      <c r="BD14" s="953"/>
      <c r="BE14" s="953"/>
    </row>
    <row r="15" spans="1:57" ht="5.0999999999999996" customHeight="1">
      <c r="A15" s="948"/>
      <c r="B15" s="945"/>
      <c r="C15" s="950"/>
      <c r="D15" s="949"/>
      <c r="E15" s="949"/>
      <c r="F15" s="949"/>
      <c r="G15" s="949"/>
      <c r="H15" s="949"/>
      <c r="I15" s="949"/>
      <c r="J15" s="949"/>
      <c r="K15" s="947"/>
      <c r="L15" s="951"/>
      <c r="Z15" s="952"/>
      <c r="AA15" s="953"/>
      <c r="AB15" s="953"/>
      <c r="AC15" s="953"/>
      <c r="AD15" s="953"/>
      <c r="AE15" s="953"/>
      <c r="AF15" s="953"/>
      <c r="AG15" s="953"/>
      <c r="AH15" s="953"/>
      <c r="AI15" s="953"/>
      <c r="AJ15" s="953"/>
      <c r="AK15" s="953"/>
      <c r="AL15" s="953"/>
      <c r="AS15" s="952"/>
      <c r="AT15" s="953"/>
      <c r="AU15" s="953"/>
      <c r="AV15" s="953"/>
      <c r="AW15" s="953"/>
      <c r="AX15" s="953"/>
      <c r="AY15" s="953"/>
      <c r="AZ15" s="953"/>
      <c r="BA15" s="953"/>
      <c r="BB15" s="953"/>
      <c r="BC15" s="953"/>
      <c r="BD15" s="953"/>
      <c r="BE15" s="953"/>
    </row>
    <row r="16" spans="1:57" ht="11.25" customHeight="1">
      <c r="A16" s="948" t="s">
        <v>3256</v>
      </c>
      <c r="B16" s="945"/>
      <c r="C16" s="950"/>
      <c r="D16" s="949"/>
      <c r="E16" s="949"/>
      <c r="F16" s="949"/>
      <c r="G16" s="949"/>
      <c r="H16" s="949"/>
      <c r="I16" s="949"/>
      <c r="J16" s="949"/>
      <c r="K16" s="947"/>
      <c r="L16" s="935"/>
      <c r="Z16" s="952"/>
      <c r="AA16" s="953"/>
      <c r="AB16" s="953"/>
      <c r="AC16" s="953"/>
      <c r="AD16" s="953"/>
      <c r="AE16" s="953"/>
      <c r="AF16" s="953"/>
      <c r="AG16" s="953"/>
      <c r="AH16" s="953"/>
      <c r="AI16" s="953"/>
      <c r="AJ16" s="953"/>
      <c r="AK16" s="953"/>
      <c r="AL16" s="953"/>
      <c r="AS16" s="952"/>
      <c r="AT16" s="953"/>
      <c r="AU16" s="953"/>
      <c r="AV16" s="953"/>
      <c r="AW16" s="953"/>
      <c r="AX16" s="953"/>
      <c r="AY16" s="953"/>
      <c r="AZ16" s="953"/>
      <c r="BA16" s="953"/>
      <c r="BB16" s="953"/>
      <c r="BC16" s="953"/>
      <c r="BD16" s="953"/>
      <c r="BE16" s="953"/>
    </row>
    <row r="17" spans="1:58" ht="11.25" customHeight="1">
      <c r="A17" s="944" t="s">
        <v>1333</v>
      </c>
      <c r="B17" s="945"/>
      <c r="C17" s="950"/>
      <c r="D17" s="949"/>
      <c r="E17" s="949"/>
      <c r="F17" s="949"/>
      <c r="G17" s="949"/>
      <c r="H17" s="949"/>
      <c r="I17" s="949"/>
      <c r="J17" s="949"/>
      <c r="K17" s="947"/>
      <c r="L17" s="935"/>
      <c r="Z17" s="952"/>
      <c r="AA17" s="953"/>
      <c r="AB17" s="953"/>
      <c r="AC17" s="953"/>
      <c r="AD17" s="953"/>
      <c r="AE17" s="953"/>
      <c r="AF17" s="953"/>
      <c r="AG17" s="953"/>
      <c r="AH17" s="953"/>
      <c r="AI17" s="953"/>
      <c r="AJ17" s="953"/>
      <c r="AK17" s="953"/>
      <c r="AL17" s="953"/>
      <c r="AS17" s="952"/>
      <c r="AT17" s="953"/>
      <c r="AU17" s="953"/>
      <c r="AV17" s="953"/>
      <c r="AW17" s="953"/>
      <c r="AX17" s="953"/>
      <c r="AY17" s="953"/>
      <c r="AZ17" s="953"/>
      <c r="BA17" s="953"/>
      <c r="BB17" s="953"/>
      <c r="BC17" s="953"/>
      <c r="BD17" s="953"/>
      <c r="BE17" s="953"/>
    </row>
    <row r="18" spans="1:58" ht="20.100000000000001" customHeight="1">
      <c r="A18" s="954"/>
      <c r="B18" s="955"/>
      <c r="C18" s="956"/>
      <c r="D18" s="957"/>
      <c r="E18" s="957"/>
      <c r="F18" s="957"/>
      <c r="G18" s="957"/>
      <c r="H18" s="957"/>
      <c r="I18" s="957"/>
      <c r="J18" s="957"/>
      <c r="K18" s="958"/>
      <c r="L18" s="935"/>
      <c r="Z18" s="952"/>
      <c r="AA18" s="953"/>
      <c r="AB18" s="953"/>
      <c r="AC18" s="953"/>
      <c r="AD18" s="953"/>
      <c r="AE18" s="953"/>
      <c r="AF18" s="953"/>
      <c r="AG18" s="953"/>
      <c r="AH18" s="953"/>
      <c r="AI18" s="953"/>
      <c r="AJ18" s="953"/>
      <c r="AK18" s="953"/>
      <c r="AL18" s="953"/>
      <c r="AS18" s="952"/>
      <c r="AT18" s="953"/>
      <c r="AU18" s="953"/>
      <c r="AV18" s="953"/>
      <c r="AW18" s="953"/>
      <c r="AX18" s="953"/>
      <c r="AY18" s="953"/>
      <c r="AZ18" s="953"/>
      <c r="BA18" s="953"/>
      <c r="BB18" s="953"/>
      <c r="BC18" s="953"/>
      <c r="BD18" s="953"/>
      <c r="BE18" s="953"/>
    </row>
    <row r="19" spans="1:58" ht="11.25" customHeight="1">
      <c r="A19" s="959"/>
      <c r="B19" s="960"/>
      <c r="C19" s="961"/>
      <c r="D19" s="962"/>
      <c r="E19" s="963"/>
      <c r="F19" s="964" t="s">
        <v>140</v>
      </c>
      <c r="G19" s="965"/>
      <c r="H19" s="964" t="s">
        <v>448</v>
      </c>
      <c r="I19" s="964"/>
      <c r="J19" s="963" t="s">
        <v>982</v>
      </c>
      <c r="K19" s="939"/>
      <c r="L19" s="935"/>
      <c r="O19" s="953"/>
      <c r="P19" s="953"/>
      <c r="Q19" s="953"/>
      <c r="Z19" s="952"/>
      <c r="AA19" s="953"/>
      <c r="AB19" s="953"/>
      <c r="AC19" s="953"/>
      <c r="AD19" s="953"/>
      <c r="AE19" s="953"/>
      <c r="AF19" s="953"/>
      <c r="AG19" s="953"/>
      <c r="AH19" s="953"/>
      <c r="AI19" s="953"/>
      <c r="AJ19" s="953"/>
      <c r="AK19" s="953"/>
      <c r="AL19" s="953"/>
      <c r="AS19" s="952"/>
      <c r="AT19" s="953"/>
      <c r="AU19" s="953"/>
      <c r="AV19" s="953"/>
      <c r="AW19" s="953"/>
      <c r="AX19" s="953"/>
      <c r="AY19" s="953"/>
      <c r="AZ19" s="953"/>
      <c r="BA19" s="953"/>
      <c r="BB19" s="953"/>
      <c r="BC19" s="953"/>
      <c r="BD19" s="953"/>
      <c r="BE19" s="953"/>
    </row>
    <row r="20" spans="1:58" ht="11.25" customHeight="1">
      <c r="A20" s="959"/>
      <c r="B20" s="960"/>
      <c r="C20" s="966" t="s">
        <v>379</v>
      </c>
      <c r="D20" s="967"/>
      <c r="E20" s="968" t="s">
        <v>129</v>
      </c>
      <c r="F20" s="969" t="s">
        <v>449</v>
      </c>
      <c r="G20" s="970"/>
      <c r="H20" s="969" t="s">
        <v>449</v>
      </c>
      <c r="I20" s="971"/>
      <c r="J20" s="972" t="s">
        <v>129</v>
      </c>
      <c r="K20" s="939" t="s">
        <v>982</v>
      </c>
      <c r="L20" s="935"/>
      <c r="N20" s="953"/>
      <c r="O20" s="953"/>
      <c r="P20" s="953"/>
      <c r="Q20" s="953"/>
      <c r="R20" s="953"/>
      <c r="S20" s="953"/>
      <c r="T20" s="953"/>
      <c r="U20" s="953"/>
      <c r="Z20" s="952"/>
      <c r="AA20" s="953"/>
      <c r="AB20" s="953"/>
      <c r="AC20" s="953"/>
      <c r="AE20" s="953"/>
      <c r="AF20" s="953"/>
      <c r="AG20" s="953"/>
      <c r="AS20" s="952"/>
      <c r="AT20" s="953"/>
      <c r="AU20" s="953"/>
      <c r="AV20" s="953"/>
      <c r="AX20" s="953"/>
      <c r="AY20" s="953"/>
      <c r="AZ20" s="953"/>
    </row>
    <row r="21" spans="1:58" ht="11.25" customHeight="1">
      <c r="A21" s="959"/>
      <c r="B21" s="960"/>
      <c r="C21" s="961"/>
      <c r="D21" s="962"/>
      <c r="E21" s="968" t="s">
        <v>451</v>
      </c>
      <c r="F21" s="964" t="s">
        <v>450</v>
      </c>
      <c r="G21" s="963" t="s">
        <v>982</v>
      </c>
      <c r="H21" s="973"/>
      <c r="I21" s="968"/>
      <c r="J21" s="968" t="s">
        <v>1073</v>
      </c>
      <c r="K21" s="939" t="s">
        <v>982</v>
      </c>
      <c r="L21" s="935"/>
      <c r="N21" s="953"/>
      <c r="O21" s="953"/>
      <c r="P21" s="953"/>
      <c r="Q21" s="953"/>
      <c r="R21" s="953"/>
      <c r="S21" s="953"/>
      <c r="T21" s="953"/>
      <c r="U21" s="953"/>
      <c r="Z21" s="952"/>
      <c r="AA21" s="953"/>
      <c r="AB21" s="953"/>
      <c r="AC21" s="953"/>
      <c r="AD21" s="953"/>
      <c r="AE21" s="953"/>
      <c r="AF21" s="953"/>
      <c r="AG21" s="953"/>
      <c r="AH21" s="953"/>
      <c r="AI21" s="953"/>
      <c r="AJ21" s="953"/>
      <c r="AK21" s="953"/>
      <c r="AL21" s="953"/>
      <c r="AS21" s="952"/>
      <c r="AT21" s="953"/>
      <c r="AU21" s="953"/>
      <c r="AV21" s="953"/>
      <c r="AW21" s="953"/>
      <c r="AX21" s="953"/>
      <c r="AY21" s="953"/>
      <c r="AZ21" s="953"/>
      <c r="BA21" s="953"/>
      <c r="BB21" s="953"/>
      <c r="BC21" s="953"/>
      <c r="BD21" s="953"/>
      <c r="BE21" s="953"/>
    </row>
    <row r="22" spans="1:58" ht="11.25" customHeight="1">
      <c r="A22" s="974" t="s">
        <v>549</v>
      </c>
      <c r="B22" s="975" t="s">
        <v>491</v>
      </c>
      <c r="C22" s="961"/>
      <c r="D22" s="962"/>
      <c r="E22" s="968" t="s">
        <v>1068</v>
      </c>
      <c r="F22" s="964" t="s">
        <v>452</v>
      </c>
      <c r="G22" s="968" t="s">
        <v>324</v>
      </c>
      <c r="H22" s="964" t="s">
        <v>453</v>
      </c>
      <c r="I22" s="968" t="s">
        <v>324</v>
      </c>
      <c r="J22" s="968" t="s">
        <v>456</v>
      </c>
      <c r="K22" s="976" t="s">
        <v>549</v>
      </c>
      <c r="L22" s="935"/>
      <c r="N22" s="953"/>
      <c r="O22" s="953"/>
      <c r="P22" s="953"/>
      <c r="Q22" s="953"/>
      <c r="R22" s="953"/>
      <c r="S22" s="953"/>
      <c r="T22" s="953"/>
      <c r="U22" s="953"/>
      <c r="Z22" s="952"/>
      <c r="AA22" s="953"/>
      <c r="AB22" s="953"/>
      <c r="AC22" s="953"/>
      <c r="AD22" s="953"/>
      <c r="AE22" s="953"/>
      <c r="AF22" s="953"/>
      <c r="AG22" s="953"/>
      <c r="AH22" s="953"/>
      <c r="AI22" s="953"/>
      <c r="AJ22" s="953"/>
      <c r="AK22" s="953"/>
      <c r="AL22" s="953"/>
      <c r="AS22" s="952"/>
      <c r="AT22" s="953"/>
      <c r="AU22" s="953"/>
      <c r="AV22" s="953"/>
      <c r="AW22" s="953"/>
      <c r="AX22" s="953"/>
      <c r="AY22" s="953"/>
      <c r="AZ22" s="953"/>
      <c r="BA22" s="953"/>
      <c r="BB22" s="953"/>
      <c r="BC22" s="953"/>
      <c r="BD22" s="953"/>
      <c r="BE22" s="953"/>
    </row>
    <row r="23" spans="1:58" ht="11.25" customHeight="1">
      <c r="A23" s="974" t="s">
        <v>593</v>
      </c>
      <c r="B23" s="975" t="s">
        <v>492</v>
      </c>
      <c r="C23" s="961"/>
      <c r="D23" s="962"/>
      <c r="E23" s="977" t="s">
        <v>493</v>
      </c>
      <c r="F23" s="964" t="s">
        <v>16</v>
      </c>
      <c r="G23" s="977" t="s">
        <v>358</v>
      </c>
      <c r="H23" s="964"/>
      <c r="I23" s="978" t="s">
        <v>141</v>
      </c>
      <c r="J23" s="968" t="s">
        <v>457</v>
      </c>
      <c r="K23" s="976" t="s">
        <v>593</v>
      </c>
      <c r="L23" s="935"/>
      <c r="N23" s="953"/>
      <c r="O23" s="953"/>
      <c r="P23" s="953"/>
      <c r="Q23" s="953"/>
      <c r="R23" s="953"/>
      <c r="S23" s="953"/>
      <c r="T23" s="953"/>
      <c r="U23" s="953"/>
      <c r="Z23" s="952"/>
      <c r="AA23" s="953"/>
      <c r="AB23" s="953"/>
      <c r="AC23" s="953"/>
      <c r="AD23" s="953"/>
      <c r="AE23" s="953"/>
      <c r="AF23" s="953"/>
      <c r="AG23" s="953"/>
      <c r="AH23" s="953"/>
      <c r="AI23" s="953"/>
      <c r="AJ23" s="953"/>
      <c r="AK23" s="953"/>
      <c r="AL23" s="953"/>
      <c r="AS23" s="952"/>
      <c r="AT23" s="953"/>
      <c r="AU23" s="953"/>
      <c r="AV23" s="953"/>
      <c r="AW23" s="953"/>
      <c r="AX23" s="953"/>
      <c r="AY23" s="953"/>
      <c r="AZ23" s="953"/>
      <c r="BA23" s="953"/>
      <c r="BB23" s="953"/>
      <c r="BC23" s="953"/>
      <c r="BD23" s="953"/>
      <c r="BE23" s="953"/>
    </row>
    <row r="24" spans="1:58" ht="11.25" customHeight="1" thickBot="1">
      <c r="A24" s="979"/>
      <c r="B24" s="980"/>
      <c r="C24" s="981" t="s">
        <v>599</v>
      </c>
      <c r="D24" s="982"/>
      <c r="E24" s="968" t="s">
        <v>600</v>
      </c>
      <c r="F24" s="964" t="s">
        <v>494</v>
      </c>
      <c r="G24" s="968" t="s">
        <v>495</v>
      </c>
      <c r="H24" s="964" t="s">
        <v>496</v>
      </c>
      <c r="I24" s="968" t="s">
        <v>497</v>
      </c>
      <c r="J24" s="968" t="s">
        <v>498</v>
      </c>
      <c r="K24" s="983" t="s">
        <v>982</v>
      </c>
      <c r="L24" s="935"/>
      <c r="N24" s="953"/>
      <c r="O24" s="953"/>
      <c r="P24" s="953"/>
      <c r="Q24" s="953"/>
      <c r="R24" s="953"/>
      <c r="S24" s="953"/>
      <c r="T24" s="953"/>
      <c r="U24" s="953"/>
      <c r="Z24" s="952"/>
      <c r="AA24" s="953"/>
      <c r="AB24" s="953"/>
      <c r="AC24" s="953"/>
      <c r="AD24" s="953"/>
      <c r="AE24" s="953"/>
      <c r="AF24" s="953"/>
      <c r="AG24" s="953"/>
      <c r="AH24" s="953"/>
      <c r="AI24" s="953"/>
      <c r="AJ24" s="953"/>
      <c r="AK24" s="953"/>
      <c r="AL24" s="953"/>
      <c r="AS24" s="952"/>
      <c r="AT24" s="953"/>
      <c r="AU24" s="953"/>
      <c r="AV24" s="953"/>
      <c r="AW24" s="953"/>
      <c r="AX24" s="953"/>
      <c r="AY24" s="953"/>
      <c r="AZ24" s="953"/>
      <c r="BA24" s="953"/>
      <c r="BB24" s="953"/>
      <c r="BC24" s="953"/>
      <c r="BD24" s="953"/>
      <c r="BE24" s="953"/>
      <c r="BF24" s="953"/>
    </row>
    <row r="25" spans="1:58" ht="14.1" customHeight="1">
      <c r="A25" s="959"/>
      <c r="B25" s="984"/>
      <c r="C25" s="966" t="s">
        <v>836</v>
      </c>
      <c r="D25" s="985"/>
      <c r="E25" s="986"/>
      <c r="F25" s="987"/>
      <c r="G25" s="987"/>
      <c r="H25" s="988" t="s">
        <v>982</v>
      </c>
      <c r="I25" s="987"/>
      <c r="J25" s="989"/>
      <c r="K25" s="939"/>
      <c r="L25" s="935"/>
      <c r="N25" s="953"/>
      <c r="O25" s="953"/>
      <c r="P25" s="953"/>
      <c r="Q25" s="953"/>
      <c r="R25" s="953"/>
      <c r="S25" s="953"/>
      <c r="T25" s="953"/>
      <c r="U25" s="953"/>
      <c r="Z25" s="952"/>
      <c r="AA25" s="953"/>
      <c r="AB25" s="953"/>
      <c r="AC25" s="953"/>
      <c r="AD25" s="953"/>
      <c r="AE25" s="953"/>
      <c r="AF25" s="953"/>
      <c r="AG25" s="953"/>
      <c r="AH25" s="953"/>
      <c r="AI25" s="953"/>
      <c r="AJ25" s="953"/>
      <c r="AK25" s="953"/>
      <c r="AL25" s="953"/>
      <c r="AM25" s="953"/>
      <c r="AN25" s="953"/>
      <c r="AO25" s="953"/>
      <c r="AS25" s="952"/>
      <c r="AT25" s="953"/>
      <c r="AU25" s="953"/>
      <c r="AV25" s="953"/>
      <c r="AW25" s="953"/>
      <c r="AX25" s="953"/>
      <c r="AY25" s="953"/>
      <c r="AZ25" s="953"/>
      <c r="BA25" s="953"/>
      <c r="BB25" s="953"/>
      <c r="BC25" s="953"/>
      <c r="BD25" s="953"/>
      <c r="BE25" s="953"/>
    </row>
    <row r="26" spans="1:58" ht="11.85" customHeight="1">
      <c r="A26" s="990">
        <v>1</v>
      </c>
      <c r="B26" s="991"/>
      <c r="C26" s="992" t="s">
        <v>142</v>
      </c>
      <c r="D26" s="993"/>
      <c r="E26" s="994"/>
      <c r="F26" s="995"/>
      <c r="G26" s="995"/>
      <c r="H26" s="995"/>
      <c r="I26" s="995"/>
      <c r="J26" s="996"/>
      <c r="K26" s="997">
        <v>1</v>
      </c>
      <c r="L26" s="935"/>
      <c r="N26" s="953"/>
      <c r="O26" s="953"/>
      <c r="P26" s="953"/>
      <c r="Q26" s="953"/>
      <c r="R26" s="953"/>
      <c r="S26" s="953"/>
      <c r="T26" s="953"/>
      <c r="U26" s="953"/>
      <c r="Z26" s="952"/>
      <c r="AA26" s="953"/>
      <c r="AB26" s="953"/>
      <c r="AC26" s="953"/>
      <c r="AD26" s="953"/>
      <c r="AE26" s="953"/>
      <c r="AF26" s="953"/>
      <c r="AG26" s="953"/>
      <c r="AH26" s="953"/>
      <c r="AI26" s="953"/>
      <c r="AJ26" s="953"/>
      <c r="AK26" s="953"/>
      <c r="AL26" s="953"/>
      <c r="AM26" s="953"/>
      <c r="AN26" s="953"/>
      <c r="AO26" s="953"/>
      <c r="AS26" s="952"/>
      <c r="AT26" s="953"/>
      <c r="AU26" s="998"/>
      <c r="AV26" s="953"/>
      <c r="AW26" s="998"/>
      <c r="AX26" s="953"/>
      <c r="AY26" s="998"/>
      <c r="AZ26" s="953"/>
      <c r="BA26" s="998"/>
      <c r="BB26" s="953"/>
      <c r="BC26" s="998"/>
      <c r="BD26" s="953"/>
      <c r="BE26" s="998"/>
      <c r="BF26" s="953"/>
    </row>
    <row r="27" spans="1:58" ht="11.85" customHeight="1">
      <c r="A27" s="990">
        <v>2</v>
      </c>
      <c r="B27" s="991"/>
      <c r="C27" s="992" t="s">
        <v>143</v>
      </c>
      <c r="D27" s="993"/>
      <c r="E27" s="999"/>
      <c r="F27" s="1000"/>
      <c r="G27" s="1000"/>
      <c r="H27" s="1000"/>
      <c r="I27" s="1000"/>
      <c r="J27" s="1001"/>
      <c r="K27" s="997">
        <v>2</v>
      </c>
      <c r="L27" s="935"/>
      <c r="N27" s="953"/>
      <c r="O27" s="953"/>
      <c r="P27" s="953"/>
      <c r="Q27" s="953"/>
      <c r="R27" s="953"/>
      <c r="S27" s="953"/>
      <c r="T27" s="953"/>
      <c r="U27" s="953"/>
      <c r="Z27" s="952"/>
      <c r="AA27" s="953"/>
      <c r="AB27" s="953"/>
      <c r="AC27" s="953"/>
      <c r="AD27" s="953"/>
      <c r="AE27" s="953"/>
      <c r="AF27" s="953"/>
      <c r="AG27" s="953"/>
      <c r="AH27" s="953"/>
      <c r="AI27" s="953"/>
      <c r="AJ27" s="953"/>
      <c r="AK27" s="953"/>
      <c r="AL27" s="953"/>
      <c r="AM27" s="953"/>
      <c r="AN27" s="953"/>
      <c r="AO27" s="953"/>
      <c r="AS27" s="952"/>
      <c r="AT27" s="953"/>
      <c r="AU27" s="998"/>
      <c r="AV27" s="953"/>
      <c r="AW27" s="998"/>
      <c r="AX27" s="953"/>
      <c r="AY27" s="998"/>
      <c r="AZ27" s="953"/>
      <c r="BA27" s="998"/>
      <c r="BB27" s="953"/>
      <c r="BC27" s="998"/>
      <c r="BD27" s="953"/>
      <c r="BE27" s="998"/>
      <c r="BF27" s="953"/>
    </row>
    <row r="28" spans="1:58" ht="11.85" customHeight="1">
      <c r="A28" s="990">
        <v>3</v>
      </c>
      <c r="B28" s="991"/>
      <c r="C28" s="992" t="s">
        <v>144</v>
      </c>
      <c r="D28" s="993"/>
      <c r="E28" s="999"/>
      <c r="F28" s="1000"/>
      <c r="G28" s="1000"/>
      <c r="H28" s="1000"/>
      <c r="I28" s="1000"/>
      <c r="J28" s="1001"/>
      <c r="K28" s="997">
        <v>3</v>
      </c>
      <c r="L28" s="935"/>
      <c r="N28" s="953"/>
      <c r="O28" s="953"/>
      <c r="P28" s="953"/>
      <c r="Q28" s="953"/>
      <c r="R28" s="953"/>
      <c r="S28" s="953"/>
      <c r="T28" s="953"/>
      <c r="U28" s="953"/>
      <c r="Z28" s="952"/>
      <c r="AA28" s="953"/>
      <c r="AB28" s="953"/>
      <c r="AC28" s="953"/>
      <c r="AD28" s="953"/>
      <c r="AE28" s="953"/>
      <c r="AF28" s="953"/>
      <c r="AG28" s="953"/>
      <c r="AH28" s="953"/>
      <c r="AI28" s="953"/>
      <c r="AJ28" s="953"/>
      <c r="AK28" s="953"/>
      <c r="AL28" s="953"/>
      <c r="AM28" s="953"/>
      <c r="AN28" s="953"/>
      <c r="AO28" s="953"/>
      <c r="AS28" s="952"/>
      <c r="AT28" s="953"/>
      <c r="AU28" s="998"/>
      <c r="AV28" s="953"/>
      <c r="AW28" s="998"/>
      <c r="AX28" s="953"/>
      <c r="AY28" s="998"/>
      <c r="AZ28" s="953"/>
      <c r="BA28" s="998"/>
      <c r="BB28" s="953"/>
      <c r="BC28" s="998"/>
      <c r="BD28" s="953"/>
      <c r="BE28" s="998"/>
      <c r="BF28" s="953"/>
    </row>
    <row r="29" spans="1:58" ht="11.85" customHeight="1">
      <c r="A29" s="990">
        <v>4</v>
      </c>
      <c r="B29" s="991"/>
      <c r="C29" s="992" t="s">
        <v>1334</v>
      </c>
      <c r="D29" s="993"/>
      <c r="E29" s="999"/>
      <c r="F29" s="1000"/>
      <c r="G29" s="1000"/>
      <c r="H29" s="1000"/>
      <c r="I29" s="1000"/>
      <c r="J29" s="1001"/>
      <c r="K29" s="997">
        <v>4</v>
      </c>
      <c r="L29" s="935"/>
      <c r="N29" s="953"/>
      <c r="O29" s="953"/>
      <c r="P29" s="953"/>
      <c r="Q29" s="953"/>
      <c r="R29" s="953"/>
      <c r="S29" s="953"/>
      <c r="T29" s="953"/>
      <c r="U29" s="953"/>
      <c r="Z29" s="952"/>
      <c r="AA29" s="953"/>
      <c r="AB29" s="953"/>
      <c r="AC29" s="953"/>
      <c r="AD29" s="953"/>
      <c r="AE29" s="953"/>
      <c r="AF29" s="953"/>
      <c r="AG29" s="953"/>
      <c r="AH29" s="953"/>
      <c r="AI29" s="953"/>
      <c r="AJ29" s="953"/>
      <c r="AK29" s="953"/>
      <c r="AL29" s="953"/>
      <c r="AM29" s="953"/>
      <c r="AN29" s="953"/>
      <c r="AO29" s="953"/>
      <c r="AS29" s="952"/>
      <c r="AT29" s="953"/>
      <c r="AU29" s="998"/>
      <c r="AV29" s="953"/>
      <c r="AW29" s="998"/>
      <c r="AX29" s="953"/>
      <c r="AY29" s="998"/>
      <c r="AZ29" s="953"/>
      <c r="BA29" s="998"/>
      <c r="BB29" s="953"/>
      <c r="BC29" s="998"/>
      <c r="BD29" s="953"/>
      <c r="BE29" s="998"/>
      <c r="BF29" s="953"/>
    </row>
    <row r="30" spans="1:58" ht="11.85" customHeight="1">
      <c r="A30" s="990">
        <v>5</v>
      </c>
      <c r="B30" s="991"/>
      <c r="C30" s="992" t="s">
        <v>145</v>
      </c>
      <c r="D30" s="993"/>
      <c r="E30" s="999"/>
      <c r="F30" s="1000"/>
      <c r="G30" s="1000"/>
      <c r="H30" s="1000"/>
      <c r="I30" s="1000"/>
      <c r="J30" s="1001"/>
      <c r="K30" s="997">
        <v>5</v>
      </c>
      <c r="L30" s="935"/>
      <c r="N30" s="953"/>
      <c r="O30" s="953"/>
      <c r="P30" s="953"/>
      <c r="Q30" s="953"/>
      <c r="R30" s="953"/>
      <c r="S30" s="953"/>
      <c r="T30" s="953"/>
      <c r="U30" s="953"/>
      <c r="Z30" s="952"/>
      <c r="AA30" s="953"/>
      <c r="AB30" s="953"/>
      <c r="AC30" s="953"/>
      <c r="AD30" s="953"/>
      <c r="AE30" s="953"/>
      <c r="AF30" s="953"/>
      <c r="AG30" s="953"/>
      <c r="AH30" s="953"/>
      <c r="AI30" s="953"/>
      <c r="AJ30" s="953"/>
      <c r="AK30" s="953"/>
      <c r="AL30" s="953"/>
      <c r="AM30" s="953"/>
      <c r="AN30" s="953"/>
      <c r="AO30" s="953"/>
      <c r="AS30" s="952"/>
      <c r="AT30" s="953"/>
      <c r="AU30" s="998"/>
      <c r="AV30" s="953"/>
      <c r="AW30" s="998"/>
      <c r="AX30" s="953"/>
      <c r="AY30" s="998"/>
      <c r="AZ30" s="953"/>
      <c r="BA30" s="998"/>
      <c r="BB30" s="953"/>
      <c r="BC30" s="998"/>
      <c r="BD30" s="953"/>
      <c r="BE30" s="998"/>
      <c r="BF30" s="953"/>
    </row>
    <row r="31" spans="1:58" ht="11.85" customHeight="1">
      <c r="A31" s="990">
        <v>6</v>
      </c>
      <c r="B31" s="991"/>
      <c r="C31" s="992" t="s">
        <v>146</v>
      </c>
      <c r="D31" s="993"/>
      <c r="E31" s="999"/>
      <c r="F31" s="1000"/>
      <c r="G31" s="1000"/>
      <c r="H31" s="1000"/>
      <c r="I31" s="1000"/>
      <c r="J31" s="1001"/>
      <c r="K31" s="997">
        <v>6</v>
      </c>
      <c r="L31" s="935"/>
      <c r="N31" s="953"/>
      <c r="O31" s="953"/>
      <c r="P31" s="953"/>
      <c r="Q31" s="953"/>
      <c r="R31" s="953"/>
      <c r="S31" s="953"/>
      <c r="T31" s="953"/>
      <c r="U31" s="953"/>
      <c r="Z31" s="952"/>
      <c r="AA31" s="953"/>
      <c r="AB31" s="953"/>
      <c r="AC31" s="953"/>
      <c r="AD31" s="953"/>
      <c r="AE31" s="953"/>
      <c r="AF31" s="953"/>
      <c r="AG31" s="953"/>
      <c r="AH31" s="953"/>
      <c r="AI31" s="953"/>
      <c r="AJ31" s="953"/>
      <c r="AK31" s="953"/>
      <c r="AL31" s="953"/>
      <c r="AM31" s="953"/>
      <c r="AS31" s="952"/>
      <c r="AT31" s="953"/>
      <c r="AU31" s="998"/>
      <c r="AV31" s="953"/>
      <c r="AW31" s="998"/>
      <c r="AX31" s="953"/>
      <c r="AY31" s="998"/>
      <c r="AZ31" s="953"/>
      <c r="BA31" s="998"/>
      <c r="BB31" s="953"/>
      <c r="BC31" s="998"/>
      <c r="BD31" s="953"/>
      <c r="BE31" s="998"/>
      <c r="BF31" s="953"/>
    </row>
    <row r="32" spans="1:58" ht="11.85" customHeight="1">
      <c r="A32" s="1002">
        <v>7</v>
      </c>
      <c r="B32" s="1003"/>
      <c r="C32" s="956" t="s">
        <v>1335</v>
      </c>
      <c r="D32" s="1004"/>
      <c r="E32" s="999"/>
      <c r="F32" s="1000"/>
      <c r="G32" s="1000"/>
      <c r="H32" s="1000"/>
      <c r="I32" s="1000"/>
      <c r="J32" s="1001"/>
      <c r="K32" s="1005">
        <v>7</v>
      </c>
      <c r="L32" s="935"/>
      <c r="N32" s="953"/>
      <c r="O32" s="953"/>
      <c r="P32" s="953"/>
      <c r="Q32" s="953"/>
      <c r="R32" s="953"/>
      <c r="S32" s="953"/>
      <c r="T32" s="953"/>
      <c r="U32" s="953"/>
      <c r="Z32" s="952"/>
      <c r="AA32" s="953"/>
      <c r="AB32" s="953"/>
      <c r="AC32" s="953"/>
      <c r="AD32" s="953"/>
      <c r="AE32" s="953"/>
      <c r="AF32" s="953"/>
      <c r="AG32" s="953"/>
      <c r="AH32" s="953"/>
      <c r="AI32" s="953"/>
      <c r="AJ32" s="953"/>
      <c r="AK32" s="953"/>
      <c r="AL32" s="953"/>
      <c r="AM32" s="953"/>
      <c r="AS32" s="952"/>
      <c r="AT32" s="953"/>
      <c r="AU32" s="998"/>
      <c r="AV32" s="953"/>
      <c r="AW32" s="998"/>
      <c r="AX32" s="953"/>
      <c r="AY32" s="998"/>
      <c r="AZ32" s="953"/>
      <c r="BA32" s="998"/>
      <c r="BB32" s="953"/>
      <c r="BC32" s="998"/>
      <c r="BD32" s="953"/>
      <c r="BE32" s="998"/>
      <c r="BF32" s="953"/>
    </row>
    <row r="33" spans="1:58" ht="11.85" customHeight="1">
      <c r="A33" s="1002">
        <v>8</v>
      </c>
      <c r="B33" s="1003"/>
      <c r="C33" s="956" t="s">
        <v>365</v>
      </c>
      <c r="D33" s="1004"/>
      <c r="E33" s="999"/>
      <c r="F33" s="1000"/>
      <c r="G33" s="1000"/>
      <c r="H33" s="1000"/>
      <c r="I33" s="1000"/>
      <c r="J33" s="1001"/>
      <c r="K33" s="1005">
        <v>8</v>
      </c>
      <c r="L33" s="935"/>
      <c r="N33" s="953"/>
      <c r="O33" s="953"/>
      <c r="P33" s="953"/>
      <c r="Q33" s="953"/>
      <c r="R33" s="953"/>
      <c r="S33" s="953"/>
      <c r="T33" s="953"/>
      <c r="U33" s="953"/>
      <c r="Z33" s="952"/>
      <c r="AA33" s="953"/>
      <c r="AB33" s="953"/>
      <c r="AC33" s="953"/>
      <c r="AD33" s="953"/>
      <c r="AE33" s="953"/>
      <c r="AF33" s="953"/>
      <c r="AG33" s="953"/>
      <c r="AH33" s="953"/>
      <c r="AI33" s="953"/>
      <c r="AJ33" s="953"/>
      <c r="AK33" s="953"/>
      <c r="AL33" s="953"/>
      <c r="AM33" s="953"/>
      <c r="AS33" s="952"/>
      <c r="AT33" s="953"/>
      <c r="AU33" s="998"/>
      <c r="AV33" s="953"/>
      <c r="AW33" s="998"/>
      <c r="AX33" s="953"/>
      <c r="AY33" s="998"/>
      <c r="AZ33" s="953"/>
      <c r="BA33" s="998"/>
      <c r="BB33" s="953"/>
      <c r="BC33" s="998"/>
      <c r="BD33" s="953"/>
      <c r="BE33" s="998"/>
      <c r="BF33" s="953"/>
    </row>
    <row r="34" spans="1:58" ht="11.85" customHeight="1">
      <c r="A34" s="1002">
        <v>9</v>
      </c>
      <c r="B34" s="1003"/>
      <c r="C34" s="956" t="s">
        <v>1336</v>
      </c>
      <c r="D34" s="1004"/>
      <c r="E34" s="999"/>
      <c r="F34" s="1000"/>
      <c r="G34" s="1000"/>
      <c r="H34" s="1000"/>
      <c r="I34" s="1000"/>
      <c r="J34" s="1001"/>
      <c r="K34" s="1005">
        <v>9</v>
      </c>
      <c r="L34" s="935"/>
      <c r="N34" s="953"/>
      <c r="O34" s="953"/>
      <c r="P34" s="953"/>
      <c r="Q34" s="953"/>
      <c r="R34" s="953"/>
      <c r="S34" s="953"/>
      <c r="T34" s="953"/>
      <c r="U34" s="953"/>
      <c r="Z34" s="952"/>
      <c r="AA34" s="953"/>
      <c r="AB34" s="953"/>
      <c r="AC34" s="953"/>
      <c r="AD34" s="953"/>
      <c r="AE34" s="953"/>
      <c r="AF34" s="953"/>
      <c r="AG34" s="953"/>
      <c r="AH34" s="953"/>
      <c r="AI34" s="953"/>
      <c r="AJ34" s="953"/>
      <c r="AK34" s="953"/>
      <c r="AL34" s="953"/>
      <c r="AM34" s="953"/>
      <c r="AS34" s="952"/>
      <c r="AT34" s="953"/>
      <c r="AU34" s="998"/>
      <c r="AV34" s="953"/>
      <c r="AW34" s="998"/>
      <c r="AX34" s="953"/>
      <c r="AY34" s="998"/>
      <c r="AZ34" s="953"/>
      <c r="BA34" s="998"/>
      <c r="BB34" s="953"/>
      <c r="BC34" s="998"/>
      <c r="BD34" s="953"/>
      <c r="BE34" s="998"/>
      <c r="BF34" s="953"/>
    </row>
    <row r="35" spans="1:58" ht="11.85" customHeight="1">
      <c r="A35" s="1002">
        <v>10</v>
      </c>
      <c r="B35" s="1003"/>
      <c r="C35" s="956" t="s">
        <v>1042</v>
      </c>
      <c r="D35" s="1004"/>
      <c r="E35" s="999"/>
      <c r="F35" s="1000"/>
      <c r="G35" s="1000"/>
      <c r="H35" s="1000"/>
      <c r="I35" s="1000"/>
      <c r="J35" s="1001"/>
      <c r="K35" s="1005">
        <v>10</v>
      </c>
      <c r="L35" s="935"/>
      <c r="N35" s="953"/>
      <c r="O35" s="953"/>
      <c r="P35" s="953"/>
      <c r="Q35" s="953"/>
      <c r="R35" s="953"/>
      <c r="S35" s="953"/>
      <c r="T35" s="953"/>
      <c r="U35" s="953"/>
      <c r="Z35" s="952"/>
      <c r="AA35" s="953"/>
      <c r="AB35" s="953"/>
      <c r="AC35" s="953"/>
      <c r="AD35" s="953"/>
      <c r="AE35" s="953"/>
      <c r="AF35" s="953"/>
      <c r="AG35" s="953"/>
      <c r="AH35" s="953"/>
      <c r="AI35" s="953"/>
      <c r="AJ35" s="953"/>
      <c r="AK35" s="953"/>
      <c r="AL35" s="953"/>
      <c r="AM35" s="953"/>
      <c r="AS35" s="952"/>
      <c r="AT35" s="953"/>
      <c r="AU35" s="998"/>
      <c r="AV35" s="953"/>
      <c r="AW35" s="998"/>
      <c r="AX35" s="953"/>
      <c r="AY35" s="998"/>
      <c r="AZ35" s="953"/>
      <c r="BA35" s="998"/>
      <c r="BB35" s="953"/>
      <c r="BC35" s="998"/>
      <c r="BD35" s="953"/>
      <c r="BE35" s="998"/>
      <c r="BF35" s="953"/>
    </row>
    <row r="36" spans="1:58" ht="11.85" customHeight="1">
      <c r="A36" s="1002">
        <v>11</v>
      </c>
      <c r="B36" s="1003"/>
      <c r="C36" s="956" t="s">
        <v>366</v>
      </c>
      <c r="D36" s="1004"/>
      <c r="E36" s="999"/>
      <c r="F36" s="1000"/>
      <c r="G36" s="1000"/>
      <c r="H36" s="1000"/>
      <c r="I36" s="1000"/>
      <c r="J36" s="1001"/>
      <c r="K36" s="1005">
        <v>11</v>
      </c>
      <c r="L36" s="935"/>
      <c r="N36" s="953"/>
      <c r="O36" s="953"/>
      <c r="P36" s="953"/>
      <c r="Q36" s="953"/>
      <c r="R36" s="953"/>
      <c r="S36" s="953"/>
      <c r="T36" s="953"/>
      <c r="U36" s="953"/>
      <c r="Z36" s="952"/>
      <c r="AA36" s="953"/>
      <c r="AB36" s="953"/>
      <c r="AC36" s="953"/>
      <c r="AD36" s="953"/>
      <c r="AE36" s="953"/>
      <c r="AF36" s="953"/>
      <c r="AG36" s="953"/>
      <c r="AH36" s="953"/>
      <c r="AI36" s="953"/>
      <c r="AJ36" s="953"/>
      <c r="AK36" s="953"/>
      <c r="AL36" s="953"/>
      <c r="AM36" s="953"/>
      <c r="AS36" s="952"/>
      <c r="AT36" s="953"/>
      <c r="AU36" s="998"/>
      <c r="AV36" s="953"/>
      <c r="AW36" s="998"/>
      <c r="AX36" s="953"/>
      <c r="AY36" s="998"/>
      <c r="AZ36" s="953"/>
      <c r="BA36" s="998"/>
      <c r="BB36" s="953"/>
      <c r="BC36" s="998"/>
      <c r="BD36" s="953"/>
      <c r="BE36" s="998"/>
      <c r="BF36" s="953"/>
    </row>
    <row r="37" spans="1:58" ht="11.85" customHeight="1">
      <c r="A37" s="1002">
        <v>12</v>
      </c>
      <c r="B37" s="1003"/>
      <c r="C37" s="956" t="s">
        <v>367</v>
      </c>
      <c r="D37" s="1004"/>
      <c r="E37" s="999"/>
      <c r="F37" s="1000"/>
      <c r="G37" s="1000"/>
      <c r="H37" s="1000"/>
      <c r="I37" s="1000"/>
      <c r="J37" s="1001"/>
      <c r="K37" s="1005">
        <v>12</v>
      </c>
      <c r="L37" s="935"/>
      <c r="N37" s="953"/>
      <c r="O37" s="953"/>
      <c r="P37" s="953"/>
      <c r="Q37" s="953"/>
      <c r="R37" s="953"/>
      <c r="S37" s="953"/>
      <c r="T37" s="953"/>
      <c r="U37" s="953"/>
      <c r="Z37" s="952"/>
      <c r="AA37" s="953"/>
      <c r="AB37" s="953"/>
      <c r="AC37" s="953"/>
      <c r="AD37" s="953"/>
      <c r="AE37" s="953"/>
      <c r="AF37" s="953"/>
      <c r="AG37" s="953"/>
      <c r="AH37" s="953"/>
      <c r="AI37" s="953"/>
      <c r="AJ37" s="953"/>
      <c r="AK37" s="953"/>
      <c r="AL37" s="953"/>
      <c r="AM37" s="953"/>
      <c r="AS37" s="952"/>
      <c r="AT37" s="953"/>
      <c r="AU37" s="998"/>
      <c r="AV37" s="953"/>
      <c r="AW37" s="998"/>
      <c r="AX37" s="953"/>
      <c r="AY37" s="998"/>
      <c r="AZ37" s="953"/>
      <c r="BA37" s="998"/>
      <c r="BB37" s="953"/>
      <c r="BC37" s="998"/>
      <c r="BD37" s="953"/>
      <c r="BE37" s="998"/>
      <c r="BF37" s="953"/>
    </row>
    <row r="38" spans="1:58" ht="11.85" customHeight="1">
      <c r="A38" s="1002">
        <v>13</v>
      </c>
      <c r="B38" s="1003"/>
      <c r="C38" s="956" t="s">
        <v>368</v>
      </c>
      <c r="D38" s="1004"/>
      <c r="E38" s="999"/>
      <c r="F38" s="4771" t="s">
        <v>1041</v>
      </c>
      <c r="G38" s="1000"/>
      <c r="H38" s="1000"/>
      <c r="I38" s="1000"/>
      <c r="J38" s="1001"/>
      <c r="K38" s="1005">
        <v>13</v>
      </c>
      <c r="L38" s="935"/>
      <c r="N38" s="953"/>
      <c r="O38" s="953"/>
      <c r="P38" s="953"/>
      <c r="Q38" s="953"/>
      <c r="R38" s="953"/>
      <c r="S38" s="953"/>
      <c r="T38" s="953"/>
      <c r="U38" s="953"/>
      <c r="Z38" s="952"/>
      <c r="AA38" s="953"/>
      <c r="AB38" s="953"/>
      <c r="AC38" s="953"/>
      <c r="AD38" s="953"/>
      <c r="AE38" s="953"/>
      <c r="AF38" s="953"/>
      <c r="AG38" s="953"/>
      <c r="AH38" s="953"/>
      <c r="AI38" s="953"/>
      <c r="AJ38" s="953"/>
      <c r="AK38" s="953"/>
      <c r="AL38" s="953"/>
      <c r="AM38" s="953"/>
      <c r="AS38" s="952"/>
      <c r="AT38" s="953"/>
      <c r="AU38" s="998"/>
      <c r="AV38" s="953"/>
      <c r="AW38" s="998"/>
      <c r="AX38" s="953"/>
      <c r="AY38" s="998"/>
      <c r="AZ38" s="953"/>
      <c r="BA38" s="998"/>
      <c r="BB38" s="953"/>
      <c r="BC38" s="998"/>
      <c r="BD38" s="953"/>
      <c r="BE38" s="998"/>
      <c r="BF38" s="953"/>
    </row>
    <row r="39" spans="1:58" ht="11.85" customHeight="1">
      <c r="A39" s="1002">
        <v>14</v>
      </c>
      <c r="B39" s="1003"/>
      <c r="C39" s="956" t="s">
        <v>136</v>
      </c>
      <c r="D39" s="1004"/>
      <c r="E39" s="999"/>
      <c r="F39" s="1000"/>
      <c r="G39" s="1000"/>
      <c r="H39" s="1000"/>
      <c r="I39" s="1000"/>
      <c r="J39" s="1001"/>
      <c r="K39" s="1005">
        <v>14</v>
      </c>
      <c r="L39" s="935"/>
      <c r="N39" s="953"/>
      <c r="O39" s="953"/>
      <c r="P39" s="953"/>
      <c r="Q39" s="953"/>
      <c r="R39" s="953"/>
      <c r="S39" s="953"/>
      <c r="T39" s="953"/>
      <c r="U39" s="953"/>
      <c r="Z39" s="952"/>
      <c r="AA39" s="953"/>
      <c r="AB39" s="953"/>
      <c r="AC39" s="953"/>
      <c r="AD39" s="953"/>
      <c r="AE39" s="953"/>
      <c r="AF39" s="953"/>
      <c r="AG39" s="953"/>
      <c r="AH39" s="953"/>
      <c r="AI39" s="953"/>
      <c r="AJ39" s="953"/>
      <c r="AK39" s="953"/>
      <c r="AL39" s="953"/>
      <c r="AM39" s="953"/>
      <c r="AS39" s="952"/>
      <c r="AT39" s="953"/>
      <c r="AU39" s="998"/>
      <c r="AV39" s="953"/>
      <c r="AW39" s="998"/>
      <c r="AX39" s="953"/>
      <c r="AY39" s="998"/>
      <c r="AZ39" s="953"/>
      <c r="BA39" s="998"/>
      <c r="BB39" s="953"/>
      <c r="BC39" s="998"/>
      <c r="BD39" s="953"/>
      <c r="BE39" s="998"/>
      <c r="BF39" s="953"/>
    </row>
    <row r="40" spans="1:58" ht="11.85" customHeight="1">
      <c r="A40" s="1002">
        <v>15</v>
      </c>
      <c r="B40" s="1003"/>
      <c r="C40" s="956" t="s">
        <v>369</v>
      </c>
      <c r="D40" s="1004"/>
      <c r="E40" s="999"/>
      <c r="F40" s="1000"/>
      <c r="G40" s="1000"/>
      <c r="H40" s="1000"/>
      <c r="I40" s="1000"/>
      <c r="J40" s="1001"/>
      <c r="K40" s="1005">
        <v>15</v>
      </c>
      <c r="L40" s="935"/>
      <c r="N40" s="953"/>
      <c r="O40" s="953"/>
      <c r="P40" s="953"/>
      <c r="Q40" s="953"/>
      <c r="R40" s="953"/>
      <c r="S40" s="953"/>
      <c r="T40" s="953"/>
      <c r="U40" s="953"/>
      <c r="Z40" s="952"/>
      <c r="AA40" s="953"/>
      <c r="AB40" s="953"/>
      <c r="AC40" s="953"/>
      <c r="AD40" s="953"/>
      <c r="AE40" s="953"/>
      <c r="AF40" s="953"/>
      <c r="AG40" s="953"/>
      <c r="AH40" s="953"/>
      <c r="AI40" s="953"/>
      <c r="AJ40" s="953"/>
      <c r="AK40" s="953"/>
      <c r="AL40" s="953"/>
      <c r="AM40" s="953"/>
      <c r="AS40" s="952"/>
      <c r="AT40" s="953"/>
      <c r="AU40" s="998"/>
      <c r="AV40" s="953"/>
      <c r="AW40" s="998"/>
      <c r="AX40" s="953"/>
      <c r="AY40" s="998"/>
      <c r="AZ40" s="953"/>
      <c r="BA40" s="998"/>
      <c r="BB40" s="953"/>
      <c r="BC40" s="998"/>
      <c r="BD40" s="953"/>
      <c r="BE40" s="998"/>
      <c r="BF40" s="953"/>
    </row>
    <row r="41" spans="1:58" ht="11.85" customHeight="1">
      <c r="A41" s="1002">
        <v>16</v>
      </c>
      <c r="B41" s="1003"/>
      <c r="C41" s="956" t="s">
        <v>137</v>
      </c>
      <c r="D41" s="1004"/>
      <c r="E41" s="999"/>
      <c r="F41" s="1000"/>
      <c r="G41" s="1006"/>
      <c r="H41" s="1000"/>
      <c r="I41" s="1000"/>
      <c r="J41" s="1001"/>
      <c r="K41" s="1005">
        <v>16</v>
      </c>
      <c r="L41" s="935"/>
      <c r="N41" s="953"/>
      <c r="O41" s="953"/>
      <c r="P41" s="953"/>
      <c r="Q41" s="953"/>
      <c r="R41" s="953"/>
      <c r="S41" s="953"/>
      <c r="T41" s="953"/>
      <c r="U41" s="953"/>
      <c r="Z41" s="952"/>
      <c r="AA41" s="953"/>
      <c r="AB41" s="953"/>
      <c r="AC41" s="953"/>
      <c r="AD41" s="953"/>
      <c r="AE41" s="953"/>
      <c r="AF41" s="953"/>
      <c r="AG41" s="953"/>
      <c r="AH41" s="953"/>
      <c r="AI41" s="953"/>
      <c r="AJ41" s="953"/>
      <c r="AK41" s="953"/>
      <c r="AL41" s="953"/>
      <c r="AM41" s="953"/>
      <c r="AS41" s="952"/>
      <c r="AT41" s="953"/>
      <c r="AU41" s="998"/>
      <c r="AV41" s="953"/>
      <c r="AW41" s="998"/>
      <c r="AX41" s="953"/>
      <c r="AY41" s="998"/>
      <c r="AZ41" s="953"/>
      <c r="BA41" s="998"/>
      <c r="BB41" s="953"/>
      <c r="BC41" s="998"/>
      <c r="BD41" s="953"/>
      <c r="BE41" s="998"/>
      <c r="BF41" s="953"/>
    </row>
    <row r="42" spans="1:58" ht="11.85" customHeight="1">
      <c r="A42" s="1002">
        <v>17</v>
      </c>
      <c r="B42" s="1003"/>
      <c r="C42" s="956" t="s">
        <v>138</v>
      </c>
      <c r="D42" s="1004"/>
      <c r="E42" s="999"/>
      <c r="F42" s="1000"/>
      <c r="G42" s="1000"/>
      <c r="H42" s="1000"/>
      <c r="I42" s="1000"/>
      <c r="J42" s="1001"/>
      <c r="K42" s="1005">
        <v>17</v>
      </c>
      <c r="L42" s="935"/>
      <c r="N42" s="953"/>
      <c r="O42" s="953"/>
      <c r="P42" s="953"/>
      <c r="Q42" s="953"/>
      <c r="R42" s="953"/>
      <c r="S42" s="953"/>
      <c r="T42" s="953"/>
      <c r="U42" s="953"/>
      <c r="Z42" s="952"/>
      <c r="AA42" s="953"/>
      <c r="AB42" s="953"/>
      <c r="AC42" s="953"/>
      <c r="AD42" s="953"/>
      <c r="AE42" s="953"/>
      <c r="AF42" s="953"/>
      <c r="AG42" s="953"/>
      <c r="AH42" s="953"/>
      <c r="AI42" s="953"/>
      <c r="AJ42" s="953"/>
      <c r="AK42" s="953"/>
      <c r="AL42" s="953"/>
      <c r="AM42" s="953"/>
      <c r="AS42" s="952"/>
      <c r="AT42" s="953"/>
      <c r="AU42" s="998"/>
      <c r="AV42" s="953"/>
      <c r="AW42" s="998"/>
      <c r="AX42" s="953"/>
      <c r="AY42" s="998"/>
      <c r="AZ42" s="953"/>
      <c r="BA42" s="998"/>
      <c r="BB42" s="953"/>
      <c r="BC42" s="998"/>
      <c r="BD42" s="953"/>
      <c r="BE42" s="998"/>
      <c r="BF42" s="953"/>
    </row>
    <row r="43" spans="1:58" ht="11.85" customHeight="1">
      <c r="A43" s="1002">
        <v>18</v>
      </c>
      <c r="B43" s="1003"/>
      <c r="C43" s="956" t="s">
        <v>370</v>
      </c>
      <c r="D43" s="1004"/>
      <c r="E43" s="999"/>
      <c r="F43" s="1000"/>
      <c r="G43" s="1000"/>
      <c r="H43" s="1000"/>
      <c r="I43" s="1000"/>
      <c r="J43" s="1001"/>
      <c r="K43" s="1005">
        <v>18</v>
      </c>
      <c r="L43" s="935"/>
      <c r="N43" s="953"/>
      <c r="O43" s="953"/>
      <c r="P43" s="953"/>
      <c r="Q43" s="953"/>
      <c r="R43" s="953"/>
      <c r="S43" s="953"/>
      <c r="T43" s="953"/>
      <c r="U43" s="953"/>
      <c r="Z43" s="952"/>
      <c r="AA43" s="953"/>
      <c r="AB43" s="953"/>
      <c r="AC43" s="953"/>
      <c r="AD43" s="953"/>
      <c r="AE43" s="953"/>
      <c r="AF43" s="953"/>
      <c r="AG43" s="953"/>
      <c r="AH43" s="953"/>
      <c r="AI43" s="953"/>
      <c r="AJ43" s="953"/>
      <c r="AK43" s="953"/>
      <c r="AL43" s="953"/>
      <c r="AM43" s="953"/>
      <c r="AS43" s="952"/>
      <c r="AT43" s="953"/>
      <c r="AU43" s="998"/>
      <c r="AV43" s="953"/>
      <c r="AW43" s="998"/>
      <c r="AX43" s="953"/>
      <c r="AY43" s="998"/>
      <c r="AZ43" s="953"/>
      <c r="BA43" s="998"/>
      <c r="BB43" s="953"/>
      <c r="BC43" s="998"/>
      <c r="BD43" s="953"/>
      <c r="BE43" s="998"/>
      <c r="BF43" s="953"/>
    </row>
    <row r="44" spans="1:58" ht="11.85" customHeight="1">
      <c r="A44" s="1002">
        <v>19</v>
      </c>
      <c r="B44" s="1003"/>
      <c r="C44" s="956" t="s">
        <v>1350</v>
      </c>
      <c r="D44" s="1004"/>
      <c r="E44" s="999"/>
      <c r="F44" s="1000"/>
      <c r="G44" s="1000"/>
      <c r="H44" s="1000"/>
      <c r="I44" s="1000"/>
      <c r="J44" s="1001"/>
      <c r="K44" s="1005">
        <v>19</v>
      </c>
      <c r="L44" s="935"/>
      <c r="N44" s="953"/>
      <c r="O44" s="953"/>
      <c r="P44" s="953"/>
      <c r="Q44" s="953"/>
      <c r="R44" s="953"/>
      <c r="S44" s="953"/>
      <c r="T44" s="953"/>
      <c r="U44" s="953"/>
      <c r="Z44" s="952"/>
      <c r="AA44" s="953"/>
      <c r="AB44" s="953"/>
      <c r="AC44" s="953"/>
      <c r="AD44" s="953"/>
      <c r="AE44" s="953"/>
      <c r="AF44" s="953"/>
      <c r="AG44" s="953"/>
      <c r="AH44" s="953"/>
      <c r="AI44" s="953"/>
      <c r="AJ44" s="953"/>
      <c r="AK44" s="953"/>
      <c r="AL44" s="953"/>
      <c r="AM44" s="953"/>
      <c r="AS44" s="952"/>
      <c r="AT44" s="953"/>
      <c r="AU44" s="998"/>
      <c r="AV44" s="953"/>
      <c r="AW44" s="998"/>
      <c r="AX44" s="953"/>
      <c r="AY44" s="998"/>
      <c r="AZ44" s="953"/>
      <c r="BA44" s="998"/>
      <c r="BB44" s="953"/>
      <c r="BC44" s="998"/>
      <c r="BD44" s="953"/>
      <c r="BE44" s="998"/>
      <c r="BF44" s="953"/>
    </row>
    <row r="45" spans="1:58" ht="11.85" customHeight="1">
      <c r="A45" s="1002">
        <v>20</v>
      </c>
      <c r="B45" s="1003"/>
      <c r="C45" s="956" t="s">
        <v>139</v>
      </c>
      <c r="D45" s="1004"/>
      <c r="E45" s="999"/>
      <c r="F45" s="1000"/>
      <c r="G45" s="1000"/>
      <c r="H45" s="1000"/>
      <c r="I45" s="1000"/>
      <c r="J45" s="1001"/>
      <c r="K45" s="1005">
        <v>20</v>
      </c>
      <c r="L45" s="935"/>
      <c r="N45" s="953"/>
      <c r="O45" s="953"/>
      <c r="P45" s="953"/>
      <c r="Q45" s="953"/>
      <c r="R45" s="953"/>
      <c r="S45" s="953"/>
      <c r="T45" s="953"/>
      <c r="U45" s="953"/>
      <c r="Z45" s="952"/>
      <c r="AA45" s="953"/>
      <c r="AB45" s="953"/>
      <c r="AC45" s="953"/>
      <c r="AD45" s="953"/>
      <c r="AE45" s="953"/>
      <c r="AF45" s="953"/>
      <c r="AG45" s="953"/>
      <c r="AH45" s="953"/>
      <c r="AI45" s="953"/>
      <c r="AJ45" s="953"/>
      <c r="AK45" s="953"/>
      <c r="AL45" s="953"/>
      <c r="AM45" s="953"/>
      <c r="AS45" s="952"/>
      <c r="AT45" s="953"/>
      <c r="AU45" s="998"/>
      <c r="AV45" s="953"/>
      <c r="AW45" s="998"/>
      <c r="AX45" s="953"/>
      <c r="AY45" s="998"/>
      <c r="AZ45" s="953"/>
      <c r="BA45" s="998"/>
      <c r="BB45" s="953"/>
      <c r="BC45" s="998"/>
      <c r="BD45" s="953"/>
      <c r="BE45" s="998"/>
      <c r="BF45" s="953"/>
    </row>
    <row r="46" spans="1:58" ht="11.85" customHeight="1">
      <c r="A46" s="1002">
        <v>21</v>
      </c>
      <c r="B46" s="1003"/>
      <c r="C46" s="956" t="s">
        <v>371</v>
      </c>
      <c r="D46" s="1004"/>
      <c r="E46" s="999"/>
      <c r="F46" s="1000"/>
      <c r="G46" s="1000"/>
      <c r="H46" s="1000"/>
      <c r="I46" s="1000"/>
      <c r="J46" s="1001"/>
      <c r="K46" s="1005">
        <v>21</v>
      </c>
      <c r="L46" s="935"/>
      <c r="N46" s="953"/>
      <c r="O46" s="953"/>
      <c r="P46" s="953"/>
      <c r="Q46" s="953"/>
      <c r="R46" s="953"/>
      <c r="S46" s="953"/>
      <c r="T46" s="953"/>
      <c r="U46" s="953"/>
      <c r="Z46" s="952"/>
      <c r="AA46" s="953"/>
      <c r="AB46" s="953"/>
      <c r="AC46" s="953"/>
      <c r="AD46" s="953"/>
      <c r="AE46" s="953"/>
      <c r="AF46" s="953"/>
      <c r="AG46" s="953"/>
      <c r="AH46" s="953"/>
      <c r="AI46" s="953"/>
      <c r="AJ46" s="953"/>
      <c r="AK46" s="953"/>
      <c r="AL46" s="953"/>
      <c r="AM46" s="953"/>
      <c r="AS46" s="952"/>
      <c r="AT46" s="953"/>
      <c r="AU46" s="998"/>
      <c r="AV46" s="953"/>
      <c r="AW46" s="998"/>
      <c r="AX46" s="953"/>
      <c r="AY46" s="998"/>
      <c r="AZ46" s="953"/>
      <c r="BA46" s="998"/>
      <c r="BB46" s="953"/>
      <c r="BC46" s="998"/>
      <c r="BD46" s="953"/>
      <c r="BE46" s="998"/>
      <c r="BF46" s="953"/>
    </row>
    <row r="47" spans="1:58" ht="11.85" customHeight="1">
      <c r="A47" s="1002">
        <v>22</v>
      </c>
      <c r="B47" s="1003"/>
      <c r="C47" s="956" t="s">
        <v>656</v>
      </c>
      <c r="D47" s="1004"/>
      <c r="E47" s="999"/>
      <c r="F47" s="1000"/>
      <c r="G47" s="1000"/>
      <c r="H47" s="1000"/>
      <c r="I47" s="1000"/>
      <c r="J47" s="1001"/>
      <c r="K47" s="1005">
        <v>22</v>
      </c>
      <c r="L47" s="935"/>
      <c r="N47" s="953"/>
      <c r="O47" s="953"/>
      <c r="P47" s="953"/>
      <c r="Q47" s="953"/>
      <c r="R47" s="953"/>
      <c r="S47" s="953"/>
      <c r="T47" s="953"/>
      <c r="U47" s="953"/>
      <c r="Z47" s="952"/>
      <c r="AA47" s="953"/>
      <c r="AB47" s="953"/>
      <c r="AC47" s="953"/>
      <c r="AD47" s="953"/>
      <c r="AE47" s="953"/>
      <c r="AF47" s="953"/>
      <c r="AG47" s="953"/>
      <c r="AH47" s="953"/>
      <c r="AI47" s="953"/>
      <c r="AJ47" s="953"/>
      <c r="AK47" s="953"/>
      <c r="AL47" s="953"/>
      <c r="AM47" s="953"/>
      <c r="AS47" s="952"/>
      <c r="AT47" s="953"/>
      <c r="AU47" s="998"/>
      <c r="AV47" s="953"/>
      <c r="AW47" s="998"/>
      <c r="AX47" s="953"/>
      <c r="AY47" s="998"/>
      <c r="AZ47" s="953"/>
      <c r="BA47" s="998"/>
      <c r="BB47" s="953"/>
      <c r="BC47" s="998"/>
      <c r="BD47" s="953"/>
      <c r="BE47" s="998"/>
      <c r="BF47" s="953"/>
    </row>
    <row r="48" spans="1:58" ht="11.85" customHeight="1">
      <c r="A48" s="1002">
        <v>23</v>
      </c>
      <c r="B48" s="1003"/>
      <c r="C48" s="956" t="s">
        <v>372</v>
      </c>
      <c r="D48" s="1004"/>
      <c r="E48" s="999"/>
      <c r="F48" s="1007"/>
      <c r="G48" s="1000"/>
      <c r="H48" s="1000"/>
      <c r="I48" s="1000"/>
      <c r="J48" s="1001"/>
      <c r="K48" s="1005">
        <v>23</v>
      </c>
      <c r="L48" s="935"/>
      <c r="N48" s="953"/>
      <c r="O48" s="953"/>
      <c r="P48" s="953"/>
      <c r="Q48" s="953"/>
      <c r="R48" s="953"/>
      <c r="S48" s="953"/>
      <c r="T48" s="953"/>
      <c r="U48" s="953"/>
      <c r="Z48" s="952"/>
      <c r="AA48" s="953"/>
      <c r="AB48" s="953"/>
      <c r="AC48" s="953"/>
      <c r="AD48" s="953"/>
      <c r="AE48" s="953"/>
      <c r="AF48" s="953"/>
      <c r="AG48" s="953"/>
      <c r="AH48" s="953"/>
      <c r="AI48" s="953"/>
      <c r="AJ48" s="953"/>
      <c r="AK48" s="953"/>
      <c r="AL48" s="953"/>
      <c r="AM48" s="953"/>
      <c r="AS48" s="952"/>
      <c r="AT48" s="953"/>
      <c r="AU48" s="998"/>
      <c r="AV48" s="953"/>
      <c r="AW48" s="998"/>
      <c r="AX48" s="953"/>
      <c r="AY48" s="998"/>
      <c r="AZ48" s="953"/>
      <c r="BA48" s="998"/>
      <c r="BB48" s="953"/>
      <c r="BC48" s="998"/>
      <c r="BD48" s="953"/>
      <c r="BE48" s="998"/>
      <c r="BF48" s="953"/>
    </row>
    <row r="49" spans="1:58" ht="11.85" customHeight="1">
      <c r="A49" s="1002">
        <v>24</v>
      </c>
      <c r="B49" s="1003"/>
      <c r="C49" s="956" t="s">
        <v>373</v>
      </c>
      <c r="D49" s="1004"/>
      <c r="E49" s="999"/>
      <c r="F49" s="1007"/>
      <c r="G49" s="1000"/>
      <c r="H49" s="1000"/>
      <c r="I49" s="1000"/>
      <c r="J49" s="1001"/>
      <c r="K49" s="1005">
        <v>24</v>
      </c>
      <c r="L49" s="935"/>
      <c r="N49" s="953"/>
      <c r="O49" s="953"/>
      <c r="P49" s="953"/>
      <c r="Q49" s="953"/>
      <c r="R49" s="953"/>
      <c r="S49" s="953"/>
      <c r="T49" s="953"/>
      <c r="U49" s="953"/>
      <c r="Z49" s="952"/>
      <c r="AA49" s="953"/>
      <c r="AB49" s="953"/>
      <c r="AC49" s="953"/>
      <c r="AD49" s="953"/>
      <c r="AE49" s="953"/>
      <c r="AF49" s="953"/>
      <c r="AG49" s="953"/>
      <c r="AH49" s="953"/>
      <c r="AI49" s="953"/>
      <c r="AJ49" s="953"/>
      <c r="AK49" s="953"/>
      <c r="AL49" s="953"/>
      <c r="AM49" s="953"/>
      <c r="AS49" s="952"/>
      <c r="AT49" s="953"/>
      <c r="AU49" s="998"/>
      <c r="AV49" s="953"/>
      <c r="AW49" s="998"/>
      <c r="AX49" s="953"/>
      <c r="AY49" s="998"/>
      <c r="AZ49" s="953"/>
      <c r="BA49" s="998"/>
      <c r="BB49" s="953"/>
      <c r="BC49" s="998"/>
      <c r="BD49" s="953"/>
      <c r="BE49" s="998"/>
      <c r="BF49" s="953"/>
    </row>
    <row r="50" spans="1:58" ht="11.85" customHeight="1">
      <c r="A50" s="1002">
        <v>25</v>
      </c>
      <c r="B50" s="1003"/>
      <c r="C50" s="956" t="s">
        <v>1337</v>
      </c>
      <c r="D50" s="1004"/>
      <c r="E50" s="999"/>
      <c r="F50" s="1007"/>
      <c r="G50" s="1000"/>
      <c r="H50" s="1000"/>
      <c r="I50" s="1000"/>
      <c r="J50" s="1001"/>
      <c r="K50" s="1005">
        <v>25</v>
      </c>
      <c r="L50" s="935"/>
      <c r="N50" s="953"/>
      <c r="O50" s="953"/>
      <c r="P50" s="953"/>
      <c r="Q50" s="953"/>
      <c r="R50" s="953"/>
      <c r="S50" s="953"/>
      <c r="T50" s="953"/>
      <c r="U50" s="953"/>
      <c r="Z50" s="952"/>
      <c r="AA50" s="953"/>
      <c r="AB50" s="953"/>
      <c r="AC50" s="953"/>
      <c r="AD50" s="953"/>
      <c r="AE50" s="953"/>
      <c r="AF50" s="953"/>
      <c r="AG50" s="953"/>
      <c r="AH50" s="953"/>
      <c r="AI50" s="953"/>
      <c r="AJ50" s="953"/>
      <c r="AK50" s="953"/>
      <c r="AL50" s="953"/>
      <c r="AM50" s="953"/>
      <c r="AS50" s="952"/>
      <c r="AT50" s="953"/>
      <c r="AU50" s="998"/>
      <c r="AV50" s="953"/>
      <c r="AW50" s="998"/>
      <c r="AX50" s="953"/>
      <c r="AY50" s="998"/>
      <c r="AZ50" s="953"/>
      <c r="BA50" s="998"/>
      <c r="BB50" s="953"/>
      <c r="BC50" s="998"/>
      <c r="BD50" s="953"/>
      <c r="BE50" s="998"/>
      <c r="BF50" s="953"/>
    </row>
    <row r="51" spans="1:58" ht="11.85" customHeight="1">
      <c r="A51" s="1002">
        <v>26</v>
      </c>
      <c r="B51" s="1003"/>
      <c r="C51" s="956" t="s">
        <v>374</v>
      </c>
      <c r="D51" s="1004"/>
      <c r="E51" s="999"/>
      <c r="F51" s="1007"/>
      <c r="G51" s="1000"/>
      <c r="H51" s="1000"/>
      <c r="I51" s="1000"/>
      <c r="J51" s="1001"/>
      <c r="K51" s="1005">
        <v>26</v>
      </c>
      <c r="L51" s="935"/>
      <c r="N51" s="953"/>
      <c r="O51" s="953"/>
      <c r="P51" s="953"/>
      <c r="Q51" s="953"/>
      <c r="R51" s="953"/>
      <c r="S51" s="953"/>
      <c r="T51" s="953"/>
      <c r="U51" s="953"/>
      <c r="Z51" s="952"/>
      <c r="AA51" s="953"/>
      <c r="AB51" s="953"/>
      <c r="AC51" s="953"/>
      <c r="AD51" s="953"/>
      <c r="AE51" s="953"/>
      <c r="AF51" s="953"/>
      <c r="AG51" s="953"/>
      <c r="AH51" s="953"/>
      <c r="AI51" s="953"/>
      <c r="AJ51" s="953"/>
      <c r="AK51" s="953"/>
      <c r="AL51" s="953"/>
      <c r="AM51" s="953"/>
      <c r="AS51" s="952"/>
      <c r="AT51" s="953"/>
      <c r="AU51" s="998"/>
      <c r="AV51" s="953"/>
      <c r="AW51" s="998"/>
      <c r="AX51" s="953"/>
      <c r="AY51" s="998"/>
      <c r="AZ51" s="953"/>
      <c r="BA51" s="998"/>
      <c r="BB51" s="953"/>
      <c r="BC51" s="998"/>
      <c r="BD51" s="953"/>
      <c r="BE51" s="998"/>
      <c r="BF51" s="953"/>
    </row>
    <row r="52" spans="1:58" ht="11.85" customHeight="1">
      <c r="A52" s="1002">
        <v>27</v>
      </c>
      <c r="B52" s="1003"/>
      <c r="C52" s="956" t="s">
        <v>675</v>
      </c>
      <c r="D52" s="1004"/>
      <c r="E52" s="999"/>
      <c r="F52" s="1007"/>
      <c r="G52" s="1000"/>
      <c r="H52" s="1000"/>
      <c r="I52" s="1000"/>
      <c r="J52" s="1001"/>
      <c r="K52" s="1005">
        <v>27</v>
      </c>
      <c r="L52" s="935"/>
      <c r="N52" s="953"/>
      <c r="O52" s="953"/>
      <c r="P52" s="953"/>
      <c r="Q52" s="953"/>
      <c r="R52" s="953"/>
      <c r="S52" s="953"/>
      <c r="T52" s="953"/>
      <c r="U52" s="953"/>
      <c r="Z52" s="952"/>
      <c r="AA52" s="953"/>
      <c r="AB52" s="953"/>
      <c r="AC52" s="953"/>
      <c r="AD52" s="953"/>
      <c r="AE52" s="953"/>
      <c r="AF52" s="953"/>
      <c r="AG52" s="953"/>
      <c r="AH52" s="953"/>
      <c r="AI52" s="953"/>
      <c r="AJ52" s="953"/>
      <c r="AK52" s="953"/>
      <c r="AL52" s="953"/>
      <c r="AM52" s="953"/>
      <c r="AS52" s="952"/>
      <c r="AT52" s="953"/>
      <c r="AU52" s="998"/>
      <c r="AV52" s="953"/>
      <c r="AW52" s="998"/>
      <c r="AX52" s="953"/>
      <c r="AY52" s="998"/>
      <c r="AZ52" s="953"/>
      <c r="BA52" s="998"/>
      <c r="BB52" s="953"/>
      <c r="BC52" s="998"/>
      <c r="BD52" s="953"/>
      <c r="BE52" s="998"/>
      <c r="BF52" s="953"/>
    </row>
    <row r="53" spans="1:58" ht="11.85" customHeight="1">
      <c r="A53" s="1002">
        <v>28</v>
      </c>
      <c r="B53" s="1003"/>
      <c r="C53" s="956" t="s">
        <v>676</v>
      </c>
      <c r="D53" s="1004"/>
      <c r="E53" s="1008"/>
      <c r="F53" s="1007"/>
      <c r="G53" s="1000"/>
      <c r="H53" s="1000"/>
      <c r="I53" s="1000"/>
      <c r="J53" s="1001"/>
      <c r="K53" s="1005">
        <v>28</v>
      </c>
      <c r="L53" s="935"/>
      <c r="N53" s="953"/>
      <c r="O53" s="953"/>
      <c r="P53" s="953"/>
      <c r="Q53" s="953"/>
      <c r="R53" s="953"/>
      <c r="S53" s="953"/>
      <c r="T53" s="953"/>
      <c r="U53" s="953"/>
      <c r="Z53" s="952"/>
      <c r="AA53" s="953"/>
      <c r="AB53" s="953"/>
      <c r="AC53" s="953"/>
      <c r="AD53" s="953"/>
      <c r="AE53" s="953"/>
      <c r="AF53" s="953"/>
      <c r="AG53" s="953"/>
      <c r="AH53" s="953"/>
      <c r="AI53" s="953"/>
      <c r="AJ53" s="953"/>
      <c r="AK53" s="953"/>
      <c r="AL53" s="953"/>
      <c r="AM53" s="953"/>
      <c r="AS53" s="952"/>
      <c r="AT53" s="953"/>
      <c r="AU53" s="998"/>
      <c r="AV53" s="953"/>
      <c r="AW53" s="998"/>
      <c r="AX53" s="953"/>
      <c r="AY53" s="998"/>
      <c r="AZ53" s="953"/>
      <c r="BA53" s="998"/>
      <c r="BB53" s="953"/>
      <c r="BC53" s="998"/>
      <c r="BD53" s="953"/>
      <c r="BE53" s="998"/>
      <c r="BF53" s="953"/>
    </row>
    <row r="54" spans="1:58" ht="14.1" customHeight="1" thickBot="1">
      <c r="A54" s="1009">
        <v>29</v>
      </c>
      <c r="B54" s="1010"/>
      <c r="C54" s="1011" t="s">
        <v>357</v>
      </c>
      <c r="D54" s="1012"/>
      <c r="E54" s="1013"/>
      <c r="F54" s="1014"/>
      <c r="G54" s="1014"/>
      <c r="H54" s="1014"/>
      <c r="I54" s="1014"/>
      <c r="J54" s="1015"/>
      <c r="K54" s="1016">
        <v>29</v>
      </c>
      <c r="L54" s="935"/>
      <c r="N54" s="953"/>
      <c r="O54" s="953"/>
      <c r="P54" s="953"/>
      <c r="Q54" s="953"/>
      <c r="R54" s="953"/>
      <c r="S54" s="953"/>
      <c r="T54" s="953"/>
      <c r="U54" s="953"/>
      <c r="Z54" s="953"/>
      <c r="AA54" s="953"/>
      <c r="AB54" s="953"/>
      <c r="AC54" s="953"/>
      <c r="AD54" s="953"/>
      <c r="AE54" s="953"/>
      <c r="AF54" s="953"/>
      <c r="AG54" s="953"/>
      <c r="AH54" s="953"/>
      <c r="AI54" s="953"/>
      <c r="AJ54" s="953"/>
      <c r="AK54" s="953"/>
      <c r="AL54" s="953"/>
      <c r="AM54" s="953"/>
      <c r="AS54" s="953"/>
      <c r="AT54" s="953"/>
      <c r="AU54" s="998"/>
      <c r="AV54" s="953"/>
      <c r="AW54" s="998"/>
      <c r="AX54" s="953"/>
      <c r="AY54" s="998"/>
      <c r="AZ54" s="953"/>
      <c r="BA54" s="998"/>
      <c r="BB54" s="953"/>
      <c r="BC54" s="998"/>
      <c r="BD54" s="953"/>
      <c r="BE54" s="998"/>
      <c r="BF54" s="953"/>
    </row>
    <row r="55" spans="1:58" ht="14.1" customHeight="1" thickTop="1">
      <c r="A55" s="1017"/>
      <c r="B55" s="1018"/>
      <c r="C55" s="1019" t="s">
        <v>844</v>
      </c>
      <c r="D55" s="1020"/>
      <c r="E55" s="1021"/>
      <c r="F55" s="1022"/>
      <c r="G55" s="1022"/>
      <c r="H55" s="1022"/>
      <c r="I55" s="1022"/>
      <c r="J55" s="1023"/>
      <c r="K55" s="1024"/>
      <c r="L55" s="935"/>
      <c r="N55" s="953"/>
      <c r="O55" s="953"/>
      <c r="P55" s="953"/>
      <c r="Q55" s="953"/>
      <c r="R55" s="953"/>
      <c r="S55" s="953"/>
      <c r="T55" s="953"/>
      <c r="U55" s="953"/>
      <c r="Z55" s="953"/>
      <c r="AA55" s="953"/>
      <c r="AB55" s="953"/>
      <c r="AC55" s="953"/>
      <c r="AD55" s="953"/>
      <c r="AE55" s="953"/>
      <c r="AF55" s="953"/>
      <c r="AG55" s="953"/>
      <c r="AH55" s="953"/>
      <c r="AI55" s="953"/>
      <c r="AJ55" s="953"/>
      <c r="AK55" s="953"/>
      <c r="AL55" s="953"/>
      <c r="AM55" s="953"/>
      <c r="AS55" s="953"/>
      <c r="AT55" s="953"/>
      <c r="AU55" s="998"/>
      <c r="AV55" s="953"/>
      <c r="AW55" s="998"/>
      <c r="AX55" s="953"/>
      <c r="AY55" s="998"/>
      <c r="AZ55" s="953"/>
      <c r="BA55" s="998"/>
      <c r="BB55" s="953"/>
      <c r="BC55" s="998"/>
      <c r="BD55" s="953"/>
      <c r="BE55" s="998"/>
      <c r="BF55" s="953"/>
    </row>
    <row r="56" spans="1:58" ht="11.85" customHeight="1">
      <c r="A56" s="1002">
        <v>30</v>
      </c>
      <c r="B56" s="1003"/>
      <c r="C56" s="956" t="s">
        <v>375</v>
      </c>
      <c r="D56" s="1004"/>
      <c r="E56" s="994"/>
      <c r="F56" s="995"/>
      <c r="G56" s="995"/>
      <c r="H56" s="995"/>
      <c r="I56" s="995"/>
      <c r="J56" s="996"/>
      <c r="K56" s="1005">
        <v>30</v>
      </c>
      <c r="L56" s="935"/>
      <c r="N56" s="953"/>
      <c r="O56" s="953"/>
      <c r="P56" s="953"/>
      <c r="Q56" s="953"/>
      <c r="R56" s="953"/>
      <c r="S56" s="953"/>
      <c r="T56" s="953"/>
      <c r="U56" s="953"/>
      <c r="Z56" s="952"/>
      <c r="AA56" s="953"/>
      <c r="AB56" s="953"/>
      <c r="AC56" s="953"/>
      <c r="AD56" s="953"/>
      <c r="AE56" s="953"/>
      <c r="AF56" s="953"/>
      <c r="AG56" s="953"/>
      <c r="AH56" s="953"/>
      <c r="AI56" s="953"/>
      <c r="AJ56" s="953"/>
      <c r="AK56" s="953"/>
      <c r="AL56" s="953"/>
      <c r="AM56" s="953"/>
      <c r="AS56" s="952"/>
      <c r="AT56" s="953"/>
      <c r="AU56" s="998"/>
      <c r="AV56" s="953"/>
      <c r="AW56" s="998"/>
      <c r="AX56" s="953"/>
      <c r="AY56" s="998"/>
      <c r="AZ56" s="953"/>
      <c r="BA56" s="998"/>
      <c r="BB56" s="953"/>
      <c r="BC56" s="998"/>
      <c r="BD56" s="953"/>
      <c r="BE56" s="998"/>
      <c r="BF56" s="953"/>
    </row>
    <row r="57" spans="1:58" ht="11.85" customHeight="1">
      <c r="A57" s="1002">
        <v>31</v>
      </c>
      <c r="B57" s="1003"/>
      <c r="C57" s="956" t="s">
        <v>677</v>
      </c>
      <c r="D57" s="1004"/>
      <c r="E57" s="999"/>
      <c r="F57" s="1000"/>
      <c r="G57" s="1000"/>
      <c r="H57" s="1000"/>
      <c r="I57" s="1000"/>
      <c r="J57" s="1001"/>
      <c r="K57" s="1005">
        <v>31</v>
      </c>
      <c r="L57" s="935"/>
      <c r="O57" s="953"/>
      <c r="P57" s="953"/>
      <c r="Q57" s="953"/>
      <c r="R57" s="953"/>
      <c r="S57" s="953"/>
      <c r="T57" s="953"/>
      <c r="U57" s="953"/>
      <c r="Z57" s="952"/>
      <c r="AA57" s="953"/>
      <c r="AB57" s="953"/>
      <c r="AC57" s="953"/>
      <c r="AD57" s="953"/>
      <c r="AE57" s="953"/>
      <c r="AF57" s="953"/>
      <c r="AG57" s="953"/>
      <c r="AH57" s="953"/>
      <c r="AI57" s="953"/>
      <c r="AJ57" s="953"/>
      <c r="AK57" s="953"/>
      <c r="AL57" s="953"/>
      <c r="AM57" s="953"/>
      <c r="AS57" s="952"/>
      <c r="AT57" s="953"/>
      <c r="AU57" s="998"/>
      <c r="AV57" s="953"/>
      <c r="AW57" s="998"/>
      <c r="AX57" s="953"/>
      <c r="AY57" s="998"/>
      <c r="AZ57" s="953"/>
      <c r="BA57" s="998"/>
      <c r="BB57" s="953"/>
      <c r="BC57" s="998"/>
      <c r="BD57" s="953"/>
      <c r="BE57" s="998"/>
      <c r="BF57" s="953"/>
    </row>
    <row r="58" spans="1:58" ht="11.85" customHeight="1">
      <c r="A58" s="1002">
        <v>32</v>
      </c>
      <c r="B58" s="1003"/>
      <c r="C58" s="956" t="s">
        <v>678</v>
      </c>
      <c r="D58" s="1004"/>
      <c r="E58" s="999"/>
      <c r="F58" s="1000"/>
      <c r="G58" s="1000"/>
      <c r="H58" s="1000"/>
      <c r="I58" s="1000"/>
      <c r="J58" s="1001"/>
      <c r="K58" s="1005">
        <v>32</v>
      </c>
      <c r="L58" s="935"/>
      <c r="N58" s="953"/>
      <c r="O58" s="953"/>
      <c r="P58" s="953"/>
      <c r="Q58" s="953"/>
      <c r="R58" s="953"/>
      <c r="S58" s="953"/>
      <c r="T58" s="953"/>
      <c r="U58" s="953"/>
      <c r="Z58" s="952"/>
      <c r="AA58" s="953"/>
      <c r="AB58" s="953"/>
      <c r="AC58" s="953"/>
      <c r="AD58" s="953"/>
      <c r="AE58" s="953"/>
      <c r="AF58" s="953"/>
      <c r="AG58" s="953"/>
      <c r="AH58" s="953"/>
      <c r="AI58" s="953"/>
      <c r="AJ58" s="953"/>
      <c r="AK58" s="953"/>
      <c r="AL58" s="953"/>
      <c r="AM58" s="953"/>
      <c r="AS58" s="952"/>
      <c r="AT58" s="953"/>
      <c r="AU58" s="998"/>
      <c r="AV58" s="953"/>
      <c r="AW58" s="998"/>
      <c r="AX58" s="953"/>
      <c r="AY58" s="998"/>
      <c r="AZ58" s="953"/>
      <c r="BA58" s="998"/>
      <c r="BB58" s="953"/>
      <c r="BC58" s="998"/>
      <c r="BD58" s="953"/>
      <c r="BE58" s="998"/>
      <c r="BF58" s="953"/>
    </row>
    <row r="59" spans="1:58" ht="11.85" customHeight="1">
      <c r="A59" s="1002">
        <v>33</v>
      </c>
      <c r="B59" s="1003"/>
      <c r="C59" s="956" t="s">
        <v>376</v>
      </c>
      <c r="D59" s="1004"/>
      <c r="E59" s="999"/>
      <c r="F59" s="1000"/>
      <c r="G59" s="1000"/>
      <c r="H59" s="1000"/>
      <c r="I59" s="1000"/>
      <c r="J59" s="1001"/>
      <c r="K59" s="1005">
        <v>33</v>
      </c>
      <c r="L59" s="935"/>
      <c r="N59" s="953"/>
      <c r="O59" s="953"/>
      <c r="P59" s="953"/>
      <c r="Q59" s="953"/>
      <c r="R59" s="953"/>
      <c r="S59" s="953"/>
      <c r="T59" s="953"/>
      <c r="U59" s="953"/>
      <c r="Z59" s="952"/>
      <c r="AA59" s="953"/>
      <c r="AB59" s="953"/>
      <c r="AC59" s="953"/>
      <c r="AD59" s="953"/>
      <c r="AE59" s="953"/>
      <c r="AF59" s="953"/>
      <c r="AG59" s="953"/>
      <c r="AH59" s="953"/>
      <c r="AI59" s="953"/>
      <c r="AJ59" s="953"/>
      <c r="AK59" s="953"/>
      <c r="AL59" s="953"/>
      <c r="AM59" s="953"/>
      <c r="AS59" s="952"/>
      <c r="AT59" s="953"/>
      <c r="AU59" s="998"/>
      <c r="AV59" s="953"/>
      <c r="AW59" s="998"/>
      <c r="AX59" s="953"/>
      <c r="AY59" s="998"/>
      <c r="AZ59" s="953"/>
      <c r="BA59" s="998"/>
      <c r="BB59" s="953"/>
      <c r="BC59" s="998"/>
      <c r="BD59" s="953"/>
      <c r="BE59" s="998"/>
      <c r="BF59" s="953"/>
    </row>
    <row r="60" spans="1:58" ht="11.85" customHeight="1">
      <c r="A60" s="1002">
        <v>34</v>
      </c>
      <c r="B60" s="1003"/>
      <c r="C60" s="956" t="s">
        <v>152</v>
      </c>
      <c r="D60" s="1004"/>
      <c r="E60" s="999"/>
      <c r="F60" s="1000"/>
      <c r="G60" s="1000"/>
      <c r="H60" s="1000"/>
      <c r="I60" s="1000"/>
      <c r="J60" s="1001"/>
      <c r="K60" s="1005">
        <v>34</v>
      </c>
      <c r="L60" s="935"/>
      <c r="N60" s="953"/>
      <c r="O60" s="953"/>
      <c r="P60" s="953"/>
      <c r="Q60" s="953"/>
      <c r="R60" s="953"/>
      <c r="S60" s="953"/>
      <c r="T60" s="953"/>
      <c r="U60" s="953"/>
      <c r="Z60" s="952"/>
      <c r="AA60" s="953"/>
      <c r="AB60" s="953"/>
      <c r="AC60" s="953"/>
      <c r="AD60" s="953"/>
      <c r="AE60" s="953"/>
      <c r="AF60" s="953"/>
      <c r="AG60" s="953"/>
      <c r="AH60" s="953"/>
      <c r="AI60" s="953"/>
      <c r="AJ60" s="953"/>
      <c r="AK60" s="953"/>
      <c r="AL60" s="953"/>
      <c r="AM60" s="953"/>
      <c r="AS60" s="952"/>
      <c r="AT60" s="953"/>
      <c r="AU60" s="998"/>
      <c r="AV60" s="953"/>
      <c r="AW60" s="998"/>
      <c r="AX60" s="953"/>
      <c r="AY60" s="998"/>
      <c r="AZ60" s="953"/>
      <c r="BA60" s="998"/>
      <c r="BB60" s="953"/>
      <c r="BC60" s="998"/>
      <c r="BD60" s="953"/>
      <c r="BE60" s="998"/>
      <c r="BF60" s="953"/>
    </row>
    <row r="61" spans="1:58" ht="11.85" customHeight="1">
      <c r="A61" s="1002">
        <v>35</v>
      </c>
      <c r="B61" s="1003"/>
      <c r="C61" s="956" t="s">
        <v>153</v>
      </c>
      <c r="D61" s="1004"/>
      <c r="E61" s="999"/>
      <c r="F61" s="1000"/>
      <c r="G61" s="1000"/>
      <c r="H61" s="1000"/>
      <c r="I61" s="1000"/>
      <c r="J61" s="1001"/>
      <c r="K61" s="1005">
        <v>35</v>
      </c>
      <c r="L61" s="935"/>
      <c r="N61" s="953"/>
      <c r="O61" s="953"/>
      <c r="P61" s="953"/>
      <c r="Q61" s="953"/>
      <c r="R61" s="953"/>
      <c r="S61" s="953"/>
      <c r="T61" s="953"/>
      <c r="U61" s="953"/>
      <c r="Z61" s="952"/>
      <c r="AA61" s="953"/>
      <c r="AB61" s="953"/>
      <c r="AC61" s="953"/>
      <c r="AD61" s="953"/>
      <c r="AE61" s="953"/>
      <c r="AF61" s="953"/>
      <c r="AG61" s="953"/>
      <c r="AH61" s="953"/>
      <c r="AI61" s="953"/>
      <c r="AJ61" s="953"/>
      <c r="AK61" s="953"/>
      <c r="AL61" s="953"/>
      <c r="AM61" s="953"/>
      <c r="AS61" s="952"/>
      <c r="AT61" s="953"/>
      <c r="AU61" s="998"/>
      <c r="AV61" s="953"/>
      <c r="AW61" s="998"/>
      <c r="AX61" s="953"/>
      <c r="AY61" s="998"/>
      <c r="AZ61" s="953"/>
      <c r="BA61" s="998"/>
      <c r="BB61" s="953"/>
      <c r="BC61" s="998"/>
      <c r="BD61" s="953"/>
      <c r="BE61" s="998"/>
      <c r="BF61" s="953"/>
    </row>
    <row r="62" spans="1:58" ht="11.85" customHeight="1">
      <c r="A62" s="1002">
        <v>36</v>
      </c>
      <c r="B62" s="1003"/>
      <c r="C62" s="956" t="s">
        <v>154</v>
      </c>
      <c r="D62" s="1004"/>
      <c r="E62" s="999"/>
      <c r="F62" s="1000"/>
      <c r="G62" s="1000"/>
      <c r="H62" s="1000"/>
      <c r="I62" s="1000"/>
      <c r="J62" s="1001"/>
      <c r="K62" s="1005">
        <v>36</v>
      </c>
      <c r="L62" s="935"/>
      <c r="N62" s="953"/>
      <c r="O62" s="953"/>
      <c r="P62" s="953"/>
      <c r="Q62" s="953"/>
      <c r="R62" s="953"/>
      <c r="S62" s="953"/>
      <c r="T62" s="953"/>
      <c r="U62" s="953"/>
      <c r="Z62" s="952"/>
      <c r="AA62" s="953"/>
      <c r="AB62" s="953"/>
      <c r="AC62" s="953"/>
      <c r="AD62" s="953"/>
      <c r="AE62" s="953"/>
      <c r="AF62" s="953"/>
      <c r="AG62" s="953"/>
      <c r="AH62" s="953"/>
      <c r="AI62" s="953"/>
      <c r="AJ62" s="953"/>
      <c r="AK62" s="953"/>
      <c r="AL62" s="953"/>
      <c r="AM62" s="953"/>
      <c r="AS62" s="952"/>
      <c r="AT62" s="953"/>
      <c r="AU62" s="998"/>
      <c r="AV62" s="953"/>
      <c r="AW62" s="998"/>
      <c r="AX62" s="953"/>
      <c r="AY62" s="998"/>
      <c r="AZ62" s="953"/>
      <c r="BA62" s="998"/>
      <c r="BB62" s="953"/>
      <c r="BC62" s="998"/>
      <c r="BD62" s="953"/>
      <c r="BE62" s="998"/>
      <c r="BF62" s="953"/>
    </row>
    <row r="63" spans="1:58" ht="11.85" customHeight="1">
      <c r="A63" s="1002">
        <v>37</v>
      </c>
      <c r="B63" s="1003"/>
      <c r="C63" s="956" t="s">
        <v>1338</v>
      </c>
      <c r="D63" s="1004"/>
      <c r="E63" s="999"/>
      <c r="F63" s="1000"/>
      <c r="G63" s="1000"/>
      <c r="H63" s="1000"/>
      <c r="I63" s="1000"/>
      <c r="J63" s="1001"/>
      <c r="K63" s="1025">
        <v>37</v>
      </c>
      <c r="L63" s="935"/>
      <c r="N63" s="953"/>
      <c r="O63" s="953"/>
      <c r="P63" s="953"/>
      <c r="Q63" s="953"/>
      <c r="R63" s="953"/>
      <c r="S63" s="953"/>
      <c r="T63" s="953"/>
      <c r="U63" s="953"/>
      <c r="Z63" s="952"/>
      <c r="AA63" s="953"/>
      <c r="AB63" s="953"/>
      <c r="AC63" s="953"/>
      <c r="AD63" s="953"/>
      <c r="AE63" s="953"/>
      <c r="AF63" s="953"/>
      <c r="AG63" s="953"/>
      <c r="AH63" s="953"/>
      <c r="AI63" s="953"/>
      <c r="AJ63" s="953"/>
      <c r="AK63" s="953"/>
      <c r="AL63" s="953"/>
      <c r="AM63" s="953"/>
      <c r="AS63" s="952"/>
      <c r="AT63" s="953"/>
      <c r="AU63" s="998"/>
      <c r="AV63" s="953"/>
      <c r="AW63" s="998"/>
      <c r="AX63" s="953"/>
      <c r="AY63" s="998"/>
      <c r="AZ63" s="953"/>
      <c r="BA63" s="998"/>
      <c r="BB63" s="953"/>
      <c r="BC63" s="998"/>
      <c r="BD63" s="953"/>
      <c r="BE63" s="998"/>
      <c r="BF63" s="953"/>
    </row>
    <row r="64" spans="1:58" ht="14.1" customHeight="1" thickBot="1">
      <c r="A64" s="1028">
        <v>38</v>
      </c>
      <c r="B64" s="1029"/>
      <c r="C64" s="1030" t="s">
        <v>1037</v>
      </c>
      <c r="D64" s="1031"/>
      <c r="E64" s="1013"/>
      <c r="F64" s="1032"/>
      <c r="G64" s="1032"/>
      <c r="H64" s="1032"/>
      <c r="I64" s="1032"/>
      <c r="J64" s="1033"/>
      <c r="K64" s="1034">
        <v>38</v>
      </c>
      <c r="L64" s="935"/>
      <c r="N64" s="953"/>
      <c r="O64" s="953"/>
      <c r="P64" s="953"/>
      <c r="Q64" s="953"/>
      <c r="R64" s="953"/>
      <c r="S64" s="953"/>
      <c r="T64" s="953"/>
      <c r="U64" s="953"/>
      <c r="Z64" s="953"/>
      <c r="AA64" s="953"/>
      <c r="AB64" s="953"/>
      <c r="AC64" s="953"/>
      <c r="AD64" s="953"/>
      <c r="AE64" s="953"/>
      <c r="AF64" s="953"/>
      <c r="AG64" s="953"/>
      <c r="AH64" s="953"/>
      <c r="AI64" s="953"/>
      <c r="AJ64" s="953"/>
      <c r="AK64" s="953"/>
      <c r="AL64" s="953"/>
      <c r="AM64" s="953"/>
      <c r="AS64" s="953"/>
      <c r="AT64" s="953"/>
      <c r="AU64" s="998"/>
      <c r="AV64" s="953"/>
      <c r="AW64" s="998"/>
      <c r="AX64" s="953"/>
      <c r="AY64" s="998"/>
      <c r="AZ64" s="953"/>
      <c r="BA64" s="998"/>
      <c r="BB64" s="953"/>
      <c r="BC64" s="998"/>
      <c r="BD64" s="953"/>
      <c r="BE64" s="998"/>
      <c r="BF64" s="953"/>
    </row>
    <row r="65" spans="1:58" ht="14.1" customHeight="1" thickTop="1" thickBot="1">
      <c r="A65" s="990">
        <v>39</v>
      </c>
      <c r="B65" s="1026"/>
      <c r="C65" s="1027" t="s">
        <v>377</v>
      </c>
      <c r="D65" s="993"/>
      <c r="E65" s="4180">
        <v>10726</v>
      </c>
      <c r="F65" s="5154">
        <v>381</v>
      </c>
      <c r="G65" s="5154">
        <v>0</v>
      </c>
      <c r="H65" s="5154">
        <v>0</v>
      </c>
      <c r="I65" s="5154">
        <v>0</v>
      </c>
      <c r="J65" s="3307">
        <f>E65+F65+G65-H65-I65</f>
        <v>11107</v>
      </c>
      <c r="K65" s="997">
        <v>39</v>
      </c>
      <c r="L65" s="935"/>
      <c r="N65" s="953"/>
      <c r="O65" s="953"/>
      <c r="P65" s="953"/>
      <c r="Q65" s="953"/>
      <c r="R65" s="953"/>
      <c r="S65" s="953"/>
      <c r="T65" s="953"/>
      <c r="U65" s="953"/>
      <c r="Z65" s="953"/>
      <c r="AA65" s="953"/>
      <c r="AB65" s="953"/>
      <c r="AC65" s="953"/>
      <c r="AD65" s="953"/>
      <c r="AE65" s="953"/>
      <c r="AF65" s="953"/>
      <c r="AG65" s="953"/>
      <c r="AH65" s="953"/>
      <c r="AI65" s="953"/>
      <c r="AJ65" s="953"/>
      <c r="AK65" s="953"/>
      <c r="AL65" s="953"/>
      <c r="AM65" s="953"/>
      <c r="AS65" s="953"/>
      <c r="AT65" s="953"/>
      <c r="AU65" s="998"/>
      <c r="AV65" s="953"/>
      <c r="AW65" s="998"/>
      <c r="AX65" s="953"/>
      <c r="AY65" s="998"/>
      <c r="AZ65" s="953"/>
      <c r="BA65" s="998"/>
      <c r="BB65" s="953"/>
      <c r="BC65" s="998"/>
      <c r="BD65" s="953"/>
      <c r="BE65" s="998"/>
      <c r="BF65" s="953"/>
    </row>
    <row r="66" spans="1:58" ht="6.75" customHeight="1">
      <c r="A66" s="1035"/>
      <c r="B66" s="1036"/>
      <c r="C66" s="985"/>
      <c r="D66" s="985"/>
      <c r="E66" s="985"/>
      <c r="F66" s="985"/>
      <c r="G66" s="985"/>
      <c r="H66" s="985"/>
      <c r="I66" s="985"/>
      <c r="J66" s="985"/>
      <c r="K66" s="1037"/>
      <c r="L66" s="935"/>
      <c r="Z66" s="953"/>
      <c r="AA66" s="953"/>
      <c r="AB66" s="953"/>
      <c r="AC66" s="953"/>
      <c r="AD66" s="953"/>
      <c r="AE66" s="953"/>
      <c r="AF66" s="953"/>
      <c r="AG66" s="953"/>
      <c r="AH66" s="953"/>
      <c r="AI66" s="953"/>
      <c r="AJ66" s="953"/>
      <c r="AK66" s="953"/>
      <c r="AL66" s="953"/>
      <c r="AM66" s="953"/>
      <c r="AS66" s="953"/>
      <c r="AT66" s="953"/>
      <c r="AU66" s="953"/>
      <c r="AV66" s="953"/>
      <c r="AW66" s="953"/>
      <c r="AX66" s="953"/>
      <c r="AY66" s="953"/>
      <c r="AZ66" s="953"/>
      <c r="BA66" s="953"/>
      <c r="BB66" s="953"/>
      <c r="BC66" s="953"/>
      <c r="BD66" s="953"/>
      <c r="BE66" s="953"/>
      <c r="BF66" s="953"/>
    </row>
    <row r="67" spans="1:58">
      <c r="A67" s="1035"/>
      <c r="B67" s="949" t="s">
        <v>1331</v>
      </c>
      <c r="C67" s="949"/>
      <c r="D67" s="949"/>
      <c r="E67" s="949"/>
      <c r="F67" s="1038"/>
      <c r="G67" s="949"/>
      <c r="H67" s="949"/>
      <c r="I67" s="949"/>
      <c r="J67" s="949"/>
      <c r="K67" s="1037"/>
      <c r="L67" s="935"/>
      <c r="N67" s="5155"/>
      <c r="Z67" s="953"/>
      <c r="AA67" s="953"/>
      <c r="AB67" s="953"/>
      <c r="AC67" s="953"/>
      <c r="AD67" s="953"/>
      <c r="AE67" s="953"/>
      <c r="AF67" s="953"/>
      <c r="AG67" s="953"/>
      <c r="AH67" s="953"/>
      <c r="AI67" s="953"/>
      <c r="AJ67" s="953"/>
      <c r="AK67" s="953"/>
      <c r="AL67" s="953"/>
      <c r="AM67" s="953"/>
      <c r="AS67" s="953"/>
      <c r="AT67" s="953"/>
      <c r="AU67" s="953"/>
      <c r="AV67" s="953"/>
      <c r="AW67" s="953"/>
      <c r="AX67" s="953"/>
      <c r="AY67" s="953"/>
      <c r="AZ67" s="953"/>
      <c r="BA67" s="953"/>
      <c r="BB67" s="953"/>
      <c r="BC67" s="953"/>
      <c r="BD67" s="953"/>
      <c r="BE67" s="953"/>
      <c r="BF67" s="953"/>
    </row>
    <row r="68" spans="1:58" ht="11.25" customHeight="1" thickBot="1">
      <c r="A68" s="1039"/>
      <c r="B68" s="1040"/>
      <c r="C68" s="1041"/>
      <c r="D68" s="1041"/>
      <c r="E68" s="1041"/>
      <c r="F68" s="1041"/>
      <c r="G68" s="1041"/>
      <c r="H68" s="1041"/>
      <c r="I68" s="1042"/>
      <c r="J68" s="1042"/>
      <c r="K68" s="1043"/>
      <c r="L68" s="935"/>
      <c r="AJ68" s="953"/>
      <c r="AK68" s="953"/>
      <c r="AL68" s="953"/>
      <c r="AM68" s="953"/>
      <c r="BC68" s="953"/>
      <c r="BD68" s="953"/>
      <c r="BE68" s="953"/>
      <c r="BF68" s="953"/>
    </row>
    <row r="69" spans="1:58" ht="11.25" customHeight="1">
      <c r="A69" s="1044"/>
      <c r="B69" s="1044"/>
      <c r="C69" s="1044"/>
      <c r="D69" s="1044"/>
      <c r="E69" s="1044"/>
      <c r="F69" s="1044"/>
      <c r="G69" s="1044"/>
      <c r="H69" s="1045"/>
      <c r="I69" s="1044"/>
      <c r="J69" s="1044"/>
      <c r="K69" s="1046" t="s">
        <v>173</v>
      </c>
      <c r="L69" s="935"/>
    </row>
    <row r="70" spans="1:58" s="539" customFormat="1" ht="16.5" thickBot="1">
      <c r="A70" s="536" t="s">
        <v>3500</v>
      </c>
      <c r="B70" s="537"/>
      <c r="C70" s="538"/>
      <c r="K70" s="4423">
        <v>37</v>
      </c>
    </row>
    <row r="71" spans="1:58" s="540" customFormat="1" ht="30" customHeight="1">
      <c r="A71" s="5630" t="s">
        <v>3428</v>
      </c>
      <c r="B71" s="5631"/>
      <c r="C71" s="5631"/>
      <c r="D71" s="5631"/>
      <c r="E71" s="5631"/>
      <c r="F71" s="5631"/>
      <c r="G71" s="5631"/>
      <c r="H71" s="5631"/>
      <c r="I71" s="5631"/>
      <c r="J71" s="5631"/>
      <c r="K71" s="5632"/>
    </row>
    <row r="72" spans="1:58" s="540" customFormat="1" ht="15" customHeight="1">
      <c r="A72" s="5611"/>
      <c r="B72" s="5612"/>
      <c r="C72" s="5612"/>
      <c r="D72" s="5612"/>
      <c r="E72" s="5612"/>
      <c r="F72" s="5612"/>
      <c r="G72" s="5612"/>
      <c r="H72" s="5612"/>
      <c r="I72" s="5612"/>
      <c r="J72" s="5612"/>
      <c r="K72" s="5613"/>
    </row>
    <row r="73" spans="1:58" s="540" customFormat="1" ht="11.25">
      <c r="A73" s="541"/>
      <c r="B73" s="542"/>
      <c r="C73" s="4009"/>
      <c r="D73" s="4010"/>
      <c r="E73" s="4010"/>
      <c r="F73" s="4010"/>
      <c r="G73" s="4010"/>
      <c r="H73" s="4010"/>
      <c r="I73" s="4010"/>
      <c r="J73" s="4010"/>
      <c r="K73" s="4011"/>
    </row>
    <row r="74" spans="1:58" s="540" customFormat="1" ht="11.25">
      <c r="A74" s="541"/>
      <c r="B74" s="542"/>
      <c r="C74" s="4009"/>
      <c r="D74" s="4010"/>
      <c r="E74" s="4010"/>
      <c r="F74" s="4010"/>
      <c r="G74" s="4010"/>
      <c r="H74" s="4010"/>
      <c r="I74" s="4010"/>
      <c r="J74" s="4010"/>
      <c r="K74" s="4011"/>
    </row>
    <row r="75" spans="1:58" s="540" customFormat="1" ht="11.25">
      <c r="A75" s="541"/>
      <c r="B75" s="542"/>
      <c r="C75" s="4009"/>
      <c r="D75" s="4010"/>
      <c r="E75" s="4010"/>
      <c r="F75" s="4010"/>
      <c r="G75" s="4010"/>
      <c r="H75" s="4010"/>
      <c r="I75" s="4010"/>
      <c r="J75" s="4010"/>
      <c r="K75" s="4011"/>
    </row>
    <row r="76" spans="1:58" s="540" customFormat="1" ht="11.25">
      <c r="A76" s="541"/>
      <c r="B76" s="542"/>
      <c r="C76" s="4009"/>
      <c r="D76" s="4010"/>
      <c r="E76" s="4010"/>
      <c r="F76" s="4010"/>
      <c r="G76" s="4010"/>
      <c r="H76" s="4010"/>
      <c r="I76" s="4010"/>
      <c r="J76" s="4010"/>
      <c r="K76" s="4011"/>
    </row>
    <row r="77" spans="1:58" s="540" customFormat="1" ht="11.25">
      <c r="A77" s="544"/>
      <c r="B77" s="542"/>
      <c r="C77" s="4009"/>
      <c r="D77" s="4010"/>
      <c r="E77" s="4010"/>
      <c r="F77" s="4010"/>
      <c r="G77" s="4010"/>
      <c r="H77" s="4010"/>
      <c r="I77" s="4010"/>
      <c r="J77" s="4010"/>
      <c r="K77" s="4011"/>
    </row>
    <row r="78" spans="1:58" s="540" customFormat="1" ht="11.25">
      <c r="A78" s="541"/>
      <c r="B78" s="542"/>
      <c r="C78" s="4009"/>
      <c r="D78" s="4010"/>
      <c r="E78" s="4010"/>
      <c r="F78" s="4010"/>
      <c r="G78" s="4010"/>
      <c r="H78" s="4010"/>
      <c r="I78" s="4010"/>
      <c r="J78" s="4010"/>
      <c r="K78" s="4011"/>
    </row>
    <row r="79" spans="1:58" s="540" customFormat="1" ht="11.25">
      <c r="A79" s="545"/>
      <c r="B79" s="542"/>
      <c r="C79" s="4009"/>
      <c r="D79" s="4010"/>
      <c r="E79" s="4010"/>
      <c r="F79" s="4010"/>
      <c r="G79" s="4010"/>
      <c r="H79" s="4010"/>
      <c r="I79" s="4010"/>
      <c r="J79" s="4010"/>
      <c r="K79" s="4011"/>
    </row>
    <row r="80" spans="1:58" s="540" customFormat="1" ht="11.25">
      <c r="A80" s="545"/>
      <c r="B80" s="542"/>
      <c r="C80" s="4009"/>
      <c r="D80" s="4010"/>
      <c r="E80" s="4010"/>
      <c r="F80" s="4010"/>
      <c r="G80" s="4010"/>
      <c r="H80" s="4010"/>
      <c r="I80" s="4010"/>
      <c r="J80" s="4010"/>
      <c r="K80" s="4011"/>
    </row>
    <row r="81" spans="1:11" s="540" customFormat="1" ht="11.25">
      <c r="A81" s="545"/>
      <c r="B81" s="542"/>
      <c r="C81" s="4009"/>
      <c r="D81" s="4010"/>
      <c r="E81" s="4010"/>
      <c r="F81" s="4010"/>
      <c r="G81" s="4010"/>
      <c r="H81" s="4010"/>
      <c r="I81" s="4010"/>
      <c r="J81" s="4010"/>
      <c r="K81" s="4011"/>
    </row>
    <row r="82" spans="1:11" s="540" customFormat="1" ht="11.25">
      <c r="A82" s="541"/>
      <c r="B82" s="542"/>
      <c r="C82" s="4009"/>
      <c r="D82" s="4010"/>
      <c r="E82" s="4010"/>
      <c r="F82" s="4010"/>
      <c r="G82" s="4010"/>
      <c r="H82" s="4010"/>
      <c r="I82" s="4010"/>
      <c r="J82" s="4010"/>
      <c r="K82" s="4011"/>
    </row>
    <row r="83" spans="1:11" s="540" customFormat="1" ht="11.25">
      <c r="A83" s="541"/>
      <c r="B83" s="542"/>
      <c r="C83" s="4009"/>
      <c r="D83" s="4010"/>
      <c r="E83" s="4010"/>
      <c r="F83" s="4010"/>
      <c r="G83" s="4010"/>
      <c r="H83" s="4010"/>
      <c r="I83" s="4010"/>
      <c r="J83" s="4010"/>
      <c r="K83" s="4011"/>
    </row>
    <row r="84" spans="1:11" s="540" customFormat="1" ht="12.75">
      <c r="A84" s="5608" t="s">
        <v>856</v>
      </c>
      <c r="B84" s="5609"/>
      <c r="C84" s="5609"/>
      <c r="D84" s="5609"/>
      <c r="E84" s="5609"/>
      <c r="F84" s="5609"/>
      <c r="G84" s="5609"/>
      <c r="H84" s="5609"/>
      <c r="I84" s="5609"/>
      <c r="J84" s="5609"/>
      <c r="K84" s="5610"/>
    </row>
    <row r="85" spans="1:11" s="540" customFormat="1" ht="11.25">
      <c r="A85" s="541"/>
      <c r="B85" s="542"/>
      <c r="C85" s="4009"/>
      <c r="D85" s="4010"/>
      <c r="E85" s="4010"/>
      <c r="F85" s="4010"/>
      <c r="G85" s="4010"/>
      <c r="H85" s="4010"/>
      <c r="I85" s="4010"/>
      <c r="J85" s="4010"/>
      <c r="K85" s="4011"/>
    </row>
    <row r="86" spans="1:11" s="540" customFormat="1" ht="11.25">
      <c r="A86" s="541"/>
      <c r="B86" s="542"/>
      <c r="C86" s="4009"/>
      <c r="D86" s="4010"/>
      <c r="E86" s="4010"/>
      <c r="F86" s="4010"/>
      <c r="G86" s="4010"/>
      <c r="H86" s="4010"/>
      <c r="I86" s="4010"/>
      <c r="J86" s="4010"/>
      <c r="K86" s="4011"/>
    </row>
    <row r="87" spans="1:11" s="540" customFormat="1" ht="11.25">
      <c r="A87" s="541"/>
      <c r="B87" s="542"/>
      <c r="C87" s="4009"/>
      <c r="D87" s="4010"/>
      <c r="E87" s="4010"/>
      <c r="F87" s="4010"/>
      <c r="G87" s="4010"/>
      <c r="H87" s="4010"/>
      <c r="I87" s="4010"/>
      <c r="J87" s="4010"/>
      <c r="K87" s="4011"/>
    </row>
    <row r="88" spans="1:11" s="540" customFormat="1" ht="11.25">
      <c r="A88" s="541"/>
      <c r="B88" s="542"/>
      <c r="C88" s="4009"/>
      <c r="D88" s="4010"/>
      <c r="E88" s="4010"/>
      <c r="F88" s="4010"/>
      <c r="G88" s="4010"/>
      <c r="H88" s="4010"/>
      <c r="I88" s="4010"/>
      <c r="J88" s="4010"/>
      <c r="K88" s="4011"/>
    </row>
    <row r="89" spans="1:11" s="540" customFormat="1" ht="11.25">
      <c r="A89" s="541"/>
      <c r="B89" s="542"/>
      <c r="C89" s="4009"/>
      <c r="D89" s="4010"/>
      <c r="E89" s="4010"/>
      <c r="F89" s="4010"/>
      <c r="G89" s="4010"/>
      <c r="H89" s="4010"/>
      <c r="I89" s="4010"/>
      <c r="J89" s="4010"/>
      <c r="K89" s="4011"/>
    </row>
    <row r="90" spans="1:11" s="540" customFormat="1" ht="11.25">
      <c r="A90" s="541"/>
      <c r="B90" s="542"/>
      <c r="C90" s="4009"/>
      <c r="D90" s="4010"/>
      <c r="E90" s="4010"/>
      <c r="F90" s="4010"/>
      <c r="G90" s="4010"/>
      <c r="H90" s="4010"/>
      <c r="I90" s="4010"/>
      <c r="J90" s="4010"/>
      <c r="K90" s="4011"/>
    </row>
    <row r="91" spans="1:11" s="540" customFormat="1" ht="11.25">
      <c r="A91" s="541"/>
      <c r="B91" s="542"/>
      <c r="C91" s="4009"/>
      <c r="D91" s="4010"/>
      <c r="E91" s="4010"/>
      <c r="F91" s="4010"/>
      <c r="G91" s="4010"/>
      <c r="H91" s="4010"/>
      <c r="I91" s="4010"/>
      <c r="J91" s="4010"/>
      <c r="K91" s="4011"/>
    </row>
    <row r="92" spans="1:11" s="540" customFormat="1" ht="11.25">
      <c r="A92" s="541"/>
      <c r="B92" s="542"/>
      <c r="C92" s="4009"/>
      <c r="D92" s="4010"/>
      <c r="E92" s="4010"/>
      <c r="F92" s="4010"/>
      <c r="G92" s="4010"/>
      <c r="H92" s="4010"/>
      <c r="I92" s="4010"/>
      <c r="J92" s="4010"/>
      <c r="K92" s="4011"/>
    </row>
    <row r="93" spans="1:11" s="540" customFormat="1" ht="11.25">
      <c r="A93" s="541"/>
      <c r="B93" s="542"/>
      <c r="C93" s="4009"/>
      <c r="D93" s="4010"/>
      <c r="E93" s="4010"/>
      <c r="F93" s="4010"/>
      <c r="G93" s="4010"/>
      <c r="H93" s="4010"/>
      <c r="I93" s="4010"/>
      <c r="J93" s="4010"/>
      <c r="K93" s="4011"/>
    </row>
    <row r="94" spans="1:11" s="540" customFormat="1" ht="11.25">
      <c r="A94" s="541"/>
      <c r="B94" s="542"/>
      <c r="C94" s="4009"/>
      <c r="D94" s="4010"/>
      <c r="E94" s="4010"/>
      <c r="F94" s="4010"/>
      <c r="G94" s="4010"/>
      <c r="H94" s="4010"/>
      <c r="I94" s="4010"/>
      <c r="J94" s="4010"/>
      <c r="K94" s="4011"/>
    </row>
    <row r="95" spans="1:11" s="540" customFormat="1" ht="11.25">
      <c r="A95" s="546"/>
      <c r="B95" s="547"/>
      <c r="C95" s="547"/>
      <c r="D95" s="4010"/>
      <c r="E95" s="4010"/>
      <c r="F95" s="4010"/>
      <c r="G95" s="4010"/>
      <c r="H95" s="4010"/>
      <c r="I95" s="4010"/>
      <c r="J95" s="4010"/>
      <c r="K95" s="4011"/>
    </row>
    <row r="96" spans="1:11" s="540" customFormat="1" ht="11.25">
      <c r="A96" s="546"/>
      <c r="B96" s="547"/>
      <c r="C96" s="547"/>
      <c r="D96" s="4010"/>
      <c r="E96" s="4010"/>
      <c r="F96" s="4010"/>
      <c r="G96" s="4010"/>
      <c r="H96" s="4010"/>
      <c r="I96" s="4010"/>
      <c r="J96" s="4010"/>
      <c r="K96" s="4011"/>
    </row>
    <row r="97" spans="1:11" s="540" customFormat="1" ht="11.25">
      <c r="A97" s="549"/>
      <c r="B97" s="550"/>
      <c r="C97" s="550"/>
      <c r="D97" s="4010"/>
      <c r="E97" s="4010"/>
      <c r="F97" s="4010"/>
      <c r="G97" s="4010"/>
      <c r="H97" s="4010"/>
      <c r="I97" s="4010"/>
      <c r="J97" s="4010"/>
      <c r="K97" s="4011"/>
    </row>
    <row r="98" spans="1:11" s="540" customFormat="1" ht="11.25">
      <c r="A98" s="549"/>
      <c r="B98" s="550"/>
      <c r="C98" s="550"/>
      <c r="D98" s="4010"/>
      <c r="E98" s="4010"/>
      <c r="F98" s="4010"/>
      <c r="G98" s="4010"/>
      <c r="H98" s="4010"/>
      <c r="I98" s="4010"/>
      <c r="J98" s="4010"/>
      <c r="K98" s="4011"/>
    </row>
    <row r="99" spans="1:11" s="540" customFormat="1" ht="11.25">
      <c r="A99" s="549"/>
      <c r="B99" s="550"/>
      <c r="C99" s="550"/>
      <c r="D99" s="4010"/>
      <c r="E99" s="4010"/>
      <c r="F99" s="4010"/>
      <c r="G99" s="4010"/>
      <c r="H99" s="4010"/>
      <c r="I99" s="4010"/>
      <c r="J99" s="4010"/>
      <c r="K99" s="4011"/>
    </row>
    <row r="100" spans="1:11" s="540" customFormat="1" ht="11.25">
      <c r="A100" s="549"/>
      <c r="B100" s="550"/>
      <c r="C100" s="550"/>
      <c r="D100" s="4010"/>
      <c r="E100" s="4010"/>
      <c r="F100" s="4010"/>
      <c r="G100" s="4010"/>
      <c r="H100" s="4010"/>
      <c r="I100" s="4010"/>
      <c r="J100" s="4010"/>
      <c r="K100" s="4011"/>
    </row>
    <row r="101" spans="1:11" s="540" customFormat="1" ht="11.25">
      <c r="A101" s="549"/>
      <c r="B101" s="552"/>
      <c r="C101" s="550"/>
      <c r="D101" s="4010"/>
      <c r="E101" s="4010"/>
      <c r="F101" s="4010"/>
      <c r="G101" s="4010"/>
      <c r="H101" s="4010"/>
      <c r="I101" s="4010"/>
      <c r="J101" s="4010"/>
      <c r="K101" s="4011"/>
    </row>
    <row r="102" spans="1:11" s="540" customFormat="1" ht="11.25">
      <c r="A102" s="549"/>
      <c r="B102" s="550"/>
      <c r="C102" s="550"/>
      <c r="D102" s="4010"/>
      <c r="E102" s="4010"/>
      <c r="F102" s="4010"/>
      <c r="G102" s="4010"/>
      <c r="H102" s="4010"/>
      <c r="I102" s="4010"/>
      <c r="J102" s="4010"/>
      <c r="K102" s="4011"/>
    </row>
    <row r="103" spans="1:11" s="540" customFormat="1" ht="11.25">
      <c r="A103" s="549"/>
      <c r="B103" s="550"/>
      <c r="C103" s="550"/>
      <c r="D103" s="4010"/>
      <c r="E103" s="4010"/>
      <c r="F103" s="4010"/>
      <c r="G103" s="4010"/>
      <c r="H103" s="4010"/>
      <c r="I103" s="4010"/>
      <c r="J103" s="4010"/>
      <c r="K103" s="4011"/>
    </row>
    <row r="104" spans="1:11" s="540" customFormat="1" ht="11.25">
      <c r="A104" s="549"/>
      <c r="B104" s="550"/>
      <c r="C104" s="550"/>
      <c r="D104" s="4010"/>
      <c r="E104" s="4010"/>
      <c r="F104" s="4010"/>
      <c r="G104" s="4010"/>
      <c r="H104" s="4010"/>
      <c r="I104" s="4010"/>
      <c r="J104" s="4010"/>
      <c r="K104" s="4011"/>
    </row>
    <row r="105" spans="1:11" s="540" customFormat="1" ht="11.25">
      <c r="A105" s="549"/>
      <c r="B105" s="550"/>
      <c r="C105" s="550"/>
      <c r="D105" s="4010"/>
      <c r="E105" s="4010"/>
      <c r="F105" s="4010"/>
      <c r="G105" s="4010"/>
      <c r="H105" s="4010"/>
      <c r="I105" s="4010"/>
      <c r="J105" s="4010"/>
      <c r="K105" s="4011"/>
    </row>
    <row r="106" spans="1:11" s="540" customFormat="1" ht="11.25">
      <c r="A106" s="549"/>
      <c r="B106" s="550"/>
      <c r="C106" s="550"/>
      <c r="D106" s="4010"/>
      <c r="E106" s="4010"/>
      <c r="F106" s="4010"/>
      <c r="G106" s="4010"/>
      <c r="H106" s="4010"/>
      <c r="I106" s="4010"/>
      <c r="J106" s="4010"/>
      <c r="K106" s="4011"/>
    </row>
    <row r="107" spans="1:11" s="540" customFormat="1" ht="11.25">
      <c r="A107" s="549"/>
      <c r="B107" s="550"/>
      <c r="C107" s="550"/>
      <c r="D107" s="4010"/>
      <c r="E107" s="4010"/>
      <c r="F107" s="4010"/>
      <c r="G107" s="4010"/>
      <c r="H107" s="4010"/>
      <c r="I107" s="4010"/>
      <c r="J107" s="4010"/>
      <c r="K107" s="4011"/>
    </row>
    <row r="108" spans="1:11" s="540" customFormat="1" ht="11.25">
      <c r="A108" s="549"/>
      <c r="B108" s="550"/>
      <c r="C108" s="550"/>
      <c r="D108" s="4010"/>
      <c r="E108" s="4010"/>
      <c r="F108" s="4010"/>
      <c r="G108" s="4010"/>
      <c r="H108" s="4010"/>
      <c r="I108" s="4010"/>
      <c r="J108" s="4010"/>
      <c r="K108" s="4011"/>
    </row>
    <row r="109" spans="1:11" s="540" customFormat="1" ht="11.25">
      <c r="A109" s="549"/>
      <c r="B109" s="550"/>
      <c r="C109" s="550"/>
      <c r="D109" s="4010"/>
      <c r="E109" s="4010"/>
      <c r="F109" s="4010"/>
      <c r="G109" s="4010"/>
      <c r="H109" s="4010"/>
      <c r="I109" s="4010"/>
      <c r="J109" s="4010"/>
      <c r="K109" s="4011"/>
    </row>
    <row r="110" spans="1:11" s="540" customFormat="1" ht="11.25">
      <c r="A110" s="549"/>
      <c r="B110" s="550"/>
      <c r="C110" s="550"/>
      <c r="D110" s="4010"/>
      <c r="E110" s="4010"/>
      <c r="F110" s="4010"/>
      <c r="G110" s="4010"/>
      <c r="H110" s="4010"/>
      <c r="I110" s="4010"/>
      <c r="J110" s="4010"/>
      <c r="K110" s="4011"/>
    </row>
    <row r="111" spans="1:11" s="540" customFormat="1" ht="11.25">
      <c r="A111" s="549"/>
      <c r="B111" s="550"/>
      <c r="C111" s="550"/>
      <c r="D111" s="4010"/>
      <c r="E111" s="4010"/>
      <c r="F111" s="4010"/>
      <c r="G111" s="4010"/>
      <c r="H111" s="4010"/>
      <c r="I111" s="4010"/>
      <c r="J111" s="4010"/>
      <c r="K111" s="4011"/>
    </row>
    <row r="112" spans="1:11" s="540" customFormat="1" ht="11.25">
      <c r="A112" s="549"/>
      <c r="B112" s="550"/>
      <c r="C112" s="550"/>
      <c r="D112" s="4010"/>
      <c r="E112" s="4010"/>
      <c r="F112" s="4010"/>
      <c r="G112" s="4010"/>
      <c r="H112" s="4010"/>
      <c r="I112" s="4010"/>
      <c r="J112" s="4010"/>
      <c r="K112" s="4011"/>
    </row>
    <row r="113" spans="1:11" s="540" customFormat="1" ht="11.25">
      <c r="A113" s="549"/>
      <c r="B113" s="550"/>
      <c r="C113" s="550"/>
      <c r="D113" s="4010"/>
      <c r="E113" s="4010"/>
      <c r="F113" s="4010"/>
      <c r="G113" s="4010"/>
      <c r="H113" s="4010"/>
      <c r="I113" s="4010"/>
      <c r="J113" s="4010"/>
      <c r="K113" s="4011"/>
    </row>
    <row r="114" spans="1:11" s="540" customFormat="1" ht="11.25">
      <c r="A114" s="549"/>
      <c r="B114" s="550"/>
      <c r="C114" s="550"/>
      <c r="D114" s="4010"/>
      <c r="E114" s="4010"/>
      <c r="F114" s="4010"/>
      <c r="G114" s="4010"/>
      <c r="H114" s="4010"/>
      <c r="I114" s="4010"/>
      <c r="J114" s="4010"/>
      <c r="K114" s="4011"/>
    </row>
    <row r="115" spans="1:11" s="540" customFormat="1" ht="11.25">
      <c r="A115" s="549"/>
      <c r="B115" s="550"/>
      <c r="C115" s="550"/>
      <c r="D115" s="4010"/>
      <c r="E115" s="4010"/>
      <c r="F115" s="4010"/>
      <c r="G115" s="4010"/>
      <c r="H115" s="4010"/>
      <c r="I115" s="4010"/>
      <c r="J115" s="4010"/>
      <c r="K115" s="4011"/>
    </row>
    <row r="116" spans="1:11" s="540" customFormat="1" ht="11.25">
      <c r="A116" s="549"/>
      <c r="B116" s="550"/>
      <c r="C116" s="550"/>
      <c r="D116" s="4010"/>
      <c r="E116" s="4010"/>
      <c r="F116" s="4010"/>
      <c r="G116" s="4010"/>
      <c r="H116" s="4010"/>
      <c r="I116" s="4010"/>
      <c r="J116" s="4010"/>
      <c r="K116" s="4011"/>
    </row>
    <row r="117" spans="1:11" s="540" customFormat="1" ht="11.25">
      <c r="A117" s="553"/>
      <c r="B117" s="550"/>
      <c r="C117" s="550"/>
      <c r="D117" s="4010"/>
      <c r="E117" s="4010"/>
      <c r="F117" s="4010"/>
      <c r="G117" s="4010"/>
      <c r="H117" s="4010"/>
      <c r="I117" s="4010"/>
      <c r="J117" s="4010"/>
      <c r="K117" s="4011"/>
    </row>
    <row r="118" spans="1:11" s="540" customFormat="1" ht="11.25">
      <c r="A118" s="549"/>
      <c r="B118" s="550"/>
      <c r="C118" s="550"/>
      <c r="D118" s="4010"/>
      <c r="E118" s="4010"/>
      <c r="F118" s="4010"/>
      <c r="G118" s="4010"/>
      <c r="H118" s="4010"/>
      <c r="I118" s="4010"/>
      <c r="J118" s="4010"/>
      <c r="K118" s="4011"/>
    </row>
    <row r="119" spans="1:11" s="540" customFormat="1" ht="11.25">
      <c r="A119" s="549"/>
      <c r="B119" s="550"/>
      <c r="C119" s="550"/>
      <c r="D119" s="4010"/>
      <c r="E119" s="4010"/>
      <c r="F119" s="4010"/>
      <c r="G119" s="4010"/>
      <c r="H119" s="4010"/>
      <c r="I119" s="4010"/>
      <c r="J119" s="4010"/>
      <c r="K119" s="4011"/>
    </row>
    <row r="120" spans="1:11" s="540" customFormat="1" ht="11.25">
      <c r="A120" s="553"/>
      <c r="B120" s="550"/>
      <c r="C120" s="550"/>
      <c r="D120" s="4010"/>
      <c r="E120" s="4010"/>
      <c r="F120" s="4010"/>
      <c r="G120" s="4010"/>
      <c r="H120" s="4010"/>
      <c r="I120" s="4010"/>
      <c r="J120" s="4010"/>
      <c r="K120" s="4011"/>
    </row>
    <row r="121" spans="1:11" s="540" customFormat="1" ht="11.25">
      <c r="A121" s="549"/>
      <c r="B121" s="550"/>
      <c r="C121" s="550"/>
      <c r="D121" s="4010"/>
      <c r="E121" s="4010"/>
      <c r="F121" s="4010"/>
      <c r="G121" s="4010"/>
      <c r="H121" s="4010"/>
      <c r="I121" s="4010"/>
      <c r="J121" s="4010"/>
      <c r="K121" s="4011"/>
    </row>
    <row r="122" spans="1:11" s="540" customFormat="1" ht="11.25">
      <c r="A122" s="549"/>
      <c r="B122" s="550"/>
      <c r="C122" s="550"/>
      <c r="D122" s="4010"/>
      <c r="E122" s="4010"/>
      <c r="F122" s="4010"/>
      <c r="G122" s="4010"/>
      <c r="H122" s="4010"/>
      <c r="I122" s="4010"/>
      <c r="J122" s="4010"/>
      <c r="K122" s="4011"/>
    </row>
    <row r="123" spans="1:11" s="540" customFormat="1" ht="11.25">
      <c r="A123" s="549"/>
      <c r="B123" s="550"/>
      <c r="C123" s="550"/>
      <c r="D123" s="4010"/>
      <c r="E123" s="4010"/>
      <c r="F123" s="4010"/>
      <c r="G123" s="4010"/>
      <c r="H123" s="4010"/>
      <c r="I123" s="4010"/>
      <c r="J123" s="4010"/>
      <c r="K123" s="4011"/>
    </row>
    <row r="124" spans="1:11" s="540" customFormat="1" ht="11.25">
      <c r="A124" s="553"/>
      <c r="B124" s="550"/>
      <c r="C124" s="550"/>
      <c r="D124" s="4010"/>
      <c r="E124" s="4010"/>
      <c r="F124" s="4010"/>
      <c r="G124" s="4010"/>
      <c r="H124" s="4010"/>
      <c r="I124" s="4010"/>
      <c r="J124" s="4010"/>
      <c r="K124" s="4011"/>
    </row>
    <row r="125" spans="1:11" s="540" customFormat="1" ht="11.25">
      <c r="A125" s="549"/>
      <c r="B125" s="550"/>
      <c r="C125" s="550"/>
      <c r="D125" s="4010"/>
      <c r="E125" s="4010"/>
      <c r="F125" s="4010"/>
      <c r="G125" s="4010"/>
      <c r="H125" s="4010"/>
      <c r="I125" s="4010"/>
      <c r="J125" s="4010"/>
      <c r="K125" s="4011"/>
    </row>
    <row r="126" spans="1:11" s="540" customFormat="1" ht="11.25">
      <c r="A126" s="549"/>
      <c r="B126" s="550"/>
      <c r="C126" s="550"/>
      <c r="D126" s="4010"/>
      <c r="E126" s="4010"/>
      <c r="F126" s="4010"/>
      <c r="G126" s="4010"/>
      <c r="H126" s="4010"/>
      <c r="I126" s="4010"/>
      <c r="J126" s="4010"/>
      <c r="K126" s="4011"/>
    </row>
    <row r="127" spans="1:11" s="556" customFormat="1" ht="30" customHeight="1">
      <c r="A127" s="554"/>
      <c r="B127" s="555"/>
      <c r="C127" s="555"/>
      <c r="D127" s="4012"/>
      <c r="E127" s="4012"/>
      <c r="F127" s="4012"/>
      <c r="G127" s="4012"/>
      <c r="H127" s="4012"/>
      <c r="I127" s="4012"/>
      <c r="J127" s="4012"/>
      <c r="K127" s="4013"/>
    </row>
    <row r="128" spans="1:11" s="540" customFormat="1" ht="39.950000000000003" customHeight="1">
      <c r="A128" s="557"/>
      <c r="B128" s="558"/>
      <c r="C128" s="558"/>
      <c r="D128" s="4010"/>
      <c r="E128" s="4010"/>
      <c r="F128" s="4010"/>
      <c r="G128" s="4010"/>
      <c r="H128" s="4010"/>
      <c r="I128" s="4010"/>
      <c r="J128" s="4010"/>
      <c r="K128" s="4011"/>
    </row>
    <row r="129" spans="1:71" s="540" customFormat="1" ht="45" customHeight="1" thickBot="1">
      <c r="A129" s="560"/>
      <c r="B129" s="561"/>
      <c r="C129" s="561"/>
      <c r="D129" s="4014"/>
      <c r="E129" s="4014"/>
      <c r="F129" s="4014"/>
      <c r="G129" s="4014"/>
      <c r="H129" s="4014"/>
      <c r="I129" s="4014"/>
      <c r="J129" s="4014"/>
      <c r="K129" s="4015"/>
    </row>
    <row r="130" spans="1:71" s="540" customFormat="1" ht="15" customHeight="1">
      <c r="A130" s="4008" t="s">
        <v>1866</v>
      </c>
      <c r="B130" s="563"/>
      <c r="C130" s="564"/>
    </row>
    <row r="144" spans="1:71">
      <c r="BS144" s="1047"/>
    </row>
    <row r="172" spans="64:69">
      <c r="BL172" s="1047"/>
      <c r="BQ172" s="1047"/>
    </row>
    <row r="173" spans="64:69">
      <c r="BQ173" s="1047"/>
    </row>
    <row r="176" spans="64:69">
      <c r="BL176" s="1047"/>
    </row>
  </sheetData>
  <mergeCells count="3">
    <mergeCell ref="A71:K71"/>
    <mergeCell ref="A72:K72"/>
    <mergeCell ref="A84:K84"/>
  </mergeCells>
  <phoneticPr fontId="10" type="noConversion"/>
  <printOptions horizontalCentered="1" verticalCentered="1" gridLinesSet="0"/>
  <pageMargins left="0.5" right="0.5" top="0.35" bottom="0.35" header="0" footer="0"/>
  <pageSetup scale="95" fitToHeight="2" orientation="portrait" horizontalDpi="2400" verticalDpi="2400" r:id="rId1"/>
  <headerFooter alignWithMargins="0"/>
  <rowBreaks count="1" manualBreakCount="1">
    <brk id="69" max="16383"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pageSetUpPr fitToPage="1"/>
  </sheetPr>
  <dimension ref="A1:K91"/>
  <sheetViews>
    <sheetView showGridLines="0" zoomScale="115" zoomScaleNormal="115" workbookViewId="0">
      <selection activeCell="E47" sqref="E47"/>
    </sheetView>
  </sheetViews>
  <sheetFormatPr defaultColWidth="10.85546875" defaultRowHeight="12.75"/>
  <cols>
    <col min="1" max="1" width="4.85546875" style="1057" customWidth="1"/>
    <col min="2" max="2" width="5.85546875" style="1057" customWidth="1"/>
    <col min="3" max="3" width="43.85546875" style="1057" customWidth="1"/>
    <col min="4" max="6" width="13.85546875" style="1057" customWidth="1"/>
    <col min="7" max="8" width="4.85546875" style="1057" customWidth="1"/>
    <col min="9" max="9" width="10.85546875" style="1057"/>
    <col min="10" max="10" width="13.5703125" style="1057" bestFit="1" customWidth="1"/>
    <col min="11" max="11" width="12.42578125" style="1057" bestFit="1" customWidth="1"/>
    <col min="12" max="256" width="10.85546875" style="1057"/>
    <col min="257" max="257" width="4.85546875" style="1057" customWidth="1"/>
    <col min="258" max="258" width="5.85546875" style="1057" customWidth="1"/>
    <col min="259" max="259" width="42.85546875" style="1057" customWidth="1"/>
    <col min="260" max="262" width="13.85546875" style="1057" customWidth="1"/>
    <col min="263" max="264" width="4.85546875" style="1057" customWidth="1"/>
    <col min="265" max="512" width="10.85546875" style="1057"/>
    <col min="513" max="513" width="4.85546875" style="1057" customWidth="1"/>
    <col min="514" max="514" width="5.85546875" style="1057" customWidth="1"/>
    <col min="515" max="515" width="42.85546875" style="1057" customWidth="1"/>
    <col min="516" max="518" width="13.85546875" style="1057" customWidth="1"/>
    <col min="519" max="520" width="4.85546875" style="1057" customWidth="1"/>
    <col min="521" max="768" width="10.85546875" style="1057"/>
    <col min="769" max="769" width="4.85546875" style="1057" customWidth="1"/>
    <col min="770" max="770" width="5.85546875" style="1057" customWidth="1"/>
    <col min="771" max="771" width="42.85546875" style="1057" customWidth="1"/>
    <col min="772" max="774" width="13.85546875" style="1057" customWidth="1"/>
    <col min="775" max="776" width="4.85546875" style="1057" customWidth="1"/>
    <col min="777" max="1024" width="10.85546875" style="1057"/>
    <col min="1025" max="1025" width="4.85546875" style="1057" customWidth="1"/>
    <col min="1026" max="1026" width="5.85546875" style="1057" customWidth="1"/>
    <col min="1027" max="1027" width="42.85546875" style="1057" customWidth="1"/>
    <col min="1028" max="1030" width="13.85546875" style="1057" customWidth="1"/>
    <col min="1031" max="1032" width="4.85546875" style="1057" customWidth="1"/>
    <col min="1033" max="1280" width="10.85546875" style="1057"/>
    <col min="1281" max="1281" width="4.85546875" style="1057" customWidth="1"/>
    <col min="1282" max="1282" width="5.85546875" style="1057" customWidth="1"/>
    <col min="1283" max="1283" width="42.85546875" style="1057" customWidth="1"/>
    <col min="1284" max="1286" width="13.85546875" style="1057" customWidth="1"/>
    <col min="1287" max="1288" width="4.85546875" style="1057" customWidth="1"/>
    <col min="1289" max="1536" width="10.85546875" style="1057"/>
    <col min="1537" max="1537" width="4.85546875" style="1057" customWidth="1"/>
    <col min="1538" max="1538" width="5.85546875" style="1057" customWidth="1"/>
    <col min="1539" max="1539" width="42.85546875" style="1057" customWidth="1"/>
    <col min="1540" max="1542" width="13.85546875" style="1057" customWidth="1"/>
    <col min="1543" max="1544" width="4.85546875" style="1057" customWidth="1"/>
    <col min="1545" max="1792" width="10.85546875" style="1057"/>
    <col min="1793" max="1793" width="4.85546875" style="1057" customWidth="1"/>
    <col min="1794" max="1794" width="5.85546875" style="1057" customWidth="1"/>
    <col min="1795" max="1795" width="42.85546875" style="1057" customWidth="1"/>
    <col min="1796" max="1798" width="13.85546875" style="1057" customWidth="1"/>
    <col min="1799" max="1800" width="4.85546875" style="1057" customWidth="1"/>
    <col min="1801" max="2048" width="10.85546875" style="1057"/>
    <col min="2049" max="2049" width="4.85546875" style="1057" customWidth="1"/>
    <col min="2050" max="2050" width="5.85546875" style="1057" customWidth="1"/>
    <col min="2051" max="2051" width="42.85546875" style="1057" customWidth="1"/>
    <col min="2052" max="2054" width="13.85546875" style="1057" customWidth="1"/>
    <col min="2055" max="2056" width="4.85546875" style="1057" customWidth="1"/>
    <col min="2057" max="2304" width="10.85546875" style="1057"/>
    <col min="2305" max="2305" width="4.85546875" style="1057" customWidth="1"/>
    <col min="2306" max="2306" width="5.85546875" style="1057" customWidth="1"/>
    <col min="2307" max="2307" width="42.85546875" style="1057" customWidth="1"/>
    <col min="2308" max="2310" width="13.85546875" style="1057" customWidth="1"/>
    <col min="2311" max="2312" width="4.85546875" style="1057" customWidth="1"/>
    <col min="2313" max="2560" width="10.85546875" style="1057"/>
    <col min="2561" max="2561" width="4.85546875" style="1057" customWidth="1"/>
    <col min="2562" max="2562" width="5.85546875" style="1057" customWidth="1"/>
    <col min="2563" max="2563" width="42.85546875" style="1057" customWidth="1"/>
    <col min="2564" max="2566" width="13.85546875" style="1057" customWidth="1"/>
    <col min="2567" max="2568" width="4.85546875" style="1057" customWidth="1"/>
    <col min="2569" max="2816" width="10.85546875" style="1057"/>
    <col min="2817" max="2817" width="4.85546875" style="1057" customWidth="1"/>
    <col min="2818" max="2818" width="5.85546875" style="1057" customWidth="1"/>
    <col min="2819" max="2819" width="42.85546875" style="1057" customWidth="1"/>
    <col min="2820" max="2822" width="13.85546875" style="1057" customWidth="1"/>
    <col min="2823" max="2824" width="4.85546875" style="1057" customWidth="1"/>
    <col min="2825" max="3072" width="10.85546875" style="1057"/>
    <col min="3073" max="3073" width="4.85546875" style="1057" customWidth="1"/>
    <col min="3074" max="3074" width="5.85546875" style="1057" customWidth="1"/>
    <col min="3075" max="3075" width="42.85546875" style="1057" customWidth="1"/>
    <col min="3076" max="3078" width="13.85546875" style="1057" customWidth="1"/>
    <col min="3079" max="3080" width="4.85546875" style="1057" customWidth="1"/>
    <col min="3081" max="3328" width="10.85546875" style="1057"/>
    <col min="3329" max="3329" width="4.85546875" style="1057" customWidth="1"/>
    <col min="3330" max="3330" width="5.85546875" style="1057" customWidth="1"/>
    <col min="3331" max="3331" width="42.85546875" style="1057" customWidth="1"/>
    <col min="3332" max="3334" width="13.85546875" style="1057" customWidth="1"/>
    <col min="3335" max="3336" width="4.85546875" style="1057" customWidth="1"/>
    <col min="3337" max="3584" width="10.85546875" style="1057"/>
    <col min="3585" max="3585" width="4.85546875" style="1057" customWidth="1"/>
    <col min="3586" max="3586" width="5.85546875" style="1057" customWidth="1"/>
    <col min="3587" max="3587" width="42.85546875" style="1057" customWidth="1"/>
    <col min="3588" max="3590" width="13.85546875" style="1057" customWidth="1"/>
    <col min="3591" max="3592" width="4.85546875" style="1057" customWidth="1"/>
    <col min="3593" max="3840" width="10.85546875" style="1057"/>
    <col min="3841" max="3841" width="4.85546875" style="1057" customWidth="1"/>
    <col min="3842" max="3842" width="5.85546875" style="1057" customWidth="1"/>
    <col min="3843" max="3843" width="42.85546875" style="1057" customWidth="1"/>
    <col min="3844" max="3846" width="13.85546875" style="1057" customWidth="1"/>
    <col min="3847" max="3848" width="4.85546875" style="1057" customWidth="1"/>
    <col min="3849" max="4096" width="10.85546875" style="1057"/>
    <col min="4097" max="4097" width="4.85546875" style="1057" customWidth="1"/>
    <col min="4098" max="4098" width="5.85546875" style="1057" customWidth="1"/>
    <col min="4099" max="4099" width="42.85546875" style="1057" customWidth="1"/>
    <col min="4100" max="4102" width="13.85546875" style="1057" customWidth="1"/>
    <col min="4103" max="4104" width="4.85546875" style="1057" customWidth="1"/>
    <col min="4105" max="4352" width="10.85546875" style="1057"/>
    <col min="4353" max="4353" width="4.85546875" style="1057" customWidth="1"/>
    <col min="4354" max="4354" width="5.85546875" style="1057" customWidth="1"/>
    <col min="4355" max="4355" width="42.85546875" style="1057" customWidth="1"/>
    <col min="4356" max="4358" width="13.85546875" style="1057" customWidth="1"/>
    <col min="4359" max="4360" width="4.85546875" style="1057" customWidth="1"/>
    <col min="4361" max="4608" width="10.85546875" style="1057"/>
    <col min="4609" max="4609" width="4.85546875" style="1057" customWidth="1"/>
    <col min="4610" max="4610" width="5.85546875" style="1057" customWidth="1"/>
    <col min="4611" max="4611" width="42.85546875" style="1057" customWidth="1"/>
    <col min="4612" max="4614" width="13.85546875" style="1057" customWidth="1"/>
    <col min="4615" max="4616" width="4.85546875" style="1057" customWidth="1"/>
    <col min="4617" max="4864" width="10.85546875" style="1057"/>
    <col min="4865" max="4865" width="4.85546875" style="1057" customWidth="1"/>
    <col min="4866" max="4866" width="5.85546875" style="1057" customWidth="1"/>
    <col min="4867" max="4867" width="42.85546875" style="1057" customWidth="1"/>
    <col min="4868" max="4870" width="13.85546875" style="1057" customWidth="1"/>
    <col min="4871" max="4872" width="4.85546875" style="1057" customWidth="1"/>
    <col min="4873" max="5120" width="10.85546875" style="1057"/>
    <col min="5121" max="5121" width="4.85546875" style="1057" customWidth="1"/>
    <col min="5122" max="5122" width="5.85546875" style="1057" customWidth="1"/>
    <col min="5123" max="5123" width="42.85546875" style="1057" customWidth="1"/>
    <col min="5124" max="5126" width="13.85546875" style="1057" customWidth="1"/>
    <col min="5127" max="5128" width="4.85546875" style="1057" customWidth="1"/>
    <col min="5129" max="5376" width="10.85546875" style="1057"/>
    <col min="5377" max="5377" width="4.85546875" style="1057" customWidth="1"/>
    <col min="5378" max="5378" width="5.85546875" style="1057" customWidth="1"/>
    <col min="5379" max="5379" width="42.85546875" style="1057" customWidth="1"/>
    <col min="5380" max="5382" width="13.85546875" style="1057" customWidth="1"/>
    <col min="5383" max="5384" width="4.85546875" style="1057" customWidth="1"/>
    <col min="5385" max="5632" width="10.85546875" style="1057"/>
    <col min="5633" max="5633" width="4.85546875" style="1057" customWidth="1"/>
    <col min="5634" max="5634" width="5.85546875" style="1057" customWidth="1"/>
    <col min="5635" max="5635" width="42.85546875" style="1057" customWidth="1"/>
    <col min="5636" max="5638" width="13.85546875" style="1057" customWidth="1"/>
    <col min="5639" max="5640" width="4.85546875" style="1057" customWidth="1"/>
    <col min="5641" max="5888" width="10.85546875" style="1057"/>
    <col min="5889" max="5889" width="4.85546875" style="1057" customWidth="1"/>
    <col min="5890" max="5890" width="5.85546875" style="1057" customWidth="1"/>
    <col min="5891" max="5891" width="42.85546875" style="1057" customWidth="1"/>
    <col min="5892" max="5894" width="13.85546875" style="1057" customWidth="1"/>
    <col min="5895" max="5896" width="4.85546875" style="1057" customWidth="1"/>
    <col min="5897" max="6144" width="10.85546875" style="1057"/>
    <col min="6145" max="6145" width="4.85546875" style="1057" customWidth="1"/>
    <col min="6146" max="6146" width="5.85546875" style="1057" customWidth="1"/>
    <col min="6147" max="6147" width="42.85546875" style="1057" customWidth="1"/>
    <col min="6148" max="6150" width="13.85546875" style="1057" customWidth="1"/>
    <col min="6151" max="6152" width="4.85546875" style="1057" customWidth="1"/>
    <col min="6153" max="6400" width="10.85546875" style="1057"/>
    <col min="6401" max="6401" width="4.85546875" style="1057" customWidth="1"/>
    <col min="6402" max="6402" width="5.85546875" style="1057" customWidth="1"/>
    <col min="6403" max="6403" width="42.85546875" style="1057" customWidth="1"/>
    <col min="6404" max="6406" width="13.85546875" style="1057" customWidth="1"/>
    <col min="6407" max="6408" width="4.85546875" style="1057" customWidth="1"/>
    <col min="6409" max="6656" width="10.85546875" style="1057"/>
    <col min="6657" max="6657" width="4.85546875" style="1057" customWidth="1"/>
    <col min="6658" max="6658" width="5.85546875" style="1057" customWidth="1"/>
    <col min="6659" max="6659" width="42.85546875" style="1057" customWidth="1"/>
    <col min="6660" max="6662" width="13.85546875" style="1057" customWidth="1"/>
    <col min="6663" max="6664" width="4.85546875" style="1057" customWidth="1"/>
    <col min="6665" max="6912" width="10.85546875" style="1057"/>
    <col min="6913" max="6913" width="4.85546875" style="1057" customWidth="1"/>
    <col min="6914" max="6914" width="5.85546875" style="1057" customWidth="1"/>
    <col min="6915" max="6915" width="42.85546875" style="1057" customWidth="1"/>
    <col min="6916" max="6918" width="13.85546875" style="1057" customWidth="1"/>
    <col min="6919" max="6920" width="4.85546875" style="1057" customWidth="1"/>
    <col min="6921" max="7168" width="10.85546875" style="1057"/>
    <col min="7169" max="7169" width="4.85546875" style="1057" customWidth="1"/>
    <col min="7170" max="7170" width="5.85546875" style="1057" customWidth="1"/>
    <col min="7171" max="7171" width="42.85546875" style="1057" customWidth="1"/>
    <col min="7172" max="7174" width="13.85546875" style="1057" customWidth="1"/>
    <col min="7175" max="7176" width="4.85546875" style="1057" customWidth="1"/>
    <col min="7177" max="7424" width="10.85546875" style="1057"/>
    <col min="7425" max="7425" width="4.85546875" style="1057" customWidth="1"/>
    <col min="7426" max="7426" width="5.85546875" style="1057" customWidth="1"/>
    <col min="7427" max="7427" width="42.85546875" style="1057" customWidth="1"/>
    <col min="7428" max="7430" width="13.85546875" style="1057" customWidth="1"/>
    <col min="7431" max="7432" width="4.85546875" style="1057" customWidth="1"/>
    <col min="7433" max="7680" width="10.85546875" style="1057"/>
    <col min="7681" max="7681" width="4.85546875" style="1057" customWidth="1"/>
    <col min="7682" max="7682" width="5.85546875" style="1057" customWidth="1"/>
    <col min="7683" max="7683" width="42.85546875" style="1057" customWidth="1"/>
    <col min="7684" max="7686" width="13.85546875" style="1057" customWidth="1"/>
    <col min="7687" max="7688" width="4.85546875" style="1057" customWidth="1"/>
    <col min="7689" max="7936" width="10.85546875" style="1057"/>
    <col min="7937" max="7937" width="4.85546875" style="1057" customWidth="1"/>
    <col min="7938" max="7938" width="5.85546875" style="1057" customWidth="1"/>
    <col min="7939" max="7939" width="42.85546875" style="1057" customWidth="1"/>
    <col min="7940" max="7942" width="13.85546875" style="1057" customWidth="1"/>
    <col min="7943" max="7944" width="4.85546875" style="1057" customWidth="1"/>
    <col min="7945" max="8192" width="10.85546875" style="1057"/>
    <col min="8193" max="8193" width="4.85546875" style="1057" customWidth="1"/>
    <col min="8194" max="8194" width="5.85546875" style="1057" customWidth="1"/>
    <col min="8195" max="8195" width="42.85546875" style="1057" customWidth="1"/>
    <col min="8196" max="8198" width="13.85546875" style="1057" customWidth="1"/>
    <col min="8199" max="8200" width="4.85546875" style="1057" customWidth="1"/>
    <col min="8201" max="8448" width="10.85546875" style="1057"/>
    <col min="8449" max="8449" width="4.85546875" style="1057" customWidth="1"/>
    <col min="8450" max="8450" width="5.85546875" style="1057" customWidth="1"/>
    <col min="8451" max="8451" width="42.85546875" style="1057" customWidth="1"/>
    <col min="8452" max="8454" width="13.85546875" style="1057" customWidth="1"/>
    <col min="8455" max="8456" width="4.85546875" style="1057" customWidth="1"/>
    <col min="8457" max="8704" width="10.85546875" style="1057"/>
    <col min="8705" max="8705" width="4.85546875" style="1057" customWidth="1"/>
    <col min="8706" max="8706" width="5.85546875" style="1057" customWidth="1"/>
    <col min="8707" max="8707" width="42.85546875" style="1057" customWidth="1"/>
    <col min="8708" max="8710" width="13.85546875" style="1057" customWidth="1"/>
    <col min="8711" max="8712" width="4.85546875" style="1057" customWidth="1"/>
    <col min="8713" max="8960" width="10.85546875" style="1057"/>
    <col min="8961" max="8961" width="4.85546875" style="1057" customWidth="1"/>
    <col min="8962" max="8962" width="5.85546875" style="1057" customWidth="1"/>
    <col min="8963" max="8963" width="42.85546875" style="1057" customWidth="1"/>
    <col min="8964" max="8966" width="13.85546875" style="1057" customWidth="1"/>
    <col min="8967" max="8968" width="4.85546875" style="1057" customWidth="1"/>
    <col min="8969" max="9216" width="10.85546875" style="1057"/>
    <col min="9217" max="9217" width="4.85546875" style="1057" customWidth="1"/>
    <col min="9218" max="9218" width="5.85546875" style="1057" customWidth="1"/>
    <col min="9219" max="9219" width="42.85546875" style="1057" customWidth="1"/>
    <col min="9220" max="9222" width="13.85546875" style="1057" customWidth="1"/>
    <col min="9223" max="9224" width="4.85546875" style="1057" customWidth="1"/>
    <col min="9225" max="9472" width="10.85546875" style="1057"/>
    <col min="9473" max="9473" width="4.85546875" style="1057" customWidth="1"/>
    <col min="9474" max="9474" width="5.85546875" style="1057" customWidth="1"/>
    <col min="9475" max="9475" width="42.85546875" style="1057" customWidth="1"/>
    <col min="9476" max="9478" width="13.85546875" style="1057" customWidth="1"/>
    <col min="9479" max="9480" width="4.85546875" style="1057" customWidth="1"/>
    <col min="9481" max="9728" width="10.85546875" style="1057"/>
    <col min="9729" max="9729" width="4.85546875" style="1057" customWidth="1"/>
    <col min="9730" max="9730" width="5.85546875" style="1057" customWidth="1"/>
    <col min="9731" max="9731" width="42.85546875" style="1057" customWidth="1"/>
    <col min="9732" max="9734" width="13.85546875" style="1057" customWidth="1"/>
    <col min="9735" max="9736" width="4.85546875" style="1057" customWidth="1"/>
    <col min="9737" max="9984" width="10.85546875" style="1057"/>
    <col min="9985" max="9985" width="4.85546875" style="1057" customWidth="1"/>
    <col min="9986" max="9986" width="5.85546875" style="1057" customWidth="1"/>
    <col min="9987" max="9987" width="42.85546875" style="1057" customWidth="1"/>
    <col min="9988" max="9990" width="13.85546875" style="1057" customWidth="1"/>
    <col min="9991" max="9992" width="4.85546875" style="1057" customWidth="1"/>
    <col min="9993" max="10240" width="10.85546875" style="1057"/>
    <col min="10241" max="10241" width="4.85546875" style="1057" customWidth="1"/>
    <col min="10242" max="10242" width="5.85546875" style="1057" customWidth="1"/>
    <col min="10243" max="10243" width="42.85546875" style="1057" customWidth="1"/>
    <col min="10244" max="10246" width="13.85546875" style="1057" customWidth="1"/>
    <col min="10247" max="10248" width="4.85546875" style="1057" customWidth="1"/>
    <col min="10249" max="10496" width="10.85546875" style="1057"/>
    <col min="10497" max="10497" width="4.85546875" style="1057" customWidth="1"/>
    <col min="10498" max="10498" width="5.85546875" style="1057" customWidth="1"/>
    <col min="10499" max="10499" width="42.85546875" style="1057" customWidth="1"/>
    <col min="10500" max="10502" width="13.85546875" style="1057" customWidth="1"/>
    <col min="10503" max="10504" width="4.85546875" style="1057" customWidth="1"/>
    <col min="10505" max="10752" width="10.85546875" style="1057"/>
    <col min="10753" max="10753" width="4.85546875" style="1057" customWidth="1"/>
    <col min="10754" max="10754" width="5.85546875" style="1057" customWidth="1"/>
    <col min="10755" max="10755" width="42.85546875" style="1057" customWidth="1"/>
    <col min="10756" max="10758" width="13.85546875" style="1057" customWidth="1"/>
    <col min="10759" max="10760" width="4.85546875" style="1057" customWidth="1"/>
    <col min="10761" max="11008" width="10.85546875" style="1057"/>
    <col min="11009" max="11009" width="4.85546875" style="1057" customWidth="1"/>
    <col min="11010" max="11010" width="5.85546875" style="1057" customWidth="1"/>
    <col min="11011" max="11011" width="42.85546875" style="1057" customWidth="1"/>
    <col min="11012" max="11014" width="13.85546875" style="1057" customWidth="1"/>
    <col min="11015" max="11016" width="4.85546875" style="1057" customWidth="1"/>
    <col min="11017" max="11264" width="10.85546875" style="1057"/>
    <col min="11265" max="11265" width="4.85546875" style="1057" customWidth="1"/>
    <col min="11266" max="11266" width="5.85546875" style="1057" customWidth="1"/>
    <col min="11267" max="11267" width="42.85546875" style="1057" customWidth="1"/>
    <col min="11268" max="11270" width="13.85546875" style="1057" customWidth="1"/>
    <col min="11271" max="11272" width="4.85546875" style="1057" customWidth="1"/>
    <col min="11273" max="11520" width="10.85546875" style="1057"/>
    <col min="11521" max="11521" width="4.85546875" style="1057" customWidth="1"/>
    <col min="11522" max="11522" width="5.85546875" style="1057" customWidth="1"/>
    <col min="11523" max="11523" width="42.85546875" style="1057" customWidth="1"/>
    <col min="11524" max="11526" width="13.85546875" style="1057" customWidth="1"/>
    <col min="11527" max="11528" width="4.85546875" style="1057" customWidth="1"/>
    <col min="11529" max="11776" width="10.85546875" style="1057"/>
    <col min="11777" max="11777" width="4.85546875" style="1057" customWidth="1"/>
    <col min="11778" max="11778" width="5.85546875" style="1057" customWidth="1"/>
    <col min="11779" max="11779" width="42.85546875" style="1057" customWidth="1"/>
    <col min="11780" max="11782" width="13.85546875" style="1057" customWidth="1"/>
    <col min="11783" max="11784" width="4.85546875" style="1057" customWidth="1"/>
    <col min="11785" max="12032" width="10.85546875" style="1057"/>
    <col min="12033" max="12033" width="4.85546875" style="1057" customWidth="1"/>
    <col min="12034" max="12034" width="5.85546875" style="1057" customWidth="1"/>
    <col min="12035" max="12035" width="42.85546875" style="1057" customWidth="1"/>
    <col min="12036" max="12038" width="13.85546875" style="1057" customWidth="1"/>
    <col min="12039" max="12040" width="4.85546875" style="1057" customWidth="1"/>
    <col min="12041" max="12288" width="10.85546875" style="1057"/>
    <col min="12289" max="12289" width="4.85546875" style="1057" customWidth="1"/>
    <col min="12290" max="12290" width="5.85546875" style="1057" customWidth="1"/>
    <col min="12291" max="12291" width="42.85546875" style="1057" customWidth="1"/>
    <col min="12292" max="12294" width="13.85546875" style="1057" customWidth="1"/>
    <col min="12295" max="12296" width="4.85546875" style="1057" customWidth="1"/>
    <col min="12297" max="12544" width="10.85546875" style="1057"/>
    <col min="12545" max="12545" width="4.85546875" style="1057" customWidth="1"/>
    <col min="12546" max="12546" width="5.85546875" style="1057" customWidth="1"/>
    <col min="12547" max="12547" width="42.85546875" style="1057" customWidth="1"/>
    <col min="12548" max="12550" width="13.85546875" style="1057" customWidth="1"/>
    <col min="12551" max="12552" width="4.85546875" style="1057" customWidth="1"/>
    <col min="12553" max="12800" width="10.85546875" style="1057"/>
    <col min="12801" max="12801" width="4.85546875" style="1057" customWidth="1"/>
    <col min="12802" max="12802" width="5.85546875" style="1057" customWidth="1"/>
    <col min="12803" max="12803" width="42.85546875" style="1057" customWidth="1"/>
    <col min="12804" max="12806" width="13.85546875" style="1057" customWidth="1"/>
    <col min="12807" max="12808" width="4.85546875" style="1057" customWidth="1"/>
    <col min="12809" max="13056" width="10.85546875" style="1057"/>
    <col min="13057" max="13057" width="4.85546875" style="1057" customWidth="1"/>
    <col min="13058" max="13058" width="5.85546875" style="1057" customWidth="1"/>
    <col min="13059" max="13059" width="42.85546875" style="1057" customWidth="1"/>
    <col min="13060" max="13062" width="13.85546875" style="1057" customWidth="1"/>
    <col min="13063" max="13064" width="4.85546875" style="1057" customWidth="1"/>
    <col min="13065" max="13312" width="10.85546875" style="1057"/>
    <col min="13313" max="13313" width="4.85546875" style="1057" customWidth="1"/>
    <col min="13314" max="13314" width="5.85546875" style="1057" customWidth="1"/>
    <col min="13315" max="13315" width="42.85546875" style="1057" customWidth="1"/>
    <col min="13316" max="13318" width="13.85546875" style="1057" customWidth="1"/>
    <col min="13319" max="13320" width="4.85546875" style="1057" customWidth="1"/>
    <col min="13321" max="13568" width="10.85546875" style="1057"/>
    <col min="13569" max="13569" width="4.85546875" style="1057" customWidth="1"/>
    <col min="13570" max="13570" width="5.85546875" style="1057" customWidth="1"/>
    <col min="13571" max="13571" width="42.85546875" style="1057" customWidth="1"/>
    <col min="13572" max="13574" width="13.85546875" style="1057" customWidth="1"/>
    <col min="13575" max="13576" width="4.85546875" style="1057" customWidth="1"/>
    <col min="13577" max="13824" width="10.85546875" style="1057"/>
    <col min="13825" max="13825" width="4.85546875" style="1057" customWidth="1"/>
    <col min="13826" max="13826" width="5.85546875" style="1057" customWidth="1"/>
    <col min="13827" max="13827" width="42.85546875" style="1057" customWidth="1"/>
    <col min="13828" max="13830" width="13.85546875" style="1057" customWidth="1"/>
    <col min="13831" max="13832" width="4.85546875" style="1057" customWidth="1"/>
    <col min="13833" max="14080" width="10.85546875" style="1057"/>
    <col min="14081" max="14081" width="4.85546875" style="1057" customWidth="1"/>
    <col min="14082" max="14082" width="5.85546875" style="1057" customWidth="1"/>
    <col min="14083" max="14083" width="42.85546875" style="1057" customWidth="1"/>
    <col min="14084" max="14086" width="13.85546875" style="1057" customWidth="1"/>
    <col min="14087" max="14088" width="4.85546875" style="1057" customWidth="1"/>
    <col min="14089" max="14336" width="10.85546875" style="1057"/>
    <col min="14337" max="14337" width="4.85546875" style="1057" customWidth="1"/>
    <col min="14338" max="14338" width="5.85546875" style="1057" customWidth="1"/>
    <col min="14339" max="14339" width="42.85546875" style="1057" customWidth="1"/>
    <col min="14340" max="14342" width="13.85546875" style="1057" customWidth="1"/>
    <col min="14343" max="14344" width="4.85546875" style="1057" customWidth="1"/>
    <col min="14345" max="14592" width="10.85546875" style="1057"/>
    <col min="14593" max="14593" width="4.85546875" style="1057" customWidth="1"/>
    <col min="14594" max="14594" width="5.85546875" style="1057" customWidth="1"/>
    <col min="14595" max="14595" width="42.85546875" style="1057" customWidth="1"/>
    <col min="14596" max="14598" width="13.85546875" style="1057" customWidth="1"/>
    <col min="14599" max="14600" width="4.85546875" style="1057" customWidth="1"/>
    <col min="14601" max="14848" width="10.85546875" style="1057"/>
    <col min="14849" max="14849" width="4.85546875" style="1057" customWidth="1"/>
    <col min="14850" max="14850" width="5.85546875" style="1057" customWidth="1"/>
    <col min="14851" max="14851" width="42.85546875" style="1057" customWidth="1"/>
    <col min="14852" max="14854" width="13.85546875" style="1057" customWidth="1"/>
    <col min="14855" max="14856" width="4.85546875" style="1057" customWidth="1"/>
    <col min="14857" max="15104" width="10.85546875" style="1057"/>
    <col min="15105" max="15105" width="4.85546875" style="1057" customWidth="1"/>
    <col min="15106" max="15106" width="5.85546875" style="1057" customWidth="1"/>
    <col min="15107" max="15107" width="42.85546875" style="1057" customWidth="1"/>
    <col min="15108" max="15110" width="13.85546875" style="1057" customWidth="1"/>
    <col min="15111" max="15112" width="4.85546875" style="1057" customWidth="1"/>
    <col min="15113" max="15360" width="10.85546875" style="1057"/>
    <col min="15361" max="15361" width="4.85546875" style="1057" customWidth="1"/>
    <col min="15362" max="15362" width="5.85546875" style="1057" customWidth="1"/>
    <col min="15363" max="15363" width="42.85546875" style="1057" customWidth="1"/>
    <col min="15364" max="15366" width="13.85546875" style="1057" customWidth="1"/>
    <col min="15367" max="15368" width="4.85546875" style="1057" customWidth="1"/>
    <col min="15369" max="15616" width="10.85546875" style="1057"/>
    <col min="15617" max="15617" width="4.85546875" style="1057" customWidth="1"/>
    <col min="15618" max="15618" width="5.85546875" style="1057" customWidth="1"/>
    <col min="15619" max="15619" width="42.85546875" style="1057" customWidth="1"/>
    <col min="15620" max="15622" width="13.85546875" style="1057" customWidth="1"/>
    <col min="15623" max="15624" width="4.85546875" style="1057" customWidth="1"/>
    <col min="15625" max="15872" width="10.85546875" style="1057"/>
    <col min="15873" max="15873" width="4.85546875" style="1057" customWidth="1"/>
    <col min="15874" max="15874" width="5.85546875" style="1057" customWidth="1"/>
    <col min="15875" max="15875" width="42.85546875" style="1057" customWidth="1"/>
    <col min="15876" max="15878" width="13.85546875" style="1057" customWidth="1"/>
    <col min="15879" max="15880" width="4.85546875" style="1057" customWidth="1"/>
    <col min="15881" max="16128" width="10.85546875" style="1057"/>
    <col min="16129" max="16129" width="4.85546875" style="1057" customWidth="1"/>
    <col min="16130" max="16130" width="5.85546875" style="1057" customWidth="1"/>
    <col min="16131" max="16131" width="42.85546875" style="1057" customWidth="1"/>
    <col min="16132" max="16134" width="13.85546875" style="1057" customWidth="1"/>
    <col min="16135" max="16136" width="4.85546875" style="1057" customWidth="1"/>
    <col min="16137" max="16384" width="10.85546875" style="1057"/>
  </cols>
  <sheetData>
    <row r="1" spans="1:8" s="1052" customFormat="1">
      <c r="A1" s="4016">
        <v>38</v>
      </c>
      <c r="B1" s="1048"/>
      <c r="C1" s="1048"/>
      <c r="D1" s="1048"/>
      <c r="E1" s="1049"/>
      <c r="F1" s="1049"/>
      <c r="G1" s="1050" t="s">
        <v>3500</v>
      </c>
      <c r="H1" s="1051"/>
    </row>
    <row r="2" spans="1:8">
      <c r="A2" s="1053"/>
      <c r="B2" s="1054"/>
      <c r="C2" s="1054"/>
      <c r="D2" s="1054"/>
      <c r="E2" s="1054"/>
      <c r="F2" s="1054"/>
      <c r="G2" s="1055"/>
      <c r="H2" s="1056"/>
    </row>
    <row r="3" spans="1:8">
      <c r="A3" s="1058" t="s">
        <v>135</v>
      </c>
      <c r="B3" s="1059"/>
      <c r="C3" s="1060"/>
      <c r="D3" s="1059"/>
      <c r="E3" s="1059"/>
      <c r="F3" s="1059"/>
      <c r="G3" s="1061"/>
      <c r="H3" s="1056"/>
    </row>
    <row r="4" spans="1:8">
      <c r="A4" s="1062" t="s">
        <v>645</v>
      </c>
      <c r="B4" s="1059"/>
      <c r="C4" s="1059"/>
      <c r="D4" s="1059"/>
      <c r="E4" s="1059"/>
      <c r="F4" s="1059"/>
      <c r="G4" s="1061"/>
      <c r="H4" s="1056"/>
    </row>
    <row r="5" spans="1:8" ht="11.1" customHeight="1">
      <c r="A5" s="1063" t="s">
        <v>3257</v>
      </c>
      <c r="B5" s="1064"/>
      <c r="C5" s="1064"/>
      <c r="D5" s="1064"/>
      <c r="E5" s="1064"/>
      <c r="F5" s="1064"/>
      <c r="G5" s="1065"/>
      <c r="H5" s="1056"/>
    </row>
    <row r="6" spans="1:8" ht="11.1" customHeight="1">
      <c r="A6" s="1063" t="s">
        <v>757</v>
      </c>
      <c r="B6" s="1064"/>
      <c r="C6" s="1064"/>
      <c r="D6" s="1064"/>
      <c r="E6" s="1064"/>
      <c r="F6" s="1064"/>
      <c r="G6" s="1065"/>
      <c r="H6" s="1056"/>
    </row>
    <row r="7" spans="1:8" ht="11.1" customHeight="1">
      <c r="A7" s="1063" t="s">
        <v>758</v>
      </c>
      <c r="B7" s="1064"/>
      <c r="C7" s="1064"/>
      <c r="D7" s="1064"/>
      <c r="E7" s="1064"/>
      <c r="F7" s="1064"/>
      <c r="G7" s="1065"/>
      <c r="H7" s="1056"/>
    </row>
    <row r="8" spans="1:8" ht="11.1" customHeight="1">
      <c r="A8" s="1063" t="s">
        <v>759</v>
      </c>
      <c r="B8" s="1064"/>
      <c r="C8" s="1064"/>
      <c r="D8" s="1064"/>
      <c r="E8" s="1064"/>
      <c r="F8" s="1064"/>
      <c r="G8" s="1065"/>
      <c r="H8" s="1056"/>
    </row>
    <row r="9" spans="1:8" ht="11.1" customHeight="1">
      <c r="A9" s="1063" t="s">
        <v>760</v>
      </c>
      <c r="B9" s="1064"/>
      <c r="C9" s="1064"/>
      <c r="D9" s="1064"/>
      <c r="E9" s="1064"/>
      <c r="F9" s="1064"/>
      <c r="G9" s="1065"/>
      <c r="H9" s="1056"/>
    </row>
    <row r="10" spans="1:8" ht="11.1" customHeight="1">
      <c r="A10" s="1063" t="s">
        <v>761</v>
      </c>
      <c r="B10" s="1064"/>
      <c r="C10" s="1064"/>
      <c r="D10" s="1064"/>
      <c r="E10" s="1064"/>
      <c r="F10" s="1064"/>
      <c r="G10" s="1065"/>
      <c r="H10" s="1056"/>
    </row>
    <row r="11" spans="1:8" ht="11.1" customHeight="1">
      <c r="A11" s="1063" t="s">
        <v>762</v>
      </c>
      <c r="B11" s="1064"/>
      <c r="C11" s="1064"/>
      <c r="D11" s="1064"/>
      <c r="E11" s="1064"/>
      <c r="F11" s="1064"/>
      <c r="G11" s="1065"/>
      <c r="H11" s="1056"/>
    </row>
    <row r="12" spans="1:8" ht="11.1" customHeight="1">
      <c r="A12" s="1063" t="s">
        <v>657</v>
      </c>
      <c r="B12" s="1064"/>
      <c r="C12" s="1064"/>
      <c r="D12" s="1064"/>
      <c r="E12" s="1064"/>
      <c r="F12" s="1064"/>
      <c r="G12" s="1065"/>
      <c r="H12" s="1056"/>
    </row>
    <row r="13" spans="1:8" ht="5.0999999999999996" customHeight="1">
      <c r="A13" s="1066"/>
      <c r="B13" s="1064"/>
      <c r="C13" s="1064"/>
      <c r="D13" s="1064"/>
      <c r="E13" s="1064"/>
      <c r="F13" s="1064"/>
      <c r="G13" s="1065"/>
      <c r="H13" s="1056"/>
    </row>
    <row r="14" spans="1:8" ht="11.1" customHeight="1">
      <c r="A14" s="1063" t="s">
        <v>3258</v>
      </c>
      <c r="B14" s="1064"/>
      <c r="C14" s="1064"/>
      <c r="D14" s="1064"/>
      <c r="E14" s="1064"/>
      <c r="F14" s="1064"/>
      <c r="G14" s="1065"/>
      <c r="H14" s="1056"/>
    </row>
    <row r="15" spans="1:8" ht="11.1" customHeight="1">
      <c r="A15" s="1066" t="s">
        <v>658</v>
      </c>
      <c r="B15" s="1064"/>
      <c r="C15" s="1064"/>
      <c r="D15" s="1064"/>
      <c r="E15" s="1064"/>
      <c r="F15" s="1064"/>
      <c r="G15" s="1065"/>
      <c r="H15" s="1056"/>
    </row>
    <row r="16" spans="1:8" ht="5.0999999999999996" customHeight="1">
      <c r="A16" s="1066"/>
      <c r="B16" s="1064"/>
      <c r="C16" s="1064"/>
      <c r="D16" s="1064"/>
      <c r="E16" s="1064"/>
      <c r="F16" s="1064"/>
      <c r="G16" s="1065"/>
      <c r="H16" s="1056"/>
    </row>
    <row r="17" spans="1:8" ht="11.1" customHeight="1">
      <c r="A17" s="1063" t="s">
        <v>3259</v>
      </c>
      <c r="B17" s="1064"/>
      <c r="C17" s="1064"/>
      <c r="D17" s="1064"/>
      <c r="E17" s="1064"/>
      <c r="F17" s="1064"/>
      <c r="G17" s="1065"/>
      <c r="H17" s="1056"/>
    </row>
    <row r="18" spans="1:8" ht="11.1" customHeight="1">
      <c r="A18" s="1063" t="s">
        <v>659</v>
      </c>
      <c r="B18" s="1064"/>
      <c r="C18" s="1064"/>
      <c r="D18" s="1064"/>
      <c r="E18" s="1064"/>
      <c r="F18" s="1064"/>
      <c r="G18" s="1065"/>
      <c r="H18" s="1056"/>
    </row>
    <row r="19" spans="1:8" ht="11.1" customHeight="1">
      <c r="A19" s="1063" t="s">
        <v>660</v>
      </c>
      <c r="B19" s="1064"/>
      <c r="C19" s="1064"/>
      <c r="D19" s="1064"/>
      <c r="E19" s="1064"/>
      <c r="F19" s="1064"/>
      <c r="G19" s="1065"/>
      <c r="H19" s="1056"/>
    </row>
    <row r="20" spans="1:8" ht="11.1" customHeight="1">
      <c r="A20" s="1066" t="s">
        <v>1339</v>
      </c>
      <c r="B20" s="1064"/>
      <c r="C20" s="1064"/>
      <c r="D20" s="1064"/>
      <c r="E20" s="1064"/>
      <c r="F20" s="1064"/>
      <c r="G20" s="1065"/>
      <c r="H20" s="1056"/>
    </row>
    <row r="21" spans="1:8" ht="5.0999999999999996" customHeight="1">
      <c r="A21" s="1066"/>
      <c r="B21" s="1064"/>
      <c r="C21" s="1064"/>
      <c r="D21" s="1064"/>
      <c r="E21" s="1064"/>
      <c r="F21" s="1064"/>
      <c r="G21" s="1065"/>
      <c r="H21" s="1056"/>
    </row>
    <row r="22" spans="1:8" ht="11.1" customHeight="1">
      <c r="A22" s="1066" t="s">
        <v>3260</v>
      </c>
      <c r="B22" s="1064"/>
      <c r="C22" s="1064"/>
      <c r="D22" s="1064"/>
      <c r="E22" s="1064"/>
      <c r="F22" s="1064"/>
      <c r="G22" s="1065"/>
      <c r="H22" s="1056"/>
    </row>
    <row r="23" spans="1:8" ht="5.0999999999999996" customHeight="1">
      <c r="A23" s="1066"/>
      <c r="B23" s="1064"/>
      <c r="C23" s="1064"/>
      <c r="D23" s="1064"/>
      <c r="E23" s="1064"/>
      <c r="F23" s="1064"/>
      <c r="G23" s="1065"/>
      <c r="H23" s="1056"/>
    </row>
    <row r="24" spans="1:8" ht="11.1" customHeight="1">
      <c r="A24" s="1063" t="s">
        <v>3261</v>
      </c>
      <c r="B24" s="1064"/>
      <c r="C24" s="1064"/>
      <c r="D24" s="1064"/>
      <c r="E24" s="1064"/>
      <c r="F24" s="1064"/>
      <c r="G24" s="1065"/>
      <c r="H24" s="1056"/>
    </row>
    <row r="25" spans="1:8" ht="11.1" customHeight="1">
      <c r="A25" s="1063" t="s">
        <v>1340</v>
      </c>
      <c r="B25" s="1064"/>
      <c r="C25" s="1064"/>
      <c r="D25" s="1064"/>
      <c r="E25" s="1064"/>
      <c r="F25" s="1064"/>
      <c r="G25" s="1065"/>
      <c r="H25" s="1056"/>
    </row>
    <row r="26" spans="1:8" ht="11.1" customHeight="1">
      <c r="A26" s="1063" t="s">
        <v>661</v>
      </c>
      <c r="B26" s="1064"/>
      <c r="C26" s="1064"/>
      <c r="D26" s="1064"/>
      <c r="E26" s="1064"/>
      <c r="F26" s="1064"/>
      <c r="G26" s="1065"/>
      <c r="H26" s="1056"/>
    </row>
    <row r="27" spans="1:8" ht="11.1" customHeight="1">
      <c r="A27" s="1066" t="s">
        <v>662</v>
      </c>
      <c r="B27" s="1064"/>
      <c r="C27" s="1064"/>
      <c r="D27" s="1064"/>
      <c r="E27" s="1064"/>
      <c r="F27" s="1064"/>
      <c r="G27" s="1065"/>
      <c r="H27" s="1056"/>
    </row>
    <row r="28" spans="1:8" ht="11.1" customHeight="1">
      <c r="A28" s="1063" t="s">
        <v>703</v>
      </c>
      <c r="B28" s="1064"/>
      <c r="C28" s="1064"/>
      <c r="D28" s="1064"/>
      <c r="E28" s="1064"/>
      <c r="F28" s="1064"/>
      <c r="G28" s="1065"/>
      <c r="H28" s="1056"/>
    </row>
    <row r="29" spans="1:8" ht="11.1" customHeight="1">
      <c r="A29" s="1063" t="s">
        <v>704</v>
      </c>
      <c r="B29" s="1064"/>
      <c r="C29" s="1064"/>
      <c r="D29" s="1064"/>
      <c r="E29" s="1064"/>
      <c r="F29" s="1064"/>
      <c r="G29" s="1065"/>
      <c r="H29" s="1056"/>
    </row>
    <row r="30" spans="1:8" ht="11.1" customHeight="1">
      <c r="A30" s="1063" t="s">
        <v>705</v>
      </c>
      <c r="B30" s="1064"/>
      <c r="C30" s="1064"/>
      <c r="D30" s="1064"/>
      <c r="E30" s="1064"/>
      <c r="F30" s="1064"/>
      <c r="G30" s="1065"/>
      <c r="H30" s="1056"/>
    </row>
    <row r="31" spans="1:8" ht="5.0999999999999996" customHeight="1">
      <c r="A31" s="1066"/>
      <c r="B31" s="1064"/>
      <c r="C31" s="1064"/>
      <c r="D31" s="1064"/>
      <c r="E31" s="1064"/>
      <c r="F31" s="1064"/>
      <c r="G31" s="1065"/>
      <c r="H31" s="1056"/>
    </row>
    <row r="32" spans="1:8" ht="11.1" customHeight="1">
      <c r="A32" s="1063" t="s">
        <v>683</v>
      </c>
      <c r="B32" s="1064"/>
      <c r="C32" s="1064"/>
      <c r="D32" s="1064"/>
      <c r="E32" s="1064"/>
      <c r="F32" s="1064"/>
      <c r="G32" s="1065"/>
      <c r="H32" s="1056"/>
    </row>
    <row r="33" spans="1:11" ht="11.1" customHeight="1">
      <c r="A33" s="1067" t="s">
        <v>684</v>
      </c>
      <c r="B33" s="1068"/>
      <c r="C33" s="1068"/>
      <c r="D33" s="1068"/>
      <c r="E33" s="1068"/>
      <c r="F33" s="1068"/>
      <c r="G33" s="1069"/>
      <c r="H33" s="1056"/>
    </row>
    <row r="34" spans="1:11">
      <c r="A34" s="1070"/>
      <c r="B34" s="1071"/>
      <c r="C34" s="1072"/>
      <c r="D34" s="1071"/>
      <c r="E34" s="1073"/>
      <c r="F34" s="1074" t="s">
        <v>685</v>
      </c>
      <c r="G34" s="1073"/>
      <c r="H34" s="1056"/>
    </row>
    <row r="35" spans="1:11">
      <c r="A35" s="1070"/>
      <c r="B35" s="1075" t="s">
        <v>333</v>
      </c>
      <c r="C35" s="1072"/>
      <c r="D35" s="1075" t="s">
        <v>686</v>
      </c>
      <c r="E35" s="1076" t="s">
        <v>687</v>
      </c>
      <c r="F35" s="1077" t="s">
        <v>688</v>
      </c>
      <c r="G35" s="1073"/>
      <c r="H35" s="1056"/>
    </row>
    <row r="36" spans="1:11">
      <c r="A36" s="1078" t="s">
        <v>549</v>
      </c>
      <c r="B36" s="1075" t="s">
        <v>689</v>
      </c>
      <c r="C36" s="1076" t="s">
        <v>690</v>
      </c>
      <c r="D36" s="1075" t="s">
        <v>691</v>
      </c>
      <c r="E36" s="1076" t="s">
        <v>692</v>
      </c>
      <c r="F36" s="1075" t="s">
        <v>693</v>
      </c>
      <c r="G36" s="1074" t="s">
        <v>549</v>
      </c>
      <c r="H36" s="1056"/>
    </row>
    <row r="37" spans="1:11">
      <c r="A37" s="1078" t="s">
        <v>593</v>
      </c>
      <c r="B37" s="1075" t="s">
        <v>694</v>
      </c>
      <c r="C37" s="1072"/>
      <c r="D37" s="1077" t="s">
        <v>695</v>
      </c>
      <c r="E37" s="1076" t="s">
        <v>696</v>
      </c>
      <c r="F37" s="1075" t="s">
        <v>697</v>
      </c>
      <c r="G37" s="1074" t="s">
        <v>593</v>
      </c>
      <c r="H37" s="1056"/>
    </row>
    <row r="38" spans="1:11">
      <c r="A38" s="1079"/>
      <c r="B38" s="1080" t="s">
        <v>599</v>
      </c>
      <c r="C38" s="1081" t="s">
        <v>600</v>
      </c>
      <c r="D38" s="1080" t="s">
        <v>494</v>
      </c>
      <c r="E38" s="1081" t="s">
        <v>495</v>
      </c>
      <c r="F38" s="1080" t="s">
        <v>496</v>
      </c>
      <c r="G38" s="1082"/>
      <c r="H38" s="1056"/>
    </row>
    <row r="39" spans="1:11" ht="12" customHeight="1">
      <c r="A39" s="1083">
        <v>1</v>
      </c>
      <c r="B39" s="1084" t="s">
        <v>698</v>
      </c>
      <c r="C39" s="1085" t="s">
        <v>699</v>
      </c>
      <c r="D39" s="5487">
        <v>5873</v>
      </c>
      <c r="E39" s="5487">
        <v>15947360</v>
      </c>
      <c r="F39" s="5487">
        <v>3106996</v>
      </c>
      <c r="G39" s="1083">
        <v>1</v>
      </c>
      <c r="H39" s="1056"/>
      <c r="J39" s="3337"/>
      <c r="K39" s="3337"/>
    </row>
    <row r="40" spans="1:11" ht="12" customHeight="1">
      <c r="A40" s="1083">
        <f t="shared" ref="A40:A69" si="0">A39+1</f>
        <v>2</v>
      </c>
      <c r="B40" s="1084"/>
      <c r="C40" s="1085"/>
      <c r="D40" s="1086"/>
      <c r="E40" s="1086"/>
      <c r="F40" s="1086"/>
      <c r="G40" s="1083">
        <f t="shared" ref="G40:G69" si="1">G39+1</f>
        <v>2</v>
      </c>
      <c r="H40" s="1056"/>
    </row>
    <row r="41" spans="1:11" ht="12" customHeight="1">
      <c r="A41" s="1083">
        <f t="shared" si="0"/>
        <v>3</v>
      </c>
      <c r="B41" s="1084"/>
      <c r="C41" s="1085"/>
      <c r="D41" s="1086"/>
      <c r="E41" s="1086"/>
      <c r="F41" s="1086"/>
      <c r="G41" s="1083">
        <f t="shared" si="1"/>
        <v>3</v>
      </c>
      <c r="H41" s="1056"/>
    </row>
    <row r="42" spans="1:11" ht="12" customHeight="1">
      <c r="A42" s="1083">
        <f t="shared" si="0"/>
        <v>4</v>
      </c>
      <c r="B42" s="1084"/>
      <c r="C42" s="1085"/>
      <c r="D42" s="1086"/>
      <c r="E42" s="1086"/>
      <c r="F42" s="1086"/>
      <c r="G42" s="1083">
        <f t="shared" si="1"/>
        <v>4</v>
      </c>
      <c r="H42" s="1056"/>
    </row>
    <row r="43" spans="1:11" ht="12" customHeight="1">
      <c r="A43" s="1083">
        <f t="shared" si="0"/>
        <v>5</v>
      </c>
      <c r="B43" s="1087"/>
      <c r="C43" s="1087"/>
      <c r="D43" s="1086"/>
      <c r="E43" s="1086"/>
      <c r="F43" s="1086"/>
      <c r="G43" s="1083">
        <f t="shared" si="1"/>
        <v>5</v>
      </c>
      <c r="H43" s="1056"/>
    </row>
    <row r="44" spans="1:11" ht="12" customHeight="1">
      <c r="A44" s="1083">
        <f t="shared" si="0"/>
        <v>6</v>
      </c>
      <c r="B44" s="1084"/>
      <c r="C44" s="1085"/>
      <c r="D44" s="1086"/>
      <c r="E44" s="1086"/>
      <c r="F44" s="1086"/>
      <c r="G44" s="1083">
        <f t="shared" si="1"/>
        <v>6</v>
      </c>
      <c r="H44" s="1056"/>
    </row>
    <row r="45" spans="1:11" ht="12" customHeight="1">
      <c r="A45" s="1083">
        <f t="shared" si="0"/>
        <v>7</v>
      </c>
      <c r="B45" s="1087"/>
      <c r="C45" s="1088"/>
      <c r="D45" s="1086"/>
      <c r="E45" s="1086"/>
      <c r="F45" s="1086"/>
      <c r="G45" s="1083">
        <f t="shared" si="1"/>
        <v>7</v>
      </c>
      <c r="H45" s="1056"/>
    </row>
    <row r="46" spans="1:11" ht="12" customHeight="1">
      <c r="A46" s="1083">
        <f t="shared" si="0"/>
        <v>8</v>
      </c>
      <c r="B46" s="1084"/>
      <c r="C46" s="1089"/>
      <c r="D46" s="1086"/>
      <c r="E46" s="1086"/>
      <c r="F46" s="1086"/>
      <c r="G46" s="1083">
        <f t="shared" si="1"/>
        <v>8</v>
      </c>
      <c r="H46" s="1056"/>
    </row>
    <row r="47" spans="1:11" ht="12" customHeight="1">
      <c r="A47" s="1083">
        <f t="shared" si="0"/>
        <v>9</v>
      </c>
      <c r="B47" s="1084"/>
      <c r="C47" s="1090"/>
      <c r="D47" s="1086"/>
      <c r="E47" s="1086"/>
      <c r="F47" s="1086"/>
      <c r="G47" s="1083">
        <f t="shared" si="1"/>
        <v>9</v>
      </c>
      <c r="H47" s="1056"/>
    </row>
    <row r="48" spans="1:11" ht="12" customHeight="1">
      <c r="A48" s="1083">
        <f t="shared" si="0"/>
        <v>10</v>
      </c>
      <c r="B48" s="1084"/>
      <c r="C48" s="1085"/>
      <c r="D48" s="1086"/>
      <c r="E48" s="1086"/>
      <c r="F48" s="1086"/>
      <c r="G48" s="1083">
        <f t="shared" si="1"/>
        <v>10</v>
      </c>
      <c r="H48" s="1056"/>
    </row>
    <row r="49" spans="1:8" ht="12" customHeight="1">
      <c r="A49" s="1083">
        <f t="shared" si="0"/>
        <v>11</v>
      </c>
      <c r="B49" s="1084"/>
      <c r="C49" s="1091"/>
      <c r="D49" s="1086"/>
      <c r="E49" s="1086"/>
      <c r="F49" s="1086"/>
      <c r="G49" s="1083">
        <f t="shared" si="1"/>
        <v>11</v>
      </c>
      <c r="H49" s="1056"/>
    </row>
    <row r="50" spans="1:8" ht="12" customHeight="1">
      <c r="A50" s="1083">
        <f t="shared" si="0"/>
        <v>12</v>
      </c>
      <c r="B50" s="1084"/>
      <c r="C50" s="1091"/>
      <c r="D50" s="1086"/>
      <c r="E50" s="1086"/>
      <c r="F50" s="1086"/>
      <c r="G50" s="1083">
        <f t="shared" si="1"/>
        <v>12</v>
      </c>
      <c r="H50" s="1056"/>
    </row>
    <row r="51" spans="1:8" ht="12" customHeight="1">
      <c r="A51" s="1083">
        <f t="shared" si="0"/>
        <v>13</v>
      </c>
      <c r="B51" s="1084"/>
      <c r="C51" s="1089"/>
      <c r="D51" s="1086"/>
      <c r="E51" s="1086"/>
      <c r="F51" s="1086"/>
      <c r="G51" s="1083">
        <f t="shared" si="1"/>
        <v>13</v>
      </c>
      <c r="H51" s="1056"/>
    </row>
    <row r="52" spans="1:8" ht="12" customHeight="1">
      <c r="A52" s="1083">
        <f t="shared" si="0"/>
        <v>14</v>
      </c>
      <c r="B52" s="1084"/>
      <c r="C52" s="1089"/>
      <c r="D52" s="1086"/>
      <c r="E52" s="1086"/>
      <c r="F52" s="1086"/>
      <c r="G52" s="1083">
        <f t="shared" si="1"/>
        <v>14</v>
      </c>
      <c r="H52" s="1056"/>
    </row>
    <row r="53" spans="1:8" ht="12" customHeight="1">
      <c r="A53" s="1083">
        <f t="shared" si="0"/>
        <v>15</v>
      </c>
      <c r="B53" s="1084"/>
      <c r="C53" s="1089"/>
      <c r="D53" s="1086"/>
      <c r="E53" s="1086"/>
      <c r="F53" s="1086"/>
      <c r="G53" s="1083">
        <f t="shared" si="1"/>
        <v>15</v>
      </c>
      <c r="H53" s="1056"/>
    </row>
    <row r="54" spans="1:8" ht="12" customHeight="1">
      <c r="A54" s="1083">
        <f t="shared" si="0"/>
        <v>16</v>
      </c>
      <c r="B54" s="1084"/>
      <c r="C54" s="1090"/>
      <c r="D54" s="1086"/>
      <c r="E54" s="1086"/>
      <c r="F54" s="1086"/>
      <c r="G54" s="1083">
        <f t="shared" si="1"/>
        <v>16</v>
      </c>
      <c r="H54" s="1056"/>
    </row>
    <row r="55" spans="1:8" ht="12" customHeight="1">
      <c r="A55" s="1083">
        <f t="shared" si="0"/>
        <v>17</v>
      </c>
      <c r="B55" s="1084"/>
      <c r="C55" s="1085"/>
      <c r="D55" s="1086"/>
      <c r="E55" s="1086"/>
      <c r="F55" s="1086"/>
      <c r="G55" s="1083">
        <f t="shared" si="1"/>
        <v>17</v>
      </c>
      <c r="H55" s="1056"/>
    </row>
    <row r="56" spans="1:8" ht="12" customHeight="1">
      <c r="A56" s="1083">
        <f t="shared" si="0"/>
        <v>18</v>
      </c>
      <c r="B56" s="1084"/>
      <c r="C56" s="1092"/>
      <c r="D56" s="1086" t="s">
        <v>982</v>
      </c>
      <c r="E56" s="1086" t="s">
        <v>982</v>
      </c>
      <c r="F56" s="1086" t="s">
        <v>982</v>
      </c>
      <c r="G56" s="1083">
        <f t="shared" si="1"/>
        <v>18</v>
      </c>
      <c r="H56" s="1056"/>
    </row>
    <row r="57" spans="1:8" ht="12" customHeight="1">
      <c r="A57" s="1083">
        <f t="shared" si="0"/>
        <v>19</v>
      </c>
      <c r="B57" s="1084"/>
      <c r="C57" s="1085"/>
      <c r="D57" s="1086"/>
      <c r="E57" s="1086"/>
      <c r="F57" s="1086"/>
      <c r="G57" s="1083">
        <f t="shared" si="1"/>
        <v>19</v>
      </c>
      <c r="H57" s="1056"/>
    </row>
    <row r="58" spans="1:8" ht="12" customHeight="1">
      <c r="A58" s="1083">
        <f t="shared" si="0"/>
        <v>20</v>
      </c>
      <c r="B58" s="1084"/>
      <c r="C58" s="1084"/>
      <c r="D58" s="1086"/>
      <c r="E58" s="1086"/>
      <c r="F58" s="1086"/>
      <c r="G58" s="1083">
        <f t="shared" si="1"/>
        <v>20</v>
      </c>
      <c r="H58" s="1056"/>
    </row>
    <row r="59" spans="1:8" ht="12" customHeight="1">
      <c r="A59" s="1083">
        <f t="shared" si="0"/>
        <v>21</v>
      </c>
      <c r="B59" s="1084"/>
      <c r="C59" s="1085"/>
      <c r="D59" s="1086"/>
      <c r="E59" s="1086"/>
      <c r="F59" s="1086"/>
      <c r="G59" s="1083">
        <f t="shared" si="1"/>
        <v>21</v>
      </c>
      <c r="H59" s="1056"/>
    </row>
    <row r="60" spans="1:8" ht="12" customHeight="1">
      <c r="A60" s="1083">
        <f t="shared" si="0"/>
        <v>22</v>
      </c>
      <c r="B60" s="1084"/>
      <c r="C60" s="1085"/>
      <c r="D60" s="1086"/>
      <c r="E60" s="1086"/>
      <c r="F60" s="1086"/>
      <c r="G60" s="1083">
        <f t="shared" si="1"/>
        <v>22</v>
      </c>
      <c r="H60" s="1056"/>
    </row>
    <row r="61" spans="1:8" ht="12" customHeight="1">
      <c r="A61" s="1083">
        <f t="shared" si="0"/>
        <v>23</v>
      </c>
      <c r="B61" s="1084"/>
      <c r="C61" s="1085"/>
      <c r="D61" s="1086"/>
      <c r="E61" s="1086"/>
      <c r="F61" s="1086"/>
      <c r="G61" s="1083">
        <f t="shared" si="1"/>
        <v>23</v>
      </c>
      <c r="H61" s="1056"/>
    </row>
    <row r="62" spans="1:8" ht="12" customHeight="1">
      <c r="A62" s="1083">
        <f t="shared" si="0"/>
        <v>24</v>
      </c>
      <c r="B62" s="1084"/>
      <c r="C62" s="1085"/>
      <c r="D62" s="1086"/>
      <c r="E62" s="1086"/>
      <c r="F62" s="1086"/>
      <c r="G62" s="1083">
        <f t="shared" si="1"/>
        <v>24</v>
      </c>
      <c r="H62" s="1056"/>
    </row>
    <row r="63" spans="1:8" ht="12" customHeight="1">
      <c r="A63" s="1083">
        <f t="shared" si="0"/>
        <v>25</v>
      </c>
      <c r="B63" s="1084"/>
      <c r="C63" s="1085"/>
      <c r="D63" s="1086"/>
      <c r="E63" s="1086"/>
      <c r="F63" s="1086"/>
      <c r="G63" s="1083">
        <f t="shared" si="1"/>
        <v>25</v>
      </c>
      <c r="H63" s="1056"/>
    </row>
    <row r="64" spans="1:8" ht="12" customHeight="1">
      <c r="A64" s="1083">
        <f t="shared" si="0"/>
        <v>26</v>
      </c>
      <c r="B64" s="1084"/>
      <c r="C64" s="1085"/>
      <c r="D64" s="1086"/>
      <c r="E64" s="1086"/>
      <c r="F64" s="1086"/>
      <c r="G64" s="1083">
        <f t="shared" si="1"/>
        <v>26</v>
      </c>
      <c r="H64" s="1056"/>
    </row>
    <row r="65" spans="1:8" ht="12" customHeight="1">
      <c r="A65" s="1083">
        <f t="shared" si="0"/>
        <v>27</v>
      </c>
      <c r="B65" s="1084"/>
      <c r="C65" s="1085"/>
      <c r="D65" s="1086"/>
      <c r="E65" s="1086"/>
      <c r="F65" s="1086"/>
      <c r="G65" s="1083">
        <f t="shared" si="1"/>
        <v>27</v>
      </c>
      <c r="H65" s="1056"/>
    </row>
    <row r="66" spans="1:8" ht="12" customHeight="1">
      <c r="A66" s="1083">
        <f t="shared" si="0"/>
        <v>28</v>
      </c>
      <c r="B66" s="1084"/>
      <c r="C66" s="1085"/>
      <c r="D66" s="1086"/>
      <c r="E66" s="1086"/>
      <c r="F66" s="1086"/>
      <c r="G66" s="1083">
        <f t="shared" si="1"/>
        <v>28</v>
      </c>
      <c r="H66" s="1056"/>
    </row>
    <row r="67" spans="1:8" ht="12" customHeight="1">
      <c r="A67" s="1083">
        <f t="shared" si="0"/>
        <v>29</v>
      </c>
      <c r="B67" s="1084"/>
      <c r="C67" s="1085"/>
      <c r="D67" s="1086"/>
      <c r="E67" s="1086"/>
      <c r="F67" s="1086"/>
      <c r="G67" s="1083">
        <f t="shared" si="1"/>
        <v>29</v>
      </c>
      <c r="H67" s="1056"/>
    </row>
    <row r="68" spans="1:8" ht="12" customHeight="1">
      <c r="A68" s="1083">
        <f t="shared" si="0"/>
        <v>30</v>
      </c>
      <c r="B68" s="1084"/>
      <c r="C68" s="1085"/>
      <c r="D68" s="1086"/>
      <c r="E68" s="1086"/>
      <c r="F68" s="1086"/>
      <c r="G68" s="1083">
        <f t="shared" si="1"/>
        <v>30</v>
      </c>
      <c r="H68" s="1056"/>
    </row>
    <row r="69" spans="1:8" ht="12" customHeight="1">
      <c r="A69" s="1083">
        <f t="shared" si="0"/>
        <v>31</v>
      </c>
      <c r="B69" s="1084"/>
      <c r="C69" s="1090" t="s">
        <v>504</v>
      </c>
      <c r="D69" s="1086">
        <f>SUM(D39:D68)</f>
        <v>5873</v>
      </c>
      <c r="E69" s="1086">
        <f>SUM(E39:E68)</f>
        <v>15947360</v>
      </c>
      <c r="F69" s="1086">
        <f>SUM(F39:F68)</f>
        <v>3106996</v>
      </c>
      <c r="G69" s="1083">
        <f t="shared" si="1"/>
        <v>31</v>
      </c>
      <c r="H69" s="1056"/>
    </row>
    <row r="70" spans="1:8">
      <c r="A70" s="1093"/>
      <c r="B70" s="1094"/>
      <c r="C70" s="1094"/>
      <c r="D70" s="1094"/>
      <c r="E70" s="1094"/>
      <c r="F70" s="1094"/>
      <c r="G70" s="1095"/>
      <c r="H70" s="1056"/>
    </row>
    <row r="71" spans="1:8">
      <c r="A71" s="1056"/>
      <c r="B71" s="1056"/>
      <c r="C71" s="1056"/>
      <c r="D71" s="1056"/>
      <c r="E71" s="1096"/>
      <c r="F71" s="1097"/>
      <c r="G71" s="1098" t="s">
        <v>359</v>
      </c>
      <c r="H71" s="1056"/>
    </row>
    <row r="72" spans="1:8">
      <c r="B72" s="1099"/>
    </row>
    <row r="73" spans="1:8">
      <c r="B73" s="1099"/>
    </row>
    <row r="74" spans="1:8">
      <c r="B74" s="1099"/>
    </row>
    <row r="75" spans="1:8">
      <c r="B75" s="1099"/>
    </row>
    <row r="76" spans="1:8">
      <c r="B76" s="1099"/>
    </row>
    <row r="77" spans="1:8">
      <c r="B77" s="1099"/>
    </row>
    <row r="78" spans="1:8">
      <c r="B78" s="1099"/>
    </row>
    <row r="79" spans="1:8">
      <c r="B79" s="1099"/>
    </row>
    <row r="80" spans="1:8">
      <c r="B80" s="1099"/>
    </row>
    <row r="81" spans="2:2">
      <c r="B81" s="1099"/>
    </row>
    <row r="82" spans="2:2">
      <c r="B82" s="1099"/>
    </row>
    <row r="83" spans="2:2">
      <c r="B83" s="1099"/>
    </row>
    <row r="84" spans="2:2">
      <c r="B84" s="1099"/>
    </row>
    <row r="85" spans="2:2">
      <c r="B85" s="1099"/>
    </row>
    <row r="86" spans="2:2">
      <c r="B86" s="1099"/>
    </row>
    <row r="87" spans="2:2">
      <c r="B87" s="1099"/>
    </row>
    <row r="88" spans="2:2">
      <c r="B88" s="1099"/>
    </row>
    <row r="89" spans="2:2">
      <c r="B89" s="1099"/>
    </row>
    <row r="90" spans="2:2">
      <c r="B90" s="1099"/>
    </row>
    <row r="91" spans="2:2">
      <c r="B91" s="1099"/>
    </row>
  </sheetData>
  <phoneticPr fontId="10" type="noConversion"/>
  <printOptions horizontalCentered="1"/>
  <pageMargins left="0.25" right="0.1" top="0.3" bottom="0.1" header="0" footer="0"/>
  <pageSetup scale="95" orientation="portrait" horizontalDpi="4294967292" verticalDpi="4294967292" r:id="rId1"/>
  <headerFooter alignWithMargins="0">
    <oddHeader xml:space="preserve">&amp;C </oddHeader>
    <oddFooter xml:space="preserve">&amp;C </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pageSetUpPr fitToPage="1"/>
  </sheetPr>
  <dimension ref="A1:H87"/>
  <sheetViews>
    <sheetView showGridLines="0" zoomScaleNormal="100" workbookViewId="0">
      <selection activeCell="J31" sqref="J31"/>
    </sheetView>
  </sheetViews>
  <sheetFormatPr defaultColWidth="10.85546875" defaultRowHeight="11.25"/>
  <cols>
    <col min="1" max="1" width="4.85546875" style="1108" customWidth="1"/>
    <col min="2" max="2" width="5.85546875" style="1108" customWidth="1"/>
    <col min="3" max="3" width="40.85546875" style="1108" customWidth="1"/>
    <col min="4" max="4" width="10.85546875" style="5496" customWidth="1"/>
    <col min="5" max="5" width="9.85546875" style="1108" customWidth="1"/>
    <col min="6" max="6" width="11.5703125" style="1108" customWidth="1"/>
    <col min="7" max="7" width="9.85546875" style="1108" customWidth="1"/>
    <col min="8" max="8" width="4.85546875" style="1108" customWidth="1"/>
    <col min="9" max="9" width="10.85546875" style="1108"/>
    <col min="10" max="10" width="12" style="1108" bestFit="1" customWidth="1"/>
    <col min="11" max="256" width="10.85546875" style="1108"/>
    <col min="257" max="257" width="4.85546875" style="1108" customWidth="1"/>
    <col min="258" max="258" width="5.85546875" style="1108" customWidth="1"/>
    <col min="259" max="259" width="39.85546875" style="1108" customWidth="1"/>
    <col min="260" max="260" width="10.85546875" style="1108" customWidth="1"/>
    <col min="261" max="261" width="9.85546875" style="1108" customWidth="1"/>
    <col min="262" max="262" width="11.5703125" style="1108" customWidth="1"/>
    <col min="263" max="263" width="9.85546875" style="1108" customWidth="1"/>
    <col min="264" max="264" width="4.85546875" style="1108" customWidth="1"/>
    <col min="265" max="512" width="10.85546875" style="1108"/>
    <col min="513" max="513" width="4.85546875" style="1108" customWidth="1"/>
    <col min="514" max="514" width="5.85546875" style="1108" customWidth="1"/>
    <col min="515" max="515" width="39.85546875" style="1108" customWidth="1"/>
    <col min="516" max="516" width="10.85546875" style="1108" customWidth="1"/>
    <col min="517" max="517" width="9.85546875" style="1108" customWidth="1"/>
    <col min="518" max="518" width="11.5703125" style="1108" customWidth="1"/>
    <col min="519" max="519" width="9.85546875" style="1108" customWidth="1"/>
    <col min="520" max="520" width="4.85546875" style="1108" customWidth="1"/>
    <col min="521" max="768" width="10.85546875" style="1108"/>
    <col min="769" max="769" width="4.85546875" style="1108" customWidth="1"/>
    <col min="770" max="770" width="5.85546875" style="1108" customWidth="1"/>
    <col min="771" max="771" width="39.85546875" style="1108" customWidth="1"/>
    <col min="772" max="772" width="10.85546875" style="1108" customWidth="1"/>
    <col min="773" max="773" width="9.85546875" style="1108" customWidth="1"/>
    <col min="774" max="774" width="11.5703125" style="1108" customWidth="1"/>
    <col min="775" max="775" width="9.85546875" style="1108" customWidth="1"/>
    <col min="776" max="776" width="4.85546875" style="1108" customWidth="1"/>
    <col min="777" max="1024" width="10.85546875" style="1108"/>
    <col min="1025" max="1025" width="4.85546875" style="1108" customWidth="1"/>
    <col min="1026" max="1026" width="5.85546875" style="1108" customWidth="1"/>
    <col min="1027" max="1027" width="39.85546875" style="1108" customWidth="1"/>
    <col min="1028" max="1028" width="10.85546875" style="1108" customWidth="1"/>
    <col min="1029" max="1029" width="9.85546875" style="1108" customWidth="1"/>
    <col min="1030" max="1030" width="11.5703125" style="1108" customWidth="1"/>
    <col min="1031" max="1031" width="9.85546875" style="1108" customWidth="1"/>
    <col min="1032" max="1032" width="4.85546875" style="1108" customWidth="1"/>
    <col min="1033" max="1280" width="10.85546875" style="1108"/>
    <col min="1281" max="1281" width="4.85546875" style="1108" customWidth="1"/>
    <col min="1282" max="1282" width="5.85546875" style="1108" customWidth="1"/>
    <col min="1283" max="1283" width="39.85546875" style="1108" customWidth="1"/>
    <col min="1284" max="1284" width="10.85546875" style="1108" customWidth="1"/>
    <col min="1285" max="1285" width="9.85546875" style="1108" customWidth="1"/>
    <col min="1286" max="1286" width="11.5703125" style="1108" customWidth="1"/>
    <col min="1287" max="1287" width="9.85546875" style="1108" customWidth="1"/>
    <col min="1288" max="1288" width="4.85546875" style="1108" customWidth="1"/>
    <col min="1289" max="1536" width="10.85546875" style="1108"/>
    <col min="1537" max="1537" width="4.85546875" style="1108" customWidth="1"/>
    <col min="1538" max="1538" width="5.85546875" style="1108" customWidth="1"/>
    <col min="1539" max="1539" width="39.85546875" style="1108" customWidth="1"/>
    <col min="1540" max="1540" width="10.85546875" style="1108" customWidth="1"/>
    <col min="1541" max="1541" width="9.85546875" style="1108" customWidth="1"/>
    <col min="1542" max="1542" width="11.5703125" style="1108" customWidth="1"/>
    <col min="1543" max="1543" width="9.85546875" style="1108" customWidth="1"/>
    <col min="1544" max="1544" width="4.85546875" style="1108" customWidth="1"/>
    <col min="1545" max="1792" width="10.85546875" style="1108"/>
    <col min="1793" max="1793" width="4.85546875" style="1108" customWidth="1"/>
    <col min="1794" max="1794" width="5.85546875" style="1108" customWidth="1"/>
    <col min="1795" max="1795" width="39.85546875" style="1108" customWidth="1"/>
    <col min="1796" max="1796" width="10.85546875" style="1108" customWidth="1"/>
    <col min="1797" max="1797" width="9.85546875" style="1108" customWidth="1"/>
    <col min="1798" max="1798" width="11.5703125" style="1108" customWidth="1"/>
    <col min="1799" max="1799" width="9.85546875" style="1108" customWidth="1"/>
    <col min="1800" max="1800" width="4.85546875" style="1108" customWidth="1"/>
    <col min="1801" max="2048" width="10.85546875" style="1108"/>
    <col min="2049" max="2049" width="4.85546875" style="1108" customWidth="1"/>
    <col min="2050" max="2050" width="5.85546875" style="1108" customWidth="1"/>
    <col min="2051" max="2051" width="39.85546875" style="1108" customWidth="1"/>
    <col min="2052" max="2052" width="10.85546875" style="1108" customWidth="1"/>
    <col min="2053" max="2053" width="9.85546875" style="1108" customWidth="1"/>
    <col min="2054" max="2054" width="11.5703125" style="1108" customWidth="1"/>
    <col min="2055" max="2055" width="9.85546875" style="1108" customWidth="1"/>
    <col min="2056" max="2056" width="4.85546875" style="1108" customWidth="1"/>
    <col min="2057" max="2304" width="10.85546875" style="1108"/>
    <col min="2305" max="2305" width="4.85546875" style="1108" customWidth="1"/>
    <col min="2306" max="2306" width="5.85546875" style="1108" customWidth="1"/>
    <col min="2307" max="2307" width="39.85546875" style="1108" customWidth="1"/>
    <col min="2308" max="2308" width="10.85546875" style="1108" customWidth="1"/>
    <col min="2309" max="2309" width="9.85546875" style="1108" customWidth="1"/>
    <col min="2310" max="2310" width="11.5703125" style="1108" customWidth="1"/>
    <col min="2311" max="2311" width="9.85546875" style="1108" customWidth="1"/>
    <col min="2312" max="2312" width="4.85546875" style="1108" customWidth="1"/>
    <col min="2313" max="2560" width="10.85546875" style="1108"/>
    <col min="2561" max="2561" width="4.85546875" style="1108" customWidth="1"/>
    <col min="2562" max="2562" width="5.85546875" style="1108" customWidth="1"/>
    <col min="2563" max="2563" width="39.85546875" style="1108" customWidth="1"/>
    <col min="2564" max="2564" width="10.85546875" style="1108" customWidth="1"/>
    <col min="2565" max="2565" width="9.85546875" style="1108" customWidth="1"/>
    <col min="2566" max="2566" width="11.5703125" style="1108" customWidth="1"/>
    <col min="2567" max="2567" width="9.85546875" style="1108" customWidth="1"/>
    <col min="2568" max="2568" width="4.85546875" style="1108" customWidth="1"/>
    <col min="2569" max="2816" width="10.85546875" style="1108"/>
    <col min="2817" max="2817" width="4.85546875" style="1108" customWidth="1"/>
    <col min="2818" max="2818" width="5.85546875" style="1108" customWidth="1"/>
    <col min="2819" max="2819" width="39.85546875" style="1108" customWidth="1"/>
    <col min="2820" max="2820" width="10.85546875" style="1108" customWidth="1"/>
    <col min="2821" max="2821" width="9.85546875" style="1108" customWidth="1"/>
    <col min="2822" max="2822" width="11.5703125" style="1108" customWidth="1"/>
    <col min="2823" max="2823" width="9.85546875" style="1108" customWidth="1"/>
    <col min="2824" max="2824" width="4.85546875" style="1108" customWidth="1"/>
    <col min="2825" max="3072" width="10.85546875" style="1108"/>
    <col min="3073" max="3073" width="4.85546875" style="1108" customWidth="1"/>
    <col min="3074" max="3074" width="5.85546875" style="1108" customWidth="1"/>
    <col min="3075" max="3075" width="39.85546875" style="1108" customWidth="1"/>
    <col min="3076" max="3076" width="10.85546875" style="1108" customWidth="1"/>
    <col min="3077" max="3077" width="9.85546875" style="1108" customWidth="1"/>
    <col min="3078" max="3078" width="11.5703125" style="1108" customWidth="1"/>
    <col min="3079" max="3079" width="9.85546875" style="1108" customWidth="1"/>
    <col min="3080" max="3080" width="4.85546875" style="1108" customWidth="1"/>
    <col min="3081" max="3328" width="10.85546875" style="1108"/>
    <col min="3329" max="3329" width="4.85546875" style="1108" customWidth="1"/>
    <col min="3330" max="3330" width="5.85546875" style="1108" customWidth="1"/>
    <col min="3331" max="3331" width="39.85546875" style="1108" customWidth="1"/>
    <col min="3332" max="3332" width="10.85546875" style="1108" customWidth="1"/>
    <col min="3333" max="3333" width="9.85546875" style="1108" customWidth="1"/>
    <col min="3334" max="3334" width="11.5703125" style="1108" customWidth="1"/>
    <col min="3335" max="3335" width="9.85546875" style="1108" customWidth="1"/>
    <col min="3336" max="3336" width="4.85546875" style="1108" customWidth="1"/>
    <col min="3337" max="3584" width="10.85546875" style="1108"/>
    <col min="3585" max="3585" width="4.85546875" style="1108" customWidth="1"/>
    <col min="3586" max="3586" width="5.85546875" style="1108" customWidth="1"/>
    <col min="3587" max="3587" width="39.85546875" style="1108" customWidth="1"/>
    <col min="3588" max="3588" width="10.85546875" style="1108" customWidth="1"/>
    <col min="3589" max="3589" width="9.85546875" style="1108" customWidth="1"/>
    <col min="3590" max="3590" width="11.5703125" style="1108" customWidth="1"/>
    <col min="3591" max="3591" width="9.85546875" style="1108" customWidth="1"/>
    <col min="3592" max="3592" width="4.85546875" style="1108" customWidth="1"/>
    <col min="3593" max="3840" width="10.85546875" style="1108"/>
    <col min="3841" max="3841" width="4.85546875" style="1108" customWidth="1"/>
    <col min="3842" max="3842" width="5.85546875" style="1108" customWidth="1"/>
    <col min="3843" max="3843" width="39.85546875" style="1108" customWidth="1"/>
    <col min="3844" max="3844" width="10.85546875" style="1108" customWidth="1"/>
    <col min="3845" max="3845" width="9.85546875" style="1108" customWidth="1"/>
    <col min="3846" max="3846" width="11.5703125" style="1108" customWidth="1"/>
    <col min="3847" max="3847" width="9.85546875" style="1108" customWidth="1"/>
    <col min="3848" max="3848" width="4.85546875" style="1108" customWidth="1"/>
    <col min="3849" max="4096" width="10.85546875" style="1108"/>
    <col min="4097" max="4097" width="4.85546875" style="1108" customWidth="1"/>
    <col min="4098" max="4098" width="5.85546875" style="1108" customWidth="1"/>
    <col min="4099" max="4099" width="39.85546875" style="1108" customWidth="1"/>
    <col min="4100" max="4100" width="10.85546875" style="1108" customWidth="1"/>
    <col min="4101" max="4101" width="9.85546875" style="1108" customWidth="1"/>
    <col min="4102" max="4102" width="11.5703125" style="1108" customWidth="1"/>
    <col min="4103" max="4103" width="9.85546875" style="1108" customWidth="1"/>
    <col min="4104" max="4104" width="4.85546875" style="1108" customWidth="1"/>
    <col min="4105" max="4352" width="10.85546875" style="1108"/>
    <col min="4353" max="4353" width="4.85546875" style="1108" customWidth="1"/>
    <col min="4354" max="4354" width="5.85546875" style="1108" customWidth="1"/>
    <col min="4355" max="4355" width="39.85546875" style="1108" customWidth="1"/>
    <col min="4356" max="4356" width="10.85546875" style="1108" customWidth="1"/>
    <col min="4357" max="4357" width="9.85546875" style="1108" customWidth="1"/>
    <col min="4358" max="4358" width="11.5703125" style="1108" customWidth="1"/>
    <col min="4359" max="4359" width="9.85546875" style="1108" customWidth="1"/>
    <col min="4360" max="4360" width="4.85546875" style="1108" customWidth="1"/>
    <col min="4361" max="4608" width="10.85546875" style="1108"/>
    <col min="4609" max="4609" width="4.85546875" style="1108" customWidth="1"/>
    <col min="4610" max="4610" width="5.85546875" style="1108" customWidth="1"/>
    <col min="4611" max="4611" width="39.85546875" style="1108" customWidth="1"/>
    <col min="4612" max="4612" width="10.85546875" style="1108" customWidth="1"/>
    <col min="4613" max="4613" width="9.85546875" style="1108" customWidth="1"/>
    <col min="4614" max="4614" width="11.5703125" style="1108" customWidth="1"/>
    <col min="4615" max="4615" width="9.85546875" style="1108" customWidth="1"/>
    <col min="4616" max="4616" width="4.85546875" style="1108" customWidth="1"/>
    <col min="4617" max="4864" width="10.85546875" style="1108"/>
    <col min="4865" max="4865" width="4.85546875" style="1108" customWidth="1"/>
    <col min="4866" max="4866" width="5.85546875" style="1108" customWidth="1"/>
    <col min="4867" max="4867" width="39.85546875" style="1108" customWidth="1"/>
    <col min="4868" max="4868" width="10.85546875" style="1108" customWidth="1"/>
    <col min="4869" max="4869" width="9.85546875" style="1108" customWidth="1"/>
    <col min="4870" max="4870" width="11.5703125" style="1108" customWidth="1"/>
    <col min="4871" max="4871" width="9.85546875" style="1108" customWidth="1"/>
    <col min="4872" max="4872" width="4.85546875" style="1108" customWidth="1"/>
    <col min="4873" max="5120" width="10.85546875" style="1108"/>
    <col min="5121" max="5121" width="4.85546875" style="1108" customWidth="1"/>
    <col min="5122" max="5122" width="5.85546875" style="1108" customWidth="1"/>
    <col min="5123" max="5123" width="39.85546875" style="1108" customWidth="1"/>
    <col min="5124" max="5124" width="10.85546875" style="1108" customWidth="1"/>
    <col min="5125" max="5125" width="9.85546875" style="1108" customWidth="1"/>
    <col min="5126" max="5126" width="11.5703125" style="1108" customWidth="1"/>
    <col min="5127" max="5127" width="9.85546875" style="1108" customWidth="1"/>
    <col min="5128" max="5128" width="4.85546875" style="1108" customWidth="1"/>
    <col min="5129" max="5376" width="10.85546875" style="1108"/>
    <col min="5377" max="5377" width="4.85546875" style="1108" customWidth="1"/>
    <col min="5378" max="5378" width="5.85546875" style="1108" customWidth="1"/>
    <col min="5379" max="5379" width="39.85546875" style="1108" customWidth="1"/>
    <col min="5380" max="5380" width="10.85546875" style="1108" customWidth="1"/>
    <col min="5381" max="5381" width="9.85546875" style="1108" customWidth="1"/>
    <col min="5382" max="5382" width="11.5703125" style="1108" customWidth="1"/>
    <col min="5383" max="5383" width="9.85546875" style="1108" customWidth="1"/>
    <col min="5384" max="5384" width="4.85546875" style="1108" customWidth="1"/>
    <col min="5385" max="5632" width="10.85546875" style="1108"/>
    <col min="5633" max="5633" width="4.85546875" style="1108" customWidth="1"/>
    <col min="5634" max="5634" width="5.85546875" style="1108" customWidth="1"/>
    <col min="5635" max="5635" width="39.85546875" style="1108" customWidth="1"/>
    <col min="5636" max="5636" width="10.85546875" style="1108" customWidth="1"/>
    <col min="5637" max="5637" width="9.85546875" style="1108" customWidth="1"/>
    <col min="5638" max="5638" width="11.5703125" style="1108" customWidth="1"/>
    <col min="5639" max="5639" width="9.85546875" style="1108" customWidth="1"/>
    <col min="5640" max="5640" width="4.85546875" style="1108" customWidth="1"/>
    <col min="5641" max="5888" width="10.85546875" style="1108"/>
    <col min="5889" max="5889" width="4.85546875" style="1108" customWidth="1"/>
    <col min="5890" max="5890" width="5.85546875" style="1108" customWidth="1"/>
    <col min="5891" max="5891" width="39.85546875" style="1108" customWidth="1"/>
    <col min="5892" max="5892" width="10.85546875" style="1108" customWidth="1"/>
    <col min="5893" max="5893" width="9.85546875" style="1108" customWidth="1"/>
    <col min="5894" max="5894" width="11.5703125" style="1108" customWidth="1"/>
    <col min="5895" max="5895" width="9.85546875" style="1108" customWidth="1"/>
    <col min="5896" max="5896" width="4.85546875" style="1108" customWidth="1"/>
    <col min="5897" max="6144" width="10.85546875" style="1108"/>
    <col min="6145" max="6145" width="4.85546875" style="1108" customWidth="1"/>
    <col min="6146" max="6146" width="5.85546875" style="1108" customWidth="1"/>
    <col min="6147" max="6147" width="39.85546875" style="1108" customWidth="1"/>
    <col min="6148" max="6148" width="10.85546875" style="1108" customWidth="1"/>
    <col min="6149" max="6149" width="9.85546875" style="1108" customWidth="1"/>
    <col min="6150" max="6150" width="11.5703125" style="1108" customWidth="1"/>
    <col min="6151" max="6151" width="9.85546875" style="1108" customWidth="1"/>
    <col min="6152" max="6152" width="4.85546875" style="1108" customWidth="1"/>
    <col min="6153" max="6400" width="10.85546875" style="1108"/>
    <col min="6401" max="6401" width="4.85546875" style="1108" customWidth="1"/>
    <col min="6402" max="6402" width="5.85546875" style="1108" customWidth="1"/>
    <col min="6403" max="6403" width="39.85546875" style="1108" customWidth="1"/>
    <col min="6404" max="6404" width="10.85546875" style="1108" customWidth="1"/>
    <col min="6405" max="6405" width="9.85546875" style="1108" customWidth="1"/>
    <col min="6406" max="6406" width="11.5703125" style="1108" customWidth="1"/>
    <col min="6407" max="6407" width="9.85546875" style="1108" customWidth="1"/>
    <col min="6408" max="6408" width="4.85546875" style="1108" customWidth="1"/>
    <col min="6409" max="6656" width="10.85546875" style="1108"/>
    <col min="6657" max="6657" width="4.85546875" style="1108" customWidth="1"/>
    <col min="6658" max="6658" width="5.85546875" style="1108" customWidth="1"/>
    <col min="6659" max="6659" width="39.85546875" style="1108" customWidth="1"/>
    <col min="6660" max="6660" width="10.85546875" style="1108" customWidth="1"/>
    <col min="6661" max="6661" width="9.85546875" style="1108" customWidth="1"/>
    <col min="6662" max="6662" width="11.5703125" style="1108" customWidth="1"/>
    <col min="6663" max="6663" width="9.85546875" style="1108" customWidth="1"/>
    <col min="6664" max="6664" width="4.85546875" style="1108" customWidth="1"/>
    <col min="6665" max="6912" width="10.85546875" style="1108"/>
    <col min="6913" max="6913" width="4.85546875" style="1108" customWidth="1"/>
    <col min="6914" max="6914" width="5.85546875" style="1108" customWidth="1"/>
    <col min="6915" max="6915" width="39.85546875" style="1108" customWidth="1"/>
    <col min="6916" max="6916" width="10.85546875" style="1108" customWidth="1"/>
    <col min="6917" max="6917" width="9.85546875" style="1108" customWidth="1"/>
    <col min="6918" max="6918" width="11.5703125" style="1108" customWidth="1"/>
    <col min="6919" max="6919" width="9.85546875" style="1108" customWidth="1"/>
    <col min="6920" max="6920" width="4.85546875" style="1108" customWidth="1"/>
    <col min="6921" max="7168" width="10.85546875" style="1108"/>
    <col min="7169" max="7169" width="4.85546875" style="1108" customWidth="1"/>
    <col min="7170" max="7170" width="5.85546875" style="1108" customWidth="1"/>
    <col min="7171" max="7171" width="39.85546875" style="1108" customWidth="1"/>
    <col min="7172" max="7172" width="10.85546875" style="1108" customWidth="1"/>
    <col min="7173" max="7173" width="9.85546875" style="1108" customWidth="1"/>
    <col min="7174" max="7174" width="11.5703125" style="1108" customWidth="1"/>
    <col min="7175" max="7175" width="9.85546875" style="1108" customWidth="1"/>
    <col min="7176" max="7176" width="4.85546875" style="1108" customWidth="1"/>
    <col min="7177" max="7424" width="10.85546875" style="1108"/>
    <col min="7425" max="7425" width="4.85546875" style="1108" customWidth="1"/>
    <col min="7426" max="7426" width="5.85546875" style="1108" customWidth="1"/>
    <col min="7427" max="7427" width="39.85546875" style="1108" customWidth="1"/>
    <col min="7428" max="7428" width="10.85546875" style="1108" customWidth="1"/>
    <col min="7429" max="7429" width="9.85546875" style="1108" customWidth="1"/>
    <col min="7430" max="7430" width="11.5703125" style="1108" customWidth="1"/>
    <col min="7431" max="7431" width="9.85546875" style="1108" customWidth="1"/>
    <col min="7432" max="7432" width="4.85546875" style="1108" customWidth="1"/>
    <col min="7433" max="7680" width="10.85546875" style="1108"/>
    <col min="7681" max="7681" width="4.85546875" style="1108" customWidth="1"/>
    <col min="7682" max="7682" width="5.85546875" style="1108" customWidth="1"/>
    <col min="7683" max="7683" width="39.85546875" style="1108" customWidth="1"/>
    <col min="7684" max="7684" width="10.85546875" style="1108" customWidth="1"/>
    <col min="7685" max="7685" width="9.85546875" style="1108" customWidth="1"/>
    <col min="7686" max="7686" width="11.5703125" style="1108" customWidth="1"/>
    <col min="7687" max="7687" width="9.85546875" style="1108" customWidth="1"/>
    <col min="7688" max="7688" width="4.85546875" style="1108" customWidth="1"/>
    <col min="7689" max="7936" width="10.85546875" style="1108"/>
    <col min="7937" max="7937" width="4.85546875" style="1108" customWidth="1"/>
    <col min="7938" max="7938" width="5.85546875" style="1108" customWidth="1"/>
    <col min="7939" max="7939" width="39.85546875" style="1108" customWidth="1"/>
    <col min="7940" max="7940" width="10.85546875" style="1108" customWidth="1"/>
    <col min="7941" max="7941" width="9.85546875" style="1108" customWidth="1"/>
    <col min="7942" max="7942" width="11.5703125" style="1108" customWidth="1"/>
    <col min="7943" max="7943" width="9.85546875" style="1108" customWidth="1"/>
    <col min="7944" max="7944" width="4.85546875" style="1108" customWidth="1"/>
    <col min="7945" max="8192" width="10.85546875" style="1108"/>
    <col min="8193" max="8193" width="4.85546875" style="1108" customWidth="1"/>
    <col min="8194" max="8194" width="5.85546875" style="1108" customWidth="1"/>
    <col min="8195" max="8195" width="39.85546875" style="1108" customWidth="1"/>
    <col min="8196" max="8196" width="10.85546875" style="1108" customWidth="1"/>
    <col min="8197" max="8197" width="9.85546875" style="1108" customWidth="1"/>
    <col min="8198" max="8198" width="11.5703125" style="1108" customWidth="1"/>
    <col min="8199" max="8199" width="9.85546875" style="1108" customWidth="1"/>
    <col min="8200" max="8200" width="4.85546875" style="1108" customWidth="1"/>
    <col min="8201" max="8448" width="10.85546875" style="1108"/>
    <col min="8449" max="8449" width="4.85546875" style="1108" customWidth="1"/>
    <col min="8450" max="8450" width="5.85546875" style="1108" customWidth="1"/>
    <col min="8451" max="8451" width="39.85546875" style="1108" customWidth="1"/>
    <col min="8452" max="8452" width="10.85546875" style="1108" customWidth="1"/>
    <col min="8453" max="8453" width="9.85546875" style="1108" customWidth="1"/>
    <col min="8454" max="8454" width="11.5703125" style="1108" customWidth="1"/>
    <col min="8455" max="8455" width="9.85546875" style="1108" customWidth="1"/>
    <col min="8456" max="8456" width="4.85546875" style="1108" customWidth="1"/>
    <col min="8457" max="8704" width="10.85546875" style="1108"/>
    <col min="8705" max="8705" width="4.85546875" style="1108" customWidth="1"/>
    <col min="8706" max="8706" width="5.85546875" style="1108" customWidth="1"/>
    <col min="8707" max="8707" width="39.85546875" style="1108" customWidth="1"/>
    <col min="8708" max="8708" width="10.85546875" style="1108" customWidth="1"/>
    <col min="8709" max="8709" width="9.85546875" style="1108" customWidth="1"/>
    <col min="8710" max="8710" width="11.5703125" style="1108" customWidth="1"/>
    <col min="8711" max="8711" width="9.85546875" style="1108" customWidth="1"/>
    <col min="8712" max="8712" width="4.85546875" style="1108" customWidth="1"/>
    <col min="8713" max="8960" width="10.85546875" style="1108"/>
    <col min="8961" max="8961" width="4.85546875" style="1108" customWidth="1"/>
    <col min="8962" max="8962" width="5.85546875" style="1108" customWidth="1"/>
    <col min="8963" max="8963" width="39.85546875" style="1108" customWidth="1"/>
    <col min="8964" max="8964" width="10.85546875" style="1108" customWidth="1"/>
    <col min="8965" max="8965" width="9.85546875" style="1108" customWidth="1"/>
    <col min="8966" max="8966" width="11.5703125" style="1108" customWidth="1"/>
    <col min="8967" max="8967" width="9.85546875" style="1108" customWidth="1"/>
    <col min="8968" max="8968" width="4.85546875" style="1108" customWidth="1"/>
    <col min="8969" max="9216" width="10.85546875" style="1108"/>
    <col min="9217" max="9217" width="4.85546875" style="1108" customWidth="1"/>
    <col min="9218" max="9218" width="5.85546875" style="1108" customWidth="1"/>
    <col min="9219" max="9219" width="39.85546875" style="1108" customWidth="1"/>
    <col min="9220" max="9220" width="10.85546875" style="1108" customWidth="1"/>
    <col min="9221" max="9221" width="9.85546875" style="1108" customWidth="1"/>
    <col min="9222" max="9222" width="11.5703125" style="1108" customWidth="1"/>
    <col min="9223" max="9223" width="9.85546875" style="1108" customWidth="1"/>
    <col min="9224" max="9224" width="4.85546875" style="1108" customWidth="1"/>
    <col min="9225" max="9472" width="10.85546875" style="1108"/>
    <col min="9473" max="9473" width="4.85546875" style="1108" customWidth="1"/>
    <col min="9474" max="9474" width="5.85546875" style="1108" customWidth="1"/>
    <col min="9475" max="9475" width="39.85546875" style="1108" customWidth="1"/>
    <col min="9476" max="9476" width="10.85546875" style="1108" customWidth="1"/>
    <col min="9477" max="9477" width="9.85546875" style="1108" customWidth="1"/>
    <col min="9478" max="9478" width="11.5703125" style="1108" customWidth="1"/>
    <col min="9479" max="9479" width="9.85546875" style="1108" customWidth="1"/>
    <col min="9480" max="9480" width="4.85546875" style="1108" customWidth="1"/>
    <col min="9481" max="9728" width="10.85546875" style="1108"/>
    <col min="9729" max="9729" width="4.85546875" style="1108" customWidth="1"/>
    <col min="9730" max="9730" width="5.85546875" style="1108" customWidth="1"/>
    <col min="9731" max="9731" width="39.85546875" style="1108" customWidth="1"/>
    <col min="9732" max="9732" width="10.85546875" style="1108" customWidth="1"/>
    <col min="9733" max="9733" width="9.85546875" style="1108" customWidth="1"/>
    <col min="9734" max="9734" width="11.5703125" style="1108" customWidth="1"/>
    <col min="9735" max="9735" width="9.85546875" style="1108" customWidth="1"/>
    <col min="9736" max="9736" width="4.85546875" style="1108" customWidth="1"/>
    <col min="9737" max="9984" width="10.85546875" style="1108"/>
    <col min="9985" max="9985" width="4.85546875" style="1108" customWidth="1"/>
    <col min="9986" max="9986" width="5.85546875" style="1108" customWidth="1"/>
    <col min="9987" max="9987" width="39.85546875" style="1108" customWidth="1"/>
    <col min="9988" max="9988" width="10.85546875" style="1108" customWidth="1"/>
    <col min="9989" max="9989" width="9.85546875" style="1108" customWidth="1"/>
    <col min="9990" max="9990" width="11.5703125" style="1108" customWidth="1"/>
    <col min="9991" max="9991" width="9.85546875" style="1108" customWidth="1"/>
    <col min="9992" max="9992" width="4.85546875" style="1108" customWidth="1"/>
    <col min="9993" max="10240" width="10.85546875" style="1108"/>
    <col min="10241" max="10241" width="4.85546875" style="1108" customWidth="1"/>
    <col min="10242" max="10242" width="5.85546875" style="1108" customWidth="1"/>
    <col min="10243" max="10243" width="39.85546875" style="1108" customWidth="1"/>
    <col min="10244" max="10244" width="10.85546875" style="1108" customWidth="1"/>
    <col min="10245" max="10245" width="9.85546875" style="1108" customWidth="1"/>
    <col min="10246" max="10246" width="11.5703125" style="1108" customWidth="1"/>
    <col min="10247" max="10247" width="9.85546875" style="1108" customWidth="1"/>
    <col min="10248" max="10248" width="4.85546875" style="1108" customWidth="1"/>
    <col min="10249" max="10496" width="10.85546875" style="1108"/>
    <col min="10497" max="10497" width="4.85546875" style="1108" customWidth="1"/>
    <col min="10498" max="10498" width="5.85546875" style="1108" customWidth="1"/>
    <col min="10499" max="10499" width="39.85546875" style="1108" customWidth="1"/>
    <col min="10500" max="10500" width="10.85546875" style="1108" customWidth="1"/>
    <col min="10501" max="10501" width="9.85546875" style="1108" customWidth="1"/>
    <col min="10502" max="10502" width="11.5703125" style="1108" customWidth="1"/>
    <col min="10503" max="10503" width="9.85546875" style="1108" customWidth="1"/>
    <col min="10504" max="10504" width="4.85546875" style="1108" customWidth="1"/>
    <col min="10505" max="10752" width="10.85546875" style="1108"/>
    <col min="10753" max="10753" width="4.85546875" style="1108" customWidth="1"/>
    <col min="10754" max="10754" width="5.85546875" style="1108" customWidth="1"/>
    <col min="10755" max="10755" width="39.85546875" style="1108" customWidth="1"/>
    <col min="10756" max="10756" width="10.85546875" style="1108" customWidth="1"/>
    <col min="10757" max="10757" width="9.85546875" style="1108" customWidth="1"/>
    <col min="10758" max="10758" width="11.5703125" style="1108" customWidth="1"/>
    <col min="10759" max="10759" width="9.85546875" style="1108" customWidth="1"/>
    <col min="10760" max="10760" width="4.85546875" style="1108" customWidth="1"/>
    <col min="10761" max="11008" width="10.85546875" style="1108"/>
    <col min="11009" max="11009" width="4.85546875" style="1108" customWidth="1"/>
    <col min="11010" max="11010" width="5.85546875" style="1108" customWidth="1"/>
    <col min="11011" max="11011" width="39.85546875" style="1108" customWidth="1"/>
    <col min="11012" max="11012" width="10.85546875" style="1108" customWidth="1"/>
    <col min="11013" max="11013" width="9.85546875" style="1108" customWidth="1"/>
    <col min="11014" max="11014" width="11.5703125" style="1108" customWidth="1"/>
    <col min="11015" max="11015" width="9.85546875" style="1108" customWidth="1"/>
    <col min="11016" max="11016" width="4.85546875" style="1108" customWidth="1"/>
    <col min="11017" max="11264" width="10.85546875" style="1108"/>
    <col min="11265" max="11265" width="4.85546875" style="1108" customWidth="1"/>
    <col min="11266" max="11266" width="5.85546875" style="1108" customWidth="1"/>
    <col min="11267" max="11267" width="39.85546875" style="1108" customWidth="1"/>
    <col min="11268" max="11268" width="10.85546875" style="1108" customWidth="1"/>
    <col min="11269" max="11269" width="9.85546875" style="1108" customWidth="1"/>
    <col min="11270" max="11270" width="11.5703125" style="1108" customWidth="1"/>
    <col min="11271" max="11271" width="9.85546875" style="1108" customWidth="1"/>
    <col min="11272" max="11272" width="4.85546875" style="1108" customWidth="1"/>
    <col min="11273" max="11520" width="10.85546875" style="1108"/>
    <col min="11521" max="11521" width="4.85546875" style="1108" customWidth="1"/>
    <col min="11522" max="11522" width="5.85546875" style="1108" customWidth="1"/>
    <col min="11523" max="11523" width="39.85546875" style="1108" customWidth="1"/>
    <col min="11524" max="11524" width="10.85546875" style="1108" customWidth="1"/>
    <col min="11525" max="11525" width="9.85546875" style="1108" customWidth="1"/>
    <col min="11526" max="11526" width="11.5703125" style="1108" customWidth="1"/>
    <col min="11527" max="11527" width="9.85546875" style="1108" customWidth="1"/>
    <col min="11528" max="11528" width="4.85546875" style="1108" customWidth="1"/>
    <col min="11529" max="11776" width="10.85546875" style="1108"/>
    <col min="11777" max="11777" width="4.85546875" style="1108" customWidth="1"/>
    <col min="11778" max="11778" width="5.85546875" style="1108" customWidth="1"/>
    <col min="11779" max="11779" width="39.85546875" style="1108" customWidth="1"/>
    <col min="11780" max="11780" width="10.85546875" style="1108" customWidth="1"/>
    <col min="11781" max="11781" width="9.85546875" style="1108" customWidth="1"/>
    <col min="11782" max="11782" width="11.5703125" style="1108" customWidth="1"/>
    <col min="11783" max="11783" width="9.85546875" style="1108" customWidth="1"/>
    <col min="11784" max="11784" width="4.85546875" style="1108" customWidth="1"/>
    <col min="11785" max="12032" width="10.85546875" style="1108"/>
    <col min="12033" max="12033" width="4.85546875" style="1108" customWidth="1"/>
    <col min="12034" max="12034" width="5.85546875" style="1108" customWidth="1"/>
    <col min="12035" max="12035" width="39.85546875" style="1108" customWidth="1"/>
    <col min="12036" max="12036" width="10.85546875" style="1108" customWidth="1"/>
    <col min="12037" max="12037" width="9.85546875" style="1108" customWidth="1"/>
    <col min="12038" max="12038" width="11.5703125" style="1108" customWidth="1"/>
    <col min="12039" max="12039" width="9.85546875" style="1108" customWidth="1"/>
    <col min="12040" max="12040" width="4.85546875" style="1108" customWidth="1"/>
    <col min="12041" max="12288" width="10.85546875" style="1108"/>
    <col min="12289" max="12289" width="4.85546875" style="1108" customWidth="1"/>
    <col min="12290" max="12290" width="5.85546875" style="1108" customWidth="1"/>
    <col min="12291" max="12291" width="39.85546875" style="1108" customWidth="1"/>
    <col min="12292" max="12292" width="10.85546875" style="1108" customWidth="1"/>
    <col min="12293" max="12293" width="9.85546875" style="1108" customWidth="1"/>
    <col min="12294" max="12294" width="11.5703125" style="1108" customWidth="1"/>
    <col min="12295" max="12295" width="9.85546875" style="1108" customWidth="1"/>
    <col min="12296" max="12296" width="4.85546875" style="1108" customWidth="1"/>
    <col min="12297" max="12544" width="10.85546875" style="1108"/>
    <col min="12545" max="12545" width="4.85546875" style="1108" customWidth="1"/>
    <col min="12546" max="12546" width="5.85546875" style="1108" customWidth="1"/>
    <col min="12547" max="12547" width="39.85546875" style="1108" customWidth="1"/>
    <col min="12548" max="12548" width="10.85546875" style="1108" customWidth="1"/>
    <col min="12549" max="12549" width="9.85546875" style="1108" customWidth="1"/>
    <col min="12550" max="12550" width="11.5703125" style="1108" customWidth="1"/>
    <col min="12551" max="12551" width="9.85546875" style="1108" customWidth="1"/>
    <col min="12552" max="12552" width="4.85546875" style="1108" customWidth="1"/>
    <col min="12553" max="12800" width="10.85546875" style="1108"/>
    <col min="12801" max="12801" width="4.85546875" style="1108" customWidth="1"/>
    <col min="12802" max="12802" width="5.85546875" style="1108" customWidth="1"/>
    <col min="12803" max="12803" width="39.85546875" style="1108" customWidth="1"/>
    <col min="12804" max="12804" width="10.85546875" style="1108" customWidth="1"/>
    <col min="12805" max="12805" width="9.85546875" style="1108" customWidth="1"/>
    <col min="12806" max="12806" width="11.5703125" style="1108" customWidth="1"/>
    <col min="12807" max="12807" width="9.85546875" style="1108" customWidth="1"/>
    <col min="12808" max="12808" width="4.85546875" style="1108" customWidth="1"/>
    <col min="12809" max="13056" width="10.85546875" style="1108"/>
    <col min="13057" max="13057" width="4.85546875" style="1108" customWidth="1"/>
    <col min="13058" max="13058" width="5.85546875" style="1108" customWidth="1"/>
    <col min="13059" max="13059" width="39.85546875" style="1108" customWidth="1"/>
    <col min="13060" max="13060" width="10.85546875" style="1108" customWidth="1"/>
    <col min="13061" max="13061" width="9.85546875" style="1108" customWidth="1"/>
    <col min="13062" max="13062" width="11.5703125" style="1108" customWidth="1"/>
    <col min="13063" max="13063" width="9.85546875" style="1108" customWidth="1"/>
    <col min="13064" max="13064" width="4.85546875" style="1108" customWidth="1"/>
    <col min="13065" max="13312" width="10.85546875" style="1108"/>
    <col min="13313" max="13313" width="4.85546875" style="1108" customWidth="1"/>
    <col min="13314" max="13314" width="5.85546875" style="1108" customWidth="1"/>
    <col min="13315" max="13315" width="39.85546875" style="1108" customWidth="1"/>
    <col min="13316" max="13316" width="10.85546875" style="1108" customWidth="1"/>
    <col min="13317" max="13317" width="9.85546875" style="1108" customWidth="1"/>
    <col min="13318" max="13318" width="11.5703125" style="1108" customWidth="1"/>
    <col min="13319" max="13319" width="9.85546875" style="1108" customWidth="1"/>
    <col min="13320" max="13320" width="4.85546875" style="1108" customWidth="1"/>
    <col min="13321" max="13568" width="10.85546875" style="1108"/>
    <col min="13569" max="13569" width="4.85546875" style="1108" customWidth="1"/>
    <col min="13570" max="13570" width="5.85546875" style="1108" customWidth="1"/>
    <col min="13571" max="13571" width="39.85546875" style="1108" customWidth="1"/>
    <col min="13572" max="13572" width="10.85546875" style="1108" customWidth="1"/>
    <col min="13573" max="13573" width="9.85546875" style="1108" customWidth="1"/>
    <col min="13574" max="13574" width="11.5703125" style="1108" customWidth="1"/>
    <col min="13575" max="13575" width="9.85546875" style="1108" customWidth="1"/>
    <col min="13576" max="13576" width="4.85546875" style="1108" customWidth="1"/>
    <col min="13577" max="13824" width="10.85546875" style="1108"/>
    <col min="13825" max="13825" width="4.85546875" style="1108" customWidth="1"/>
    <col min="13826" max="13826" width="5.85546875" style="1108" customWidth="1"/>
    <col min="13827" max="13827" width="39.85546875" style="1108" customWidth="1"/>
    <col min="13828" max="13828" width="10.85546875" style="1108" customWidth="1"/>
    <col min="13829" max="13829" width="9.85546875" style="1108" customWidth="1"/>
    <col min="13830" max="13830" width="11.5703125" style="1108" customWidth="1"/>
    <col min="13831" max="13831" width="9.85546875" style="1108" customWidth="1"/>
    <col min="13832" max="13832" width="4.85546875" style="1108" customWidth="1"/>
    <col min="13833" max="14080" width="10.85546875" style="1108"/>
    <col min="14081" max="14081" width="4.85546875" style="1108" customWidth="1"/>
    <col min="14082" max="14082" width="5.85546875" style="1108" customWidth="1"/>
    <col min="14083" max="14083" width="39.85546875" style="1108" customWidth="1"/>
    <col min="14084" max="14084" width="10.85546875" style="1108" customWidth="1"/>
    <col min="14085" max="14085" width="9.85546875" style="1108" customWidth="1"/>
    <col min="14086" max="14086" width="11.5703125" style="1108" customWidth="1"/>
    <col min="14087" max="14087" width="9.85546875" style="1108" customWidth="1"/>
    <col min="14088" max="14088" width="4.85546875" style="1108" customWidth="1"/>
    <col min="14089" max="14336" width="10.85546875" style="1108"/>
    <col min="14337" max="14337" width="4.85546875" style="1108" customWidth="1"/>
    <col min="14338" max="14338" width="5.85546875" style="1108" customWidth="1"/>
    <col min="14339" max="14339" width="39.85546875" style="1108" customWidth="1"/>
    <col min="14340" max="14340" width="10.85546875" style="1108" customWidth="1"/>
    <col min="14341" max="14341" width="9.85546875" style="1108" customWidth="1"/>
    <col min="14342" max="14342" width="11.5703125" style="1108" customWidth="1"/>
    <col min="14343" max="14343" width="9.85546875" style="1108" customWidth="1"/>
    <col min="14344" max="14344" width="4.85546875" style="1108" customWidth="1"/>
    <col min="14345" max="14592" width="10.85546875" style="1108"/>
    <col min="14593" max="14593" width="4.85546875" style="1108" customWidth="1"/>
    <col min="14594" max="14594" width="5.85546875" style="1108" customWidth="1"/>
    <col min="14595" max="14595" width="39.85546875" style="1108" customWidth="1"/>
    <col min="14596" max="14596" width="10.85546875" style="1108" customWidth="1"/>
    <col min="14597" max="14597" width="9.85546875" style="1108" customWidth="1"/>
    <col min="14598" max="14598" width="11.5703125" style="1108" customWidth="1"/>
    <col min="14599" max="14599" width="9.85546875" style="1108" customWidth="1"/>
    <col min="14600" max="14600" width="4.85546875" style="1108" customWidth="1"/>
    <col min="14601" max="14848" width="10.85546875" style="1108"/>
    <col min="14849" max="14849" width="4.85546875" style="1108" customWidth="1"/>
    <col min="14850" max="14850" width="5.85546875" style="1108" customWidth="1"/>
    <col min="14851" max="14851" width="39.85546875" style="1108" customWidth="1"/>
    <col min="14852" max="14852" width="10.85546875" style="1108" customWidth="1"/>
    <col min="14853" max="14853" width="9.85546875" style="1108" customWidth="1"/>
    <col min="14854" max="14854" width="11.5703125" style="1108" customWidth="1"/>
    <col min="14855" max="14855" width="9.85546875" style="1108" customWidth="1"/>
    <col min="14856" max="14856" width="4.85546875" style="1108" customWidth="1"/>
    <col min="14857" max="15104" width="10.85546875" style="1108"/>
    <col min="15105" max="15105" width="4.85546875" style="1108" customWidth="1"/>
    <col min="15106" max="15106" width="5.85546875" style="1108" customWidth="1"/>
    <col min="15107" max="15107" width="39.85546875" style="1108" customWidth="1"/>
    <col min="15108" max="15108" width="10.85546875" style="1108" customWidth="1"/>
    <col min="15109" max="15109" width="9.85546875" style="1108" customWidth="1"/>
    <col min="15110" max="15110" width="11.5703125" style="1108" customWidth="1"/>
    <col min="15111" max="15111" width="9.85546875" style="1108" customWidth="1"/>
    <col min="15112" max="15112" width="4.85546875" style="1108" customWidth="1"/>
    <col min="15113" max="15360" width="10.85546875" style="1108"/>
    <col min="15361" max="15361" width="4.85546875" style="1108" customWidth="1"/>
    <col min="15362" max="15362" width="5.85546875" style="1108" customWidth="1"/>
    <col min="15363" max="15363" width="39.85546875" style="1108" customWidth="1"/>
    <col min="15364" max="15364" width="10.85546875" style="1108" customWidth="1"/>
    <col min="15365" max="15365" width="9.85546875" style="1108" customWidth="1"/>
    <col min="15366" max="15366" width="11.5703125" style="1108" customWidth="1"/>
    <col min="15367" max="15367" width="9.85546875" style="1108" customWidth="1"/>
    <col min="15368" max="15368" width="4.85546875" style="1108" customWidth="1"/>
    <col min="15369" max="15616" width="10.85546875" style="1108"/>
    <col min="15617" max="15617" width="4.85546875" style="1108" customWidth="1"/>
    <col min="15618" max="15618" width="5.85546875" style="1108" customWidth="1"/>
    <col min="15619" max="15619" width="39.85546875" style="1108" customWidth="1"/>
    <col min="15620" max="15620" width="10.85546875" style="1108" customWidth="1"/>
    <col min="15621" max="15621" width="9.85546875" style="1108" customWidth="1"/>
    <col min="15622" max="15622" width="11.5703125" style="1108" customWidth="1"/>
    <col min="15623" max="15623" width="9.85546875" style="1108" customWidth="1"/>
    <col min="15624" max="15624" width="4.85546875" style="1108" customWidth="1"/>
    <col min="15625" max="15872" width="10.85546875" style="1108"/>
    <col min="15873" max="15873" width="4.85546875" style="1108" customWidth="1"/>
    <col min="15874" max="15874" width="5.85546875" style="1108" customWidth="1"/>
    <col min="15875" max="15875" width="39.85546875" style="1108" customWidth="1"/>
    <col min="15876" max="15876" width="10.85546875" style="1108" customWidth="1"/>
    <col min="15877" max="15877" width="9.85546875" style="1108" customWidth="1"/>
    <col min="15878" max="15878" width="11.5703125" style="1108" customWidth="1"/>
    <col min="15879" max="15879" width="9.85546875" style="1108" customWidth="1"/>
    <col min="15880" max="15880" width="4.85546875" style="1108" customWidth="1"/>
    <col min="15881" max="16128" width="10.85546875" style="1108"/>
    <col min="16129" max="16129" width="4.85546875" style="1108" customWidth="1"/>
    <col min="16130" max="16130" width="5.85546875" style="1108" customWidth="1"/>
    <col min="16131" max="16131" width="39.85546875" style="1108" customWidth="1"/>
    <col min="16132" max="16132" width="10.85546875" style="1108" customWidth="1"/>
    <col min="16133" max="16133" width="9.85546875" style="1108" customWidth="1"/>
    <col min="16134" max="16134" width="11.5703125" style="1108" customWidth="1"/>
    <col min="16135" max="16135" width="9.85546875" style="1108" customWidth="1"/>
    <col min="16136" max="16136" width="4.85546875" style="1108" customWidth="1"/>
    <col min="16137" max="16384" width="10.85546875" style="1108"/>
  </cols>
  <sheetData>
    <row r="1" spans="1:8" s="1104" customFormat="1" ht="13.5" customHeight="1" thickBot="1">
      <c r="A1" s="1100" t="s">
        <v>3500</v>
      </c>
      <c r="B1" s="1101"/>
      <c r="C1" s="1101"/>
      <c r="D1" s="5488"/>
      <c r="E1" s="1102"/>
      <c r="F1" s="1102"/>
      <c r="G1" s="1102"/>
      <c r="H1" s="1103">
        <v>39</v>
      </c>
    </row>
    <row r="2" spans="1:8" ht="15.75" customHeight="1">
      <c r="A2" s="1105" t="s">
        <v>1341</v>
      </c>
      <c r="B2" s="1106"/>
      <c r="C2" s="1106"/>
      <c r="D2" s="5489"/>
      <c r="E2" s="1106"/>
      <c r="F2" s="1106"/>
      <c r="G2" s="1106"/>
      <c r="H2" s="1107"/>
    </row>
    <row r="3" spans="1:8" ht="14.25" customHeight="1">
      <c r="A3" s="1109" t="s">
        <v>645</v>
      </c>
      <c r="B3" s="1110"/>
      <c r="C3" s="1110"/>
      <c r="D3" s="5490"/>
      <c r="E3" s="1110"/>
      <c r="F3" s="1110"/>
      <c r="G3" s="1110"/>
      <c r="H3" s="1111"/>
    </row>
    <row r="4" spans="1:8" ht="11.25" customHeight="1">
      <c r="A4" s="1109"/>
      <c r="B4" s="1110"/>
      <c r="C4" s="1110"/>
      <c r="D4" s="5490"/>
      <c r="E4" s="1110"/>
      <c r="F4" s="1110"/>
      <c r="G4" s="1110"/>
      <c r="H4" s="1111"/>
    </row>
    <row r="5" spans="1:8" ht="11.25" customHeight="1">
      <c r="A5" s="1112" t="s">
        <v>700</v>
      </c>
      <c r="B5" s="1113"/>
      <c r="C5" s="1113"/>
      <c r="D5" s="5491"/>
      <c r="E5" s="1113"/>
      <c r="F5" s="1113"/>
      <c r="G5" s="1113"/>
      <c r="H5" s="1114"/>
    </row>
    <row r="6" spans="1:8" ht="11.25" customHeight="1">
      <c r="A6" s="1112" t="s">
        <v>3262</v>
      </c>
      <c r="B6" s="1113"/>
      <c r="C6" s="1113"/>
      <c r="D6" s="5491"/>
      <c r="E6" s="1113"/>
      <c r="F6" s="1113"/>
      <c r="G6" s="1113"/>
      <c r="H6" s="1114"/>
    </row>
    <row r="7" spans="1:8" ht="5.0999999999999996" customHeight="1">
      <c r="A7" s="1112"/>
      <c r="B7" s="1113"/>
      <c r="C7" s="1113"/>
      <c r="D7" s="5491"/>
      <c r="E7" s="1113"/>
      <c r="F7" s="1113"/>
      <c r="G7" s="1113"/>
      <c r="H7" s="1114"/>
    </row>
    <row r="8" spans="1:8" ht="11.25" customHeight="1">
      <c r="A8" s="1112" t="s">
        <v>1342</v>
      </c>
      <c r="B8" s="1113"/>
      <c r="C8" s="1113"/>
      <c r="D8" s="5491"/>
      <c r="E8" s="1113"/>
      <c r="F8" s="1113"/>
      <c r="G8" s="1113"/>
      <c r="H8" s="1114"/>
    </row>
    <row r="9" spans="1:8" ht="11.25" customHeight="1">
      <c r="A9" s="1112" t="s">
        <v>3263</v>
      </c>
      <c r="B9" s="1113"/>
      <c r="C9" s="1113"/>
      <c r="D9" s="5491"/>
      <c r="E9" s="1113"/>
      <c r="F9" s="1113"/>
      <c r="G9" s="1113"/>
      <c r="H9" s="1114"/>
    </row>
    <row r="10" spans="1:8" ht="11.25" customHeight="1">
      <c r="A10" s="1112" t="s">
        <v>3264</v>
      </c>
      <c r="B10" s="1113"/>
      <c r="C10" s="1113"/>
      <c r="D10" s="5491"/>
      <c r="E10" s="1113"/>
      <c r="F10" s="1113"/>
      <c r="G10" s="1113"/>
      <c r="H10" s="1114"/>
    </row>
    <row r="11" spans="1:8" ht="5.0999999999999996" customHeight="1">
      <c r="A11" s="1112"/>
      <c r="B11" s="1113"/>
      <c r="C11" s="1113"/>
      <c r="D11" s="5491"/>
      <c r="E11" s="1113"/>
      <c r="F11" s="1113"/>
      <c r="G11" s="1113"/>
      <c r="H11" s="1114"/>
    </row>
    <row r="12" spans="1:8" ht="11.25" customHeight="1">
      <c r="A12" s="1112" t="s">
        <v>1343</v>
      </c>
      <c r="B12" s="1113"/>
      <c r="C12" s="1113"/>
      <c r="D12" s="5491"/>
      <c r="E12" s="1113"/>
      <c r="F12" s="1113"/>
      <c r="G12" s="1113"/>
      <c r="H12" s="1114"/>
    </row>
    <row r="13" spans="1:8" ht="11.25" customHeight="1">
      <c r="A13" s="1112" t="s">
        <v>3265</v>
      </c>
      <c r="B13" s="1113"/>
      <c r="C13" s="1113"/>
      <c r="D13" s="5491"/>
      <c r="E13" s="1113"/>
      <c r="F13" s="1113"/>
      <c r="G13" s="1113"/>
      <c r="H13" s="1114"/>
    </row>
    <row r="14" spans="1:8" ht="11.25" customHeight="1">
      <c r="A14" s="1112" t="s">
        <v>3266</v>
      </c>
      <c r="B14" s="1113"/>
      <c r="C14" s="1113"/>
      <c r="D14" s="5491"/>
      <c r="E14" s="1113"/>
      <c r="F14" s="1113"/>
      <c r="G14" s="1113"/>
      <c r="H14" s="1114"/>
    </row>
    <row r="15" spans="1:8" ht="5.0999999999999996" customHeight="1">
      <c r="A15" s="1112"/>
      <c r="B15" s="1113"/>
      <c r="C15" s="1113"/>
      <c r="D15" s="5491"/>
      <c r="E15" s="1113"/>
      <c r="F15" s="1113"/>
      <c r="G15" s="1113"/>
      <c r="H15" s="1114"/>
    </row>
    <row r="16" spans="1:8" ht="11.25" customHeight="1">
      <c r="A16" s="1112" t="s">
        <v>1345</v>
      </c>
      <c r="B16" s="1113"/>
      <c r="C16" s="1113"/>
      <c r="D16" s="5491"/>
      <c r="E16" s="1113"/>
      <c r="F16" s="1113"/>
      <c r="G16" s="1113"/>
      <c r="H16" s="1114"/>
    </row>
    <row r="17" spans="1:8" ht="11.25" customHeight="1">
      <c r="A17" s="1112" t="s">
        <v>3267</v>
      </c>
      <c r="B17" s="1113"/>
      <c r="C17" s="1113"/>
      <c r="D17" s="5491"/>
      <c r="E17" s="1113"/>
      <c r="F17" s="1113"/>
      <c r="G17" s="1113"/>
      <c r="H17" s="1114"/>
    </row>
    <row r="18" spans="1:8" ht="11.25" customHeight="1">
      <c r="A18" s="1112" t="s">
        <v>3268</v>
      </c>
      <c r="B18" s="1113"/>
      <c r="C18" s="1113"/>
      <c r="D18" s="5491"/>
      <c r="E18" s="1113"/>
      <c r="F18" s="1113"/>
      <c r="G18" s="1113"/>
      <c r="H18" s="1114"/>
    </row>
    <row r="19" spans="1:8" ht="11.25" customHeight="1">
      <c r="A19" s="1112" t="s">
        <v>3269</v>
      </c>
      <c r="B19" s="1113"/>
      <c r="C19" s="1113"/>
      <c r="D19" s="5491"/>
      <c r="E19" s="1113"/>
      <c r="F19" s="1113"/>
      <c r="G19" s="1113"/>
      <c r="H19" s="1114"/>
    </row>
    <row r="20" spans="1:8" ht="11.25" customHeight="1">
      <c r="A20" s="1115"/>
      <c r="B20" s="1116"/>
      <c r="C20" s="1116"/>
      <c r="D20" s="1444"/>
      <c r="E20" s="1116"/>
      <c r="F20" s="1116"/>
      <c r="G20" s="1116"/>
      <c r="H20" s="1117"/>
    </row>
    <row r="21" spans="1:8" ht="11.25" customHeight="1">
      <c r="A21" s="1118" t="s">
        <v>549</v>
      </c>
      <c r="B21" s="1119" t="s">
        <v>491</v>
      </c>
      <c r="C21" s="1120" t="s">
        <v>379</v>
      </c>
      <c r="D21" s="5492" t="s">
        <v>711</v>
      </c>
      <c r="E21" s="1121" t="s">
        <v>712</v>
      </c>
      <c r="F21" s="1119" t="s">
        <v>713</v>
      </c>
      <c r="G21" s="1122" t="s">
        <v>714</v>
      </c>
      <c r="H21" s="1123" t="s">
        <v>549</v>
      </c>
    </row>
    <row r="22" spans="1:8" ht="11.25" customHeight="1">
      <c r="A22" s="1118" t="s">
        <v>593</v>
      </c>
      <c r="B22" s="1119" t="s">
        <v>88</v>
      </c>
      <c r="C22" s="1124"/>
      <c r="D22" s="5493"/>
      <c r="E22" s="1121" t="s">
        <v>715</v>
      </c>
      <c r="F22" s="1119" t="s">
        <v>716</v>
      </c>
      <c r="G22" s="1122" t="s">
        <v>717</v>
      </c>
      <c r="H22" s="1123" t="s">
        <v>593</v>
      </c>
    </row>
    <row r="23" spans="1:8" ht="11.25" customHeight="1" thickBot="1">
      <c r="A23" s="1125"/>
      <c r="B23" s="1126"/>
      <c r="C23" s="1127" t="s">
        <v>599</v>
      </c>
      <c r="D23" s="5494" t="s">
        <v>600</v>
      </c>
      <c r="E23" s="1129" t="s">
        <v>494</v>
      </c>
      <c r="F23" s="1128" t="s">
        <v>495</v>
      </c>
      <c r="G23" s="1130" t="s">
        <v>496</v>
      </c>
      <c r="H23" s="1131" t="s">
        <v>982</v>
      </c>
    </row>
    <row r="24" spans="1:8" ht="11.45" customHeight="1">
      <c r="A24" s="1125">
        <v>1</v>
      </c>
      <c r="B24" s="1126"/>
      <c r="C24" s="1132" t="s">
        <v>571</v>
      </c>
      <c r="D24" s="1443">
        <v>1560472</v>
      </c>
      <c r="E24" s="1444">
        <v>0</v>
      </c>
      <c r="F24" s="1445">
        <v>0</v>
      </c>
      <c r="G24" s="1446">
        <v>0</v>
      </c>
      <c r="H24" s="1131">
        <v>1</v>
      </c>
    </row>
    <row r="25" spans="1:8" ht="11.45" customHeight="1">
      <c r="A25" s="1125">
        <f t="shared" ref="A25:A52" si="0">A24+1</f>
        <v>2</v>
      </c>
      <c r="B25" s="1126"/>
      <c r="C25" s="1132" t="s">
        <v>572</v>
      </c>
      <c r="D25" s="1443">
        <v>1531122</v>
      </c>
      <c r="E25" s="1444">
        <v>0</v>
      </c>
      <c r="F25" s="1445">
        <v>0</v>
      </c>
      <c r="G25" s="1446">
        <v>0</v>
      </c>
      <c r="H25" s="1131">
        <f t="shared" ref="H25:H52" si="1">H24+1</f>
        <v>2</v>
      </c>
    </row>
    <row r="26" spans="1:8" ht="11.45" customHeight="1">
      <c r="A26" s="1125">
        <f t="shared" si="0"/>
        <v>3</v>
      </c>
      <c r="B26" s="1126"/>
      <c r="C26" s="1132" t="s">
        <v>573</v>
      </c>
      <c r="D26" s="1443">
        <v>3752</v>
      </c>
      <c r="E26" s="1444">
        <v>0</v>
      </c>
      <c r="F26" s="1445">
        <v>0</v>
      </c>
      <c r="G26" s="1446">
        <v>0</v>
      </c>
      <c r="H26" s="1131">
        <f t="shared" si="1"/>
        <v>3</v>
      </c>
    </row>
    <row r="27" spans="1:8" ht="11.45" customHeight="1">
      <c r="A27" s="1125">
        <f t="shared" si="0"/>
        <v>4</v>
      </c>
      <c r="B27" s="1126"/>
      <c r="C27" s="1132" t="s">
        <v>607</v>
      </c>
      <c r="D27" s="1443">
        <v>149664</v>
      </c>
      <c r="E27" s="1444">
        <v>0</v>
      </c>
      <c r="F27" s="1445">
        <v>0</v>
      </c>
      <c r="G27" s="1446">
        <v>0</v>
      </c>
      <c r="H27" s="1131">
        <f t="shared" si="1"/>
        <v>4</v>
      </c>
    </row>
    <row r="28" spans="1:8" ht="11.45" customHeight="1">
      <c r="A28" s="1125">
        <f t="shared" si="0"/>
        <v>5</v>
      </c>
      <c r="B28" s="1126"/>
      <c r="C28" s="1132" t="s">
        <v>608</v>
      </c>
      <c r="D28" s="1443">
        <v>1978052</v>
      </c>
      <c r="E28" s="1444">
        <v>0</v>
      </c>
      <c r="F28" s="1445">
        <v>0</v>
      </c>
      <c r="G28" s="1446">
        <v>0</v>
      </c>
      <c r="H28" s="1131">
        <f t="shared" si="1"/>
        <v>5</v>
      </c>
    </row>
    <row r="29" spans="1:8" ht="11.45" customHeight="1">
      <c r="A29" s="1125">
        <f t="shared" si="0"/>
        <v>6</v>
      </c>
      <c r="B29" s="1126"/>
      <c r="C29" s="1132" t="s">
        <v>609</v>
      </c>
      <c r="D29" s="1443">
        <v>0</v>
      </c>
      <c r="E29" s="1444">
        <v>0</v>
      </c>
      <c r="F29" s="1445">
        <v>0</v>
      </c>
      <c r="G29" s="1446">
        <v>0</v>
      </c>
      <c r="H29" s="1131">
        <f t="shared" si="1"/>
        <v>6</v>
      </c>
    </row>
    <row r="30" spans="1:8" ht="11.45" customHeight="1">
      <c r="A30" s="1125">
        <f t="shared" si="0"/>
        <v>7</v>
      </c>
      <c r="B30" s="1126"/>
      <c r="C30" s="1132" t="s">
        <v>610</v>
      </c>
      <c r="D30" s="1443">
        <v>1427086</v>
      </c>
      <c r="E30" s="1444">
        <v>0</v>
      </c>
      <c r="F30" s="1445">
        <v>0</v>
      </c>
      <c r="G30" s="1446">
        <v>0</v>
      </c>
      <c r="H30" s="1131">
        <f t="shared" si="1"/>
        <v>7</v>
      </c>
    </row>
    <row r="31" spans="1:8" ht="11.45" customHeight="1">
      <c r="A31" s="1125">
        <f t="shared" si="0"/>
        <v>8</v>
      </c>
      <c r="B31" s="1126"/>
      <c r="C31" s="1132" t="s">
        <v>611</v>
      </c>
      <c r="D31" s="1443">
        <v>3633811</v>
      </c>
      <c r="E31" s="1444">
        <v>0</v>
      </c>
      <c r="F31" s="1445">
        <v>0</v>
      </c>
      <c r="G31" s="1446">
        <v>0</v>
      </c>
      <c r="H31" s="1131">
        <f t="shared" si="1"/>
        <v>8</v>
      </c>
    </row>
    <row r="32" spans="1:8" ht="11.45" customHeight="1">
      <c r="A32" s="1125">
        <f t="shared" si="0"/>
        <v>9</v>
      </c>
      <c r="B32" s="1126"/>
      <c r="C32" s="1132" t="s">
        <v>612</v>
      </c>
      <c r="D32" s="1443">
        <v>834602</v>
      </c>
      <c r="E32" s="1444">
        <v>0</v>
      </c>
      <c r="F32" s="1445">
        <v>0</v>
      </c>
      <c r="G32" s="1446">
        <v>0</v>
      </c>
      <c r="H32" s="1131">
        <f t="shared" si="1"/>
        <v>9</v>
      </c>
    </row>
    <row r="33" spans="1:8" ht="11.45" customHeight="1">
      <c r="A33" s="1125">
        <f t="shared" si="0"/>
        <v>10</v>
      </c>
      <c r="B33" s="1126"/>
      <c r="C33" s="1132" t="s">
        <v>613</v>
      </c>
      <c r="D33" s="1443">
        <v>2461</v>
      </c>
      <c r="E33" s="1444">
        <v>0</v>
      </c>
      <c r="F33" s="1445">
        <v>0</v>
      </c>
      <c r="G33" s="1446">
        <v>0</v>
      </c>
      <c r="H33" s="1131">
        <f t="shared" si="1"/>
        <v>10</v>
      </c>
    </row>
    <row r="34" spans="1:8" ht="11.45" customHeight="1">
      <c r="A34" s="1125">
        <f t="shared" si="0"/>
        <v>11</v>
      </c>
      <c r="B34" s="1126"/>
      <c r="C34" s="1132" t="s">
        <v>837</v>
      </c>
      <c r="D34" s="1443">
        <v>156028</v>
      </c>
      <c r="E34" s="1444">
        <v>0</v>
      </c>
      <c r="F34" s="1445">
        <v>0</v>
      </c>
      <c r="G34" s="1446">
        <v>0</v>
      </c>
      <c r="H34" s="1131">
        <f t="shared" si="1"/>
        <v>11</v>
      </c>
    </row>
    <row r="35" spans="1:8" ht="11.45" customHeight="1">
      <c r="A35" s="1125">
        <f t="shared" si="0"/>
        <v>12</v>
      </c>
      <c r="B35" s="1126"/>
      <c r="C35" s="1132" t="s">
        <v>615</v>
      </c>
      <c r="D35" s="1443">
        <v>74508</v>
      </c>
      <c r="E35" s="1444">
        <v>0</v>
      </c>
      <c r="F35" s="1445">
        <v>0</v>
      </c>
      <c r="G35" s="1446">
        <v>0</v>
      </c>
      <c r="H35" s="1131">
        <f t="shared" si="1"/>
        <v>12</v>
      </c>
    </row>
    <row r="36" spans="1:8" ht="11.45" customHeight="1">
      <c r="A36" s="1125">
        <f t="shared" si="0"/>
        <v>13</v>
      </c>
      <c r="B36" s="1126"/>
      <c r="C36" s="1132" t="s">
        <v>616</v>
      </c>
      <c r="D36" s="1443">
        <v>1854</v>
      </c>
      <c r="E36" s="1444">
        <v>0</v>
      </c>
      <c r="F36" s="1445">
        <v>0</v>
      </c>
      <c r="G36" s="1446">
        <v>0</v>
      </c>
      <c r="H36" s="1131">
        <f t="shared" si="1"/>
        <v>13</v>
      </c>
    </row>
    <row r="37" spans="1:8" ht="11.45" customHeight="1">
      <c r="A37" s="1125">
        <f t="shared" si="0"/>
        <v>14</v>
      </c>
      <c r="B37" s="1126"/>
      <c r="C37" s="1132" t="s">
        <v>617</v>
      </c>
      <c r="D37" s="1443">
        <v>65466</v>
      </c>
      <c r="E37" s="1444">
        <v>0</v>
      </c>
      <c r="F37" s="1445">
        <v>0</v>
      </c>
      <c r="G37" s="1446">
        <v>0</v>
      </c>
      <c r="H37" s="1131">
        <f t="shared" si="1"/>
        <v>14</v>
      </c>
    </row>
    <row r="38" spans="1:8" ht="11.45" customHeight="1">
      <c r="A38" s="1125">
        <f t="shared" si="0"/>
        <v>15</v>
      </c>
      <c r="B38" s="1126"/>
      <c r="C38" s="1132" t="s">
        <v>618</v>
      </c>
      <c r="D38" s="1443">
        <v>99288</v>
      </c>
      <c r="E38" s="1444">
        <v>0</v>
      </c>
      <c r="F38" s="1445">
        <v>0</v>
      </c>
      <c r="G38" s="1446">
        <v>0</v>
      </c>
      <c r="H38" s="1131">
        <f t="shared" si="1"/>
        <v>15</v>
      </c>
    </row>
    <row r="39" spans="1:8" ht="11.45" customHeight="1">
      <c r="A39" s="1125">
        <f t="shared" si="0"/>
        <v>16</v>
      </c>
      <c r="B39" s="1126"/>
      <c r="C39" s="1132" t="s">
        <v>619</v>
      </c>
      <c r="D39" s="1443">
        <v>559</v>
      </c>
      <c r="E39" s="1444">
        <v>0</v>
      </c>
      <c r="F39" s="1445">
        <v>0</v>
      </c>
      <c r="G39" s="1446">
        <v>0</v>
      </c>
      <c r="H39" s="1131">
        <f t="shared" si="1"/>
        <v>16</v>
      </c>
    </row>
    <row r="40" spans="1:8" ht="11.45" customHeight="1">
      <c r="A40" s="1125">
        <f t="shared" si="0"/>
        <v>17</v>
      </c>
      <c r="B40" s="1126"/>
      <c r="C40" s="1132" t="s">
        <v>620</v>
      </c>
      <c r="D40" s="1443">
        <v>889</v>
      </c>
      <c r="E40" s="1444">
        <v>0</v>
      </c>
      <c r="F40" s="1445">
        <v>0</v>
      </c>
      <c r="G40" s="1446">
        <v>0</v>
      </c>
      <c r="H40" s="1131">
        <f t="shared" si="1"/>
        <v>17</v>
      </c>
    </row>
    <row r="41" spans="1:8" ht="11.45" customHeight="1">
      <c r="A41" s="1125">
        <f t="shared" si="0"/>
        <v>18</v>
      </c>
      <c r="B41" s="1126"/>
      <c r="C41" s="1132" t="s">
        <v>621</v>
      </c>
      <c r="D41" s="1443">
        <v>231510</v>
      </c>
      <c r="E41" s="1444">
        <v>0</v>
      </c>
      <c r="F41" s="1445">
        <v>0</v>
      </c>
      <c r="G41" s="1446">
        <v>0</v>
      </c>
      <c r="H41" s="1131">
        <f t="shared" si="1"/>
        <v>18</v>
      </c>
    </row>
    <row r="42" spans="1:8" ht="11.45" customHeight="1">
      <c r="A42" s="1125">
        <f t="shared" si="0"/>
        <v>19</v>
      </c>
      <c r="B42" s="1126"/>
      <c r="C42" s="1132" t="s">
        <v>838</v>
      </c>
      <c r="D42" s="1443">
        <v>88995</v>
      </c>
      <c r="E42" s="1444">
        <v>0</v>
      </c>
      <c r="F42" s="1445">
        <v>0</v>
      </c>
      <c r="G42" s="1446">
        <v>0</v>
      </c>
      <c r="H42" s="1131">
        <f t="shared" si="1"/>
        <v>19</v>
      </c>
    </row>
    <row r="43" spans="1:8" ht="11.45" customHeight="1">
      <c r="A43" s="1125">
        <f t="shared" si="0"/>
        <v>20</v>
      </c>
      <c r="B43" s="1126"/>
      <c r="C43" s="1132" t="s">
        <v>1347</v>
      </c>
      <c r="D43" s="1443">
        <v>107267</v>
      </c>
      <c r="E43" s="1444">
        <v>0</v>
      </c>
      <c r="F43" s="1445">
        <v>0</v>
      </c>
      <c r="G43" s="1446">
        <v>0</v>
      </c>
      <c r="H43" s="1131">
        <f t="shared" si="1"/>
        <v>20</v>
      </c>
    </row>
    <row r="44" spans="1:8" ht="11.45" customHeight="1">
      <c r="A44" s="1125">
        <f t="shared" si="0"/>
        <v>21</v>
      </c>
      <c r="B44" s="1126"/>
      <c r="C44" s="1132" t="s">
        <v>624</v>
      </c>
      <c r="D44" s="1443">
        <v>1011626</v>
      </c>
      <c r="E44" s="1444">
        <v>0</v>
      </c>
      <c r="F44" s="1445">
        <v>0</v>
      </c>
      <c r="G44" s="1446">
        <v>0</v>
      </c>
      <c r="H44" s="1131">
        <f t="shared" si="1"/>
        <v>21</v>
      </c>
    </row>
    <row r="45" spans="1:8" ht="11.45" customHeight="1">
      <c r="A45" s="1125">
        <f t="shared" si="0"/>
        <v>22</v>
      </c>
      <c r="B45" s="1126"/>
      <c r="C45" s="1132" t="s">
        <v>625</v>
      </c>
      <c r="D45" s="1443">
        <v>143</v>
      </c>
      <c r="E45" s="1444">
        <v>0</v>
      </c>
      <c r="F45" s="1445">
        <v>0</v>
      </c>
      <c r="G45" s="1446">
        <v>0</v>
      </c>
      <c r="H45" s="1131">
        <f t="shared" si="1"/>
        <v>22</v>
      </c>
    </row>
    <row r="46" spans="1:8" ht="11.45" customHeight="1">
      <c r="A46" s="1125">
        <f t="shared" si="0"/>
        <v>23</v>
      </c>
      <c r="B46" s="1126"/>
      <c r="C46" s="1132" t="s">
        <v>839</v>
      </c>
      <c r="D46" s="1443">
        <v>2157</v>
      </c>
      <c r="E46" s="1444">
        <v>0</v>
      </c>
      <c r="F46" s="1445">
        <v>0</v>
      </c>
      <c r="G46" s="1446">
        <v>0</v>
      </c>
      <c r="H46" s="1131">
        <f t="shared" si="1"/>
        <v>23</v>
      </c>
    </row>
    <row r="47" spans="1:8" ht="11.45" customHeight="1">
      <c r="A47" s="1125">
        <f t="shared" si="0"/>
        <v>24</v>
      </c>
      <c r="B47" s="1126"/>
      <c r="C47" s="1132" t="s">
        <v>626</v>
      </c>
      <c r="D47" s="1443">
        <v>28300</v>
      </c>
      <c r="E47" s="1444">
        <v>0</v>
      </c>
      <c r="F47" s="1445">
        <v>0</v>
      </c>
      <c r="G47" s="1446">
        <v>0</v>
      </c>
      <c r="H47" s="1131">
        <f t="shared" si="1"/>
        <v>24</v>
      </c>
    </row>
    <row r="48" spans="1:8" ht="11.45" customHeight="1">
      <c r="A48" s="1125">
        <f t="shared" si="0"/>
        <v>25</v>
      </c>
      <c r="B48" s="1126"/>
      <c r="C48" s="1132" t="s">
        <v>627</v>
      </c>
      <c r="D48" s="1443">
        <v>106277</v>
      </c>
      <c r="E48" s="1444">
        <v>0</v>
      </c>
      <c r="F48" s="1445">
        <v>0</v>
      </c>
      <c r="G48" s="1446">
        <v>0</v>
      </c>
      <c r="H48" s="1131">
        <f t="shared" si="1"/>
        <v>25</v>
      </c>
    </row>
    <row r="49" spans="1:8" ht="11.45" customHeight="1">
      <c r="A49" s="1125">
        <f t="shared" si="0"/>
        <v>26</v>
      </c>
      <c r="B49" s="1126"/>
      <c r="C49" s="1132" t="s">
        <v>628</v>
      </c>
      <c r="D49" s="1443">
        <v>266488</v>
      </c>
      <c r="E49" s="1444">
        <v>0</v>
      </c>
      <c r="F49" s="1445">
        <v>0</v>
      </c>
      <c r="G49" s="1446">
        <v>0</v>
      </c>
      <c r="H49" s="1131">
        <f t="shared" si="1"/>
        <v>26</v>
      </c>
    </row>
    <row r="50" spans="1:8" ht="11.45" customHeight="1">
      <c r="A50" s="1125">
        <f t="shared" si="0"/>
        <v>27</v>
      </c>
      <c r="B50" s="1126"/>
      <c r="C50" s="1132" t="s">
        <v>629</v>
      </c>
      <c r="D50" s="1443">
        <v>36762</v>
      </c>
      <c r="E50" s="1444">
        <v>0</v>
      </c>
      <c r="F50" s="1445">
        <v>0</v>
      </c>
      <c r="G50" s="1446">
        <v>0</v>
      </c>
      <c r="H50" s="1131">
        <f t="shared" si="1"/>
        <v>27</v>
      </c>
    </row>
    <row r="51" spans="1:8" ht="11.45" customHeight="1">
      <c r="A51" s="1125">
        <f t="shared" si="0"/>
        <v>28</v>
      </c>
      <c r="B51" s="1126"/>
      <c r="C51" s="1132" t="s">
        <v>840</v>
      </c>
      <c r="D51" s="1443">
        <v>830</v>
      </c>
      <c r="E51" s="1444">
        <v>0</v>
      </c>
      <c r="F51" s="1445">
        <v>0</v>
      </c>
      <c r="G51" s="1446">
        <v>0</v>
      </c>
      <c r="H51" s="1131">
        <f t="shared" si="1"/>
        <v>28</v>
      </c>
    </row>
    <row r="52" spans="1:8" ht="11.45" customHeight="1">
      <c r="A52" s="1125">
        <f t="shared" si="0"/>
        <v>29</v>
      </c>
      <c r="B52" s="1126"/>
      <c r="C52" s="1132" t="s">
        <v>1348</v>
      </c>
      <c r="D52" s="1443">
        <v>0</v>
      </c>
      <c r="E52" s="1444">
        <v>0</v>
      </c>
      <c r="F52" s="1445">
        <v>0</v>
      </c>
      <c r="G52" s="1446">
        <v>0</v>
      </c>
      <c r="H52" s="1131">
        <f t="shared" si="1"/>
        <v>29</v>
      </c>
    </row>
    <row r="53" spans="1:8" ht="11.45" customHeight="1">
      <c r="A53" s="1125">
        <v>30</v>
      </c>
      <c r="B53" s="1126"/>
      <c r="C53" s="1133" t="s">
        <v>1349</v>
      </c>
      <c r="D53" s="1443">
        <v>0</v>
      </c>
      <c r="E53" s="1444">
        <v>0</v>
      </c>
      <c r="F53" s="1445">
        <v>0</v>
      </c>
      <c r="G53" s="1446">
        <v>0</v>
      </c>
      <c r="H53" s="1131">
        <v>30</v>
      </c>
    </row>
    <row r="54" spans="1:8" ht="14.1" customHeight="1">
      <c r="A54" s="1125">
        <f t="shared" ref="A54:A62" si="2">A53+1</f>
        <v>31</v>
      </c>
      <c r="B54" s="1126"/>
      <c r="C54" s="1132" t="s">
        <v>869</v>
      </c>
      <c r="D54" s="1443">
        <f>SUM(D24:D53)</f>
        <v>13399969</v>
      </c>
      <c r="E54" s="1444">
        <f t="shared" ref="E54:G54" si="3">SUM(E24:E53)</f>
        <v>0</v>
      </c>
      <c r="F54" s="1445">
        <f t="shared" si="3"/>
        <v>0</v>
      </c>
      <c r="G54" s="1446">
        <f t="shared" si="3"/>
        <v>0</v>
      </c>
      <c r="H54" s="1131">
        <f t="shared" ref="H54:H62" si="4">H53+1</f>
        <v>31</v>
      </c>
    </row>
    <row r="55" spans="1:8" ht="11.45" customHeight="1">
      <c r="A55" s="1125">
        <f t="shared" si="2"/>
        <v>32</v>
      </c>
      <c r="B55" s="1126"/>
      <c r="C55" s="1132" t="s">
        <v>632</v>
      </c>
      <c r="D55" s="1443">
        <v>1127235</v>
      </c>
      <c r="E55" s="1444">
        <v>0</v>
      </c>
      <c r="F55" s="1445">
        <v>0</v>
      </c>
      <c r="G55" s="1446">
        <v>0</v>
      </c>
      <c r="H55" s="1131">
        <f t="shared" si="4"/>
        <v>32</v>
      </c>
    </row>
    <row r="56" spans="1:8" ht="11.45" customHeight="1">
      <c r="A56" s="1125">
        <f t="shared" si="2"/>
        <v>33</v>
      </c>
      <c r="B56" s="1126"/>
      <c r="C56" s="1132" t="s">
        <v>870</v>
      </c>
      <c r="D56" s="1443">
        <v>750775</v>
      </c>
      <c r="E56" s="1444">
        <v>0</v>
      </c>
      <c r="F56" s="1445">
        <v>0</v>
      </c>
      <c r="G56" s="1446">
        <v>0</v>
      </c>
      <c r="H56" s="1131">
        <f t="shared" si="4"/>
        <v>33</v>
      </c>
    </row>
    <row r="57" spans="1:8" ht="11.45" customHeight="1">
      <c r="A57" s="1125">
        <f t="shared" si="2"/>
        <v>34</v>
      </c>
      <c r="B57" s="1126"/>
      <c r="C57" s="1132" t="s">
        <v>845</v>
      </c>
      <c r="D57" s="1443">
        <v>548</v>
      </c>
      <c r="E57" s="1444">
        <v>0</v>
      </c>
      <c r="F57" s="1445">
        <v>0</v>
      </c>
      <c r="G57" s="1446">
        <v>0</v>
      </c>
      <c r="H57" s="1131">
        <f t="shared" si="4"/>
        <v>34</v>
      </c>
    </row>
    <row r="58" spans="1:8" ht="11.45" customHeight="1">
      <c r="A58" s="1125">
        <f t="shared" si="2"/>
        <v>35</v>
      </c>
      <c r="B58" s="1126"/>
      <c r="C58" s="1132" t="s">
        <v>633</v>
      </c>
      <c r="D58" s="1443">
        <v>11725</v>
      </c>
      <c r="E58" s="1444">
        <v>0</v>
      </c>
      <c r="F58" s="1445">
        <v>0</v>
      </c>
      <c r="G58" s="1446">
        <v>0</v>
      </c>
      <c r="H58" s="1131">
        <f t="shared" si="4"/>
        <v>35</v>
      </c>
    </row>
    <row r="59" spans="1:8" ht="11.45" customHeight="1">
      <c r="A59" s="1125">
        <f t="shared" si="2"/>
        <v>36</v>
      </c>
      <c r="B59" s="1126"/>
      <c r="C59" s="1132" t="s">
        <v>634</v>
      </c>
      <c r="D59" s="1443">
        <v>379451</v>
      </c>
      <c r="E59" s="1444">
        <v>0</v>
      </c>
      <c r="F59" s="1445">
        <v>0</v>
      </c>
      <c r="G59" s="1446">
        <v>0</v>
      </c>
      <c r="H59" s="1131">
        <f t="shared" si="4"/>
        <v>36</v>
      </c>
    </row>
    <row r="60" spans="1:8" ht="11.45" customHeight="1">
      <c r="A60" s="1125">
        <f t="shared" si="2"/>
        <v>37</v>
      </c>
      <c r="B60" s="1126"/>
      <c r="C60" s="1132" t="s">
        <v>635</v>
      </c>
      <c r="D60" s="1443">
        <v>12249</v>
      </c>
      <c r="E60" s="1444">
        <v>0</v>
      </c>
      <c r="F60" s="1445">
        <v>0</v>
      </c>
      <c r="G60" s="1446">
        <v>0</v>
      </c>
      <c r="H60" s="1131">
        <f t="shared" si="4"/>
        <v>37</v>
      </c>
    </row>
    <row r="61" spans="1:8" ht="11.45" customHeight="1">
      <c r="A61" s="1125">
        <f t="shared" si="2"/>
        <v>38</v>
      </c>
      <c r="B61" s="1126"/>
      <c r="C61" s="1132" t="s">
        <v>636</v>
      </c>
      <c r="D61" s="1443">
        <v>91929</v>
      </c>
      <c r="E61" s="1444">
        <v>0</v>
      </c>
      <c r="F61" s="1445">
        <v>0</v>
      </c>
      <c r="G61" s="1446">
        <v>0</v>
      </c>
      <c r="H61" s="1131">
        <f t="shared" si="4"/>
        <v>38</v>
      </c>
    </row>
    <row r="62" spans="1:8" ht="11.45" customHeight="1">
      <c r="A62" s="1125">
        <f t="shared" si="2"/>
        <v>39</v>
      </c>
      <c r="B62" s="1126"/>
      <c r="C62" s="1132" t="s">
        <v>871</v>
      </c>
      <c r="D62" s="1443">
        <v>147724</v>
      </c>
      <c r="E62" s="1444">
        <v>0</v>
      </c>
      <c r="F62" s="1445">
        <v>0</v>
      </c>
      <c r="G62" s="1446">
        <v>0</v>
      </c>
      <c r="H62" s="1131">
        <f t="shared" si="4"/>
        <v>39</v>
      </c>
    </row>
    <row r="63" spans="1:8" ht="14.1" customHeight="1">
      <c r="A63" s="1125">
        <v>40</v>
      </c>
      <c r="B63" s="1126"/>
      <c r="C63" s="1132" t="s">
        <v>872</v>
      </c>
      <c r="D63" s="1443">
        <f>SUM(D55:D62)</f>
        <v>2521636</v>
      </c>
      <c r="E63" s="1445">
        <f t="shared" ref="E63:G63" si="5">SUM(E55:E62)</f>
        <v>0</v>
      </c>
      <c r="F63" s="1445">
        <f t="shared" si="5"/>
        <v>0</v>
      </c>
      <c r="G63" s="1446">
        <f t="shared" si="5"/>
        <v>0</v>
      </c>
      <c r="H63" s="1131">
        <v>40</v>
      </c>
    </row>
    <row r="64" spans="1:8" ht="11.45" customHeight="1">
      <c r="A64" s="1125">
        <f>A63+1</f>
        <v>41</v>
      </c>
      <c r="B64" s="1126"/>
      <c r="C64" s="1132" t="s">
        <v>639</v>
      </c>
      <c r="D64" s="1443">
        <v>0</v>
      </c>
      <c r="E64" s="1445">
        <v>0</v>
      </c>
      <c r="F64" s="1445">
        <v>0</v>
      </c>
      <c r="G64" s="1446">
        <v>0</v>
      </c>
      <c r="H64" s="1131">
        <f>H63+1</f>
        <v>41</v>
      </c>
    </row>
    <row r="65" spans="1:8" ht="11.45" customHeight="1">
      <c r="A65" s="1125">
        <f>A64+1</f>
        <v>42</v>
      </c>
      <c r="B65" s="1126"/>
      <c r="C65" s="1132" t="s">
        <v>640</v>
      </c>
      <c r="D65" s="1443">
        <v>0</v>
      </c>
      <c r="E65" s="1445">
        <v>0</v>
      </c>
      <c r="F65" s="1445">
        <v>0</v>
      </c>
      <c r="G65" s="1446">
        <v>0</v>
      </c>
      <c r="H65" s="1131">
        <f>H64+1</f>
        <v>42</v>
      </c>
    </row>
    <row r="66" spans="1:8" ht="11.45" customHeight="1">
      <c r="A66" s="1125">
        <f>A65+1</f>
        <v>43</v>
      </c>
      <c r="B66" s="1126"/>
      <c r="C66" s="1132" t="s">
        <v>873</v>
      </c>
      <c r="D66" s="1443">
        <v>25755</v>
      </c>
      <c r="E66" s="1445">
        <v>0</v>
      </c>
      <c r="F66" s="1445">
        <v>0</v>
      </c>
      <c r="G66" s="1446">
        <v>0</v>
      </c>
      <c r="H66" s="1131">
        <f>H65+1</f>
        <v>43</v>
      </c>
    </row>
    <row r="67" spans="1:8" ht="14.1" customHeight="1" thickBot="1">
      <c r="A67" s="1125">
        <f>A66+1</f>
        <v>44</v>
      </c>
      <c r="B67" s="1126"/>
      <c r="C67" s="1132" t="s">
        <v>461</v>
      </c>
      <c r="D67" s="1447">
        <f>SUM(D63:D66,D54)</f>
        <v>15947360</v>
      </c>
      <c r="E67" s="1448">
        <f t="shared" ref="E67:G67" si="6">SUM(E63:E66,E54)</f>
        <v>0</v>
      </c>
      <c r="F67" s="1448">
        <f t="shared" si="6"/>
        <v>0</v>
      </c>
      <c r="G67" s="1449">
        <f t="shared" si="6"/>
        <v>0</v>
      </c>
      <c r="H67" s="1131">
        <f>H66+1</f>
        <v>44</v>
      </c>
    </row>
    <row r="68" spans="1:8" ht="32.25" customHeight="1" thickBot="1">
      <c r="A68" s="1134"/>
      <c r="B68" s="1135"/>
      <c r="C68" s="1135"/>
      <c r="D68" s="5495"/>
      <c r="E68" s="1135"/>
      <c r="F68" s="1135"/>
      <c r="G68" s="1135"/>
      <c r="H68" s="1136"/>
    </row>
    <row r="69" spans="1:8" ht="11.25" customHeight="1">
      <c r="A69" s="1137" t="s">
        <v>173</v>
      </c>
      <c r="B69" s="1138"/>
      <c r="C69" s="1138"/>
    </row>
    <row r="70" spans="1:8" ht="11.25" customHeight="1"/>
    <row r="71" spans="1:8" ht="11.25" customHeight="1"/>
    <row r="72" spans="1:8" ht="11.25" customHeight="1"/>
    <row r="73" spans="1:8" ht="11.25" customHeight="1"/>
    <row r="74" spans="1:8" ht="11.25" customHeight="1"/>
    <row r="75" spans="1:8" ht="11.25" customHeight="1"/>
    <row r="76" spans="1:8" ht="11.25" customHeight="1"/>
    <row r="77" spans="1:8" ht="11.25" customHeight="1"/>
    <row r="78" spans="1:8" ht="11.25" customHeight="1"/>
    <row r="79" spans="1:8" ht="11.25" customHeight="1"/>
    <row r="80" spans="1:8" ht="11.25" customHeight="1"/>
    <row r="81" ht="11.25" customHeight="1"/>
    <row r="82" ht="11.25" customHeight="1"/>
    <row r="83" ht="11.25" customHeight="1"/>
    <row r="84" ht="11.25" customHeight="1"/>
    <row r="85" ht="11.25" customHeight="1"/>
    <row r="86" ht="11.25" customHeight="1"/>
    <row r="87" ht="11.25" customHeight="1"/>
  </sheetData>
  <phoneticPr fontId="10" type="noConversion"/>
  <printOptions horizontalCentered="1" verticalCentered="1"/>
  <pageMargins left="0.2" right="0.2" top="0.25" bottom="0.25" header="0" footer="0"/>
  <pageSetup scale="95" orientation="portrait" horizontalDpi="4294967292" verticalDpi="4294967292" r:id="rId1"/>
  <headerFooter alignWithMargins="0">
    <oddFooter xml:space="preserve">&amp;C </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pageSetUpPr fitToPage="1"/>
  </sheetPr>
  <dimension ref="B1:R159"/>
  <sheetViews>
    <sheetView showGridLines="0" zoomScale="130" zoomScaleNormal="130" workbookViewId="0">
      <selection activeCell="G70" sqref="G70"/>
    </sheetView>
  </sheetViews>
  <sheetFormatPr defaultColWidth="12.5703125" defaultRowHeight="12"/>
  <cols>
    <col min="1" max="1" width="3.42578125" style="3533" customWidth="1"/>
    <col min="2" max="2" width="2.5703125" style="3533" customWidth="1"/>
    <col min="3" max="3" width="17.5703125" style="3533" customWidth="1"/>
    <col min="4" max="4" width="4.5703125" style="3533" customWidth="1"/>
    <col min="5" max="5" width="22.5703125" style="3533" customWidth="1"/>
    <col min="6" max="6" width="12.7109375" style="3533" customWidth="1"/>
    <col min="7" max="7" width="16.7109375" style="3533" customWidth="1"/>
    <col min="8" max="8" width="16.5703125" style="3533" customWidth="1"/>
    <col min="9" max="9" width="5.5703125" style="3533" customWidth="1"/>
    <col min="10" max="10" width="17.5703125" style="3533" customWidth="1"/>
    <col min="11" max="11" width="16.42578125" style="3533" customWidth="1"/>
    <col min="12" max="12" width="3.5703125" style="3533" customWidth="1"/>
    <col min="13" max="13" width="1.85546875" style="3533" customWidth="1"/>
    <col min="14" max="16384" width="12.5703125" style="3533"/>
  </cols>
  <sheetData>
    <row r="1" spans="2:12" ht="15.75" customHeight="1">
      <c r="B1" s="3527"/>
      <c r="C1" s="3528" t="s">
        <v>1474</v>
      </c>
      <c r="D1" s="3529"/>
      <c r="E1" s="3529"/>
      <c r="F1" s="3529"/>
      <c r="G1" s="3529"/>
      <c r="H1" s="3529"/>
      <c r="I1" s="3530"/>
      <c r="J1" s="3530"/>
      <c r="K1" s="3531"/>
      <c r="L1" s="3532"/>
    </row>
    <row r="2" spans="2:12" ht="8.1" customHeight="1">
      <c r="B2" s="3534"/>
      <c r="C2" s="3520"/>
      <c r="D2" s="3522"/>
      <c r="E2" s="3520"/>
      <c r="F2" s="3520"/>
      <c r="G2" s="3520"/>
      <c r="H2" s="3522"/>
      <c r="I2" s="3521"/>
      <c r="J2" s="3521"/>
      <c r="K2" s="3523"/>
    </row>
    <row r="3" spans="2:12" ht="12.95" customHeight="1">
      <c r="B3" s="3534"/>
      <c r="C3" s="3516" t="s">
        <v>1473</v>
      </c>
      <c r="D3" s="3517"/>
      <c r="E3" s="3517"/>
      <c r="F3" s="3517"/>
      <c r="G3" s="3517"/>
      <c r="H3" s="3517"/>
      <c r="I3" s="3518"/>
      <c r="J3" s="3518"/>
      <c r="K3" s="3519"/>
    </row>
    <row r="4" spans="2:12" ht="8.1" customHeight="1">
      <c r="B4" s="3534"/>
      <c r="C4" s="3516"/>
      <c r="D4" s="3517"/>
      <c r="E4" s="3517"/>
      <c r="F4" s="3517"/>
      <c r="G4" s="3517"/>
      <c r="H4" s="3517"/>
      <c r="I4" s="3518"/>
      <c r="J4" s="3518"/>
      <c r="K4" s="3519"/>
    </row>
    <row r="5" spans="2:12" ht="9.9499999999999993" customHeight="1">
      <c r="B5" s="3534"/>
      <c r="C5" s="3520"/>
      <c r="D5" s="3522"/>
      <c r="E5" s="3520"/>
      <c r="F5" s="3520"/>
      <c r="G5" s="3520"/>
      <c r="H5" s="3522"/>
      <c r="I5" s="3521"/>
      <c r="J5" s="3521"/>
      <c r="K5" s="3523"/>
    </row>
    <row r="6" spans="2:12" ht="12.95" customHeight="1">
      <c r="B6" s="3534"/>
      <c r="C6" s="3535" t="s">
        <v>214</v>
      </c>
      <c r="D6" s="3521"/>
      <c r="E6" s="3535" t="s">
        <v>204</v>
      </c>
      <c r="F6" s="3521"/>
      <c r="G6" s="3535" t="s">
        <v>1472</v>
      </c>
      <c r="H6" s="3520"/>
      <c r="I6" s="3522"/>
      <c r="J6" s="3535" t="s">
        <v>1471</v>
      </c>
      <c r="K6" s="3523"/>
    </row>
    <row r="7" spans="2:12" ht="12.95" customHeight="1">
      <c r="B7" s="3534"/>
      <c r="C7" s="3520"/>
      <c r="D7" s="3520"/>
      <c r="E7" s="3521"/>
      <c r="F7" s="3521"/>
      <c r="G7" s="3520"/>
      <c r="H7" s="3522"/>
      <c r="I7" s="3522"/>
      <c r="J7" s="3520"/>
      <c r="K7" s="3523"/>
    </row>
    <row r="8" spans="2:12" ht="12.95" customHeight="1">
      <c r="B8" s="3534"/>
      <c r="C8" s="3524" t="s">
        <v>1470</v>
      </c>
      <c r="D8" s="3524" t="s">
        <v>1401</v>
      </c>
      <c r="E8" s="3524" t="s">
        <v>1469</v>
      </c>
      <c r="F8" s="3521"/>
      <c r="G8" s="3524" t="s">
        <v>1468</v>
      </c>
      <c r="H8" s="3522"/>
      <c r="I8" s="3524" t="s">
        <v>1401</v>
      </c>
      <c r="J8" s="3524" t="s">
        <v>1467</v>
      </c>
      <c r="K8" s="3523"/>
    </row>
    <row r="9" spans="2:12" ht="12.95" customHeight="1">
      <c r="B9" s="3534"/>
      <c r="C9" s="3524" t="s">
        <v>1466</v>
      </c>
      <c r="D9" s="3524" t="s">
        <v>1401</v>
      </c>
      <c r="E9" s="3524" t="s">
        <v>1465</v>
      </c>
      <c r="F9" s="3521"/>
      <c r="G9" s="3524" t="s">
        <v>1464</v>
      </c>
      <c r="H9" s="3522"/>
      <c r="I9" s="3521"/>
      <c r="J9" s="3521"/>
      <c r="K9" s="3523"/>
    </row>
    <row r="10" spans="2:12" ht="12.95" customHeight="1">
      <c r="B10" s="3534"/>
      <c r="C10" s="3524" t="s">
        <v>1463</v>
      </c>
      <c r="D10" s="3524" t="s">
        <v>1401</v>
      </c>
      <c r="E10" s="3524" t="s">
        <v>1462</v>
      </c>
      <c r="F10" s="3521"/>
      <c r="G10" s="3524" t="s">
        <v>1461</v>
      </c>
      <c r="H10" s="3522"/>
      <c r="I10" s="3524" t="s">
        <v>1401</v>
      </c>
      <c r="J10" s="3524" t="s">
        <v>1460</v>
      </c>
      <c r="K10" s="3523"/>
    </row>
    <row r="11" spans="2:12" ht="9.9499999999999993" customHeight="1">
      <c r="B11" s="3534"/>
      <c r="C11" s="3524"/>
      <c r="D11" s="3524"/>
      <c r="E11" s="3524"/>
      <c r="F11" s="3524"/>
      <c r="G11" s="3525"/>
      <c r="H11" s="3525"/>
      <c r="I11" s="3525"/>
      <c r="J11" s="3525"/>
      <c r="K11" s="3523"/>
    </row>
    <row r="12" spans="2:12" ht="9.9499999999999993" customHeight="1">
      <c r="B12" s="3534"/>
      <c r="C12" s="3521"/>
      <c r="D12" s="3521"/>
      <c r="E12" s="3521"/>
      <c r="F12" s="3521"/>
      <c r="G12" s="3520"/>
      <c r="H12" s="3522"/>
      <c r="I12" s="3521"/>
      <c r="J12" s="3521"/>
      <c r="K12" s="3523"/>
    </row>
    <row r="13" spans="2:12" ht="12.95" customHeight="1">
      <c r="B13" s="3534"/>
      <c r="C13" s="3536"/>
      <c r="D13" s="3522"/>
      <c r="E13" s="3535" t="s">
        <v>1447</v>
      </c>
      <c r="F13" s="3537"/>
      <c r="G13" s="3536"/>
      <c r="H13" s="3522"/>
      <c r="I13" s="3521"/>
      <c r="J13" s="3535" t="s">
        <v>1434</v>
      </c>
      <c r="K13" s="3523"/>
    </row>
    <row r="14" spans="2:12" ht="9.9499999999999993" customHeight="1">
      <c r="B14" s="3534"/>
      <c r="C14" s="3520"/>
      <c r="D14" s="3522"/>
      <c r="E14" s="3520"/>
      <c r="F14" s="3520"/>
      <c r="G14" s="3520"/>
      <c r="H14" s="3522"/>
      <c r="I14" s="3522"/>
      <c r="J14" s="3521"/>
      <c r="K14" s="3523"/>
    </row>
    <row r="15" spans="2:12" ht="12.95" customHeight="1">
      <c r="B15" s="3534"/>
      <c r="C15" s="3524" t="s">
        <v>1459</v>
      </c>
      <c r="D15" s="3524" t="s">
        <v>1401</v>
      </c>
      <c r="E15" s="3524" t="s">
        <v>1458</v>
      </c>
      <c r="F15" s="3524"/>
      <c r="G15" s="3524" t="s">
        <v>1457</v>
      </c>
      <c r="H15" s="3522"/>
      <c r="I15" s="3524" t="s">
        <v>1401</v>
      </c>
      <c r="J15" s="3524" t="s">
        <v>1456</v>
      </c>
      <c r="K15" s="3523"/>
    </row>
    <row r="16" spans="2:12" ht="12.95" customHeight="1">
      <c r="B16" s="3534"/>
      <c r="C16" s="3524" t="s">
        <v>1455</v>
      </c>
      <c r="D16" s="3524" t="s">
        <v>1401</v>
      </c>
      <c r="E16" s="3524" t="s">
        <v>1454</v>
      </c>
      <c r="F16" s="3524"/>
      <c r="G16" s="3524" t="s">
        <v>1453</v>
      </c>
      <c r="H16" s="3522"/>
      <c r="I16" s="3524" t="s">
        <v>1401</v>
      </c>
      <c r="J16" s="3524" t="s">
        <v>1452</v>
      </c>
      <c r="K16" s="3523"/>
    </row>
    <row r="17" spans="2:12" ht="12.95" customHeight="1">
      <c r="B17" s="3534"/>
      <c r="C17" s="3520"/>
      <c r="D17" s="3522"/>
      <c r="E17" s="3520"/>
      <c r="F17" s="3520"/>
      <c r="G17" s="3524" t="s">
        <v>1451</v>
      </c>
      <c r="H17" s="3522"/>
      <c r="I17" s="3524" t="s">
        <v>1401</v>
      </c>
      <c r="J17" s="3524" t="s">
        <v>1450</v>
      </c>
      <c r="K17" s="3523"/>
    </row>
    <row r="18" spans="2:12" ht="12.95" customHeight="1">
      <c r="B18" s="3534"/>
      <c r="C18" s="3521"/>
      <c r="D18" s="3521"/>
      <c r="E18" s="3521"/>
      <c r="F18" s="3521"/>
      <c r="G18" s="3520"/>
      <c r="H18" s="3522"/>
      <c r="I18" s="3521"/>
      <c r="J18" s="3521"/>
      <c r="K18" s="3523" t="s">
        <v>1449</v>
      </c>
    </row>
    <row r="19" spans="2:12" ht="9.9499999999999993" customHeight="1">
      <c r="B19" s="3534"/>
      <c r="C19" s="3521"/>
      <c r="D19" s="3521"/>
      <c r="E19" s="3521"/>
      <c r="F19" s="3521"/>
      <c r="G19" s="3520"/>
      <c r="H19" s="3522"/>
      <c r="I19" s="3521"/>
      <c r="J19" s="3521"/>
      <c r="K19" s="3523"/>
    </row>
    <row r="20" spans="2:12" ht="12.95" customHeight="1">
      <c r="B20" s="3534"/>
      <c r="C20" s="3521"/>
      <c r="D20" s="3522"/>
      <c r="E20" s="3535" t="s">
        <v>1448</v>
      </c>
      <c r="F20" s="3537"/>
      <c r="G20" s="3520"/>
      <c r="H20" s="3522"/>
      <c r="I20" s="3521"/>
      <c r="J20" s="3535" t="s">
        <v>1447</v>
      </c>
      <c r="K20" s="3523"/>
    </row>
    <row r="21" spans="2:12" ht="9.9499999999999993" customHeight="1">
      <c r="B21" s="3534"/>
      <c r="C21" s="3521"/>
      <c r="D21" s="3522"/>
      <c r="E21" s="3520"/>
      <c r="F21" s="3520"/>
      <c r="G21" s="3520"/>
      <c r="H21" s="3522"/>
      <c r="I21" s="3521"/>
      <c r="J21" s="3521"/>
      <c r="K21" s="3523"/>
    </row>
    <row r="22" spans="2:12" ht="12.95" customHeight="1">
      <c r="B22" s="3534"/>
      <c r="C22" s="3524" t="s">
        <v>1446</v>
      </c>
      <c r="D22" s="3524" t="s">
        <v>1401</v>
      </c>
      <c r="E22" s="3524" t="s">
        <v>1445</v>
      </c>
      <c r="F22" s="3524"/>
      <c r="G22" s="3520"/>
      <c r="H22" s="3522"/>
      <c r="I22" s="3521"/>
      <c r="J22" s="3520"/>
      <c r="K22" s="3523"/>
    </row>
    <row r="23" spans="2:12" ht="12.95" customHeight="1">
      <c r="B23" s="3534"/>
      <c r="C23" s="3524" t="s">
        <v>1444</v>
      </c>
      <c r="D23" s="3524" t="s">
        <v>1401</v>
      </c>
      <c r="E23" s="3524" t="s">
        <v>1443</v>
      </c>
      <c r="F23" s="3524"/>
      <c r="G23" s="3520"/>
      <c r="H23" s="3522"/>
      <c r="I23" s="3521"/>
      <c r="J23" s="3524" t="s">
        <v>1442</v>
      </c>
      <c r="K23" s="3523"/>
    </row>
    <row r="24" spans="2:12" ht="12.95" customHeight="1">
      <c r="B24" s="3534"/>
      <c r="C24" s="3526" t="s">
        <v>1441</v>
      </c>
      <c r="D24" s="3524" t="s">
        <v>1401</v>
      </c>
      <c r="E24" s="3524" t="s">
        <v>1440</v>
      </c>
      <c r="F24" s="3524"/>
      <c r="G24" s="3520"/>
      <c r="H24" s="3522"/>
      <c r="I24" s="3521"/>
      <c r="J24" s="3524" t="s">
        <v>1439</v>
      </c>
      <c r="K24" s="3523"/>
    </row>
    <row r="25" spans="2:12" ht="12.95" customHeight="1">
      <c r="B25" s="3534"/>
      <c r="C25" s="3526" t="s">
        <v>1438</v>
      </c>
      <c r="D25" s="3524" t="s">
        <v>1401</v>
      </c>
      <c r="E25" s="3524" t="s">
        <v>1437</v>
      </c>
      <c r="F25" s="3524"/>
      <c r="G25" s="3520"/>
      <c r="H25" s="3522"/>
      <c r="I25" s="3521"/>
      <c r="J25" s="3524"/>
      <c r="K25" s="3523"/>
      <c r="L25" s="3538"/>
    </row>
    <row r="26" spans="2:12" ht="12.95" customHeight="1">
      <c r="B26" s="3534"/>
      <c r="C26" s="3526" t="s">
        <v>1436</v>
      </c>
      <c r="D26" s="3524" t="s">
        <v>1401</v>
      </c>
      <c r="E26" s="3524" t="s">
        <v>1435</v>
      </c>
      <c r="F26" s="3524"/>
      <c r="G26" s="3520"/>
      <c r="H26" s="3522"/>
      <c r="I26" s="3522"/>
      <c r="J26" s="3535" t="s">
        <v>1434</v>
      </c>
      <c r="K26" s="3523"/>
      <c r="L26" s="3538"/>
    </row>
    <row r="27" spans="2:12" ht="12.95" customHeight="1">
      <c r="B27" s="3534"/>
      <c r="C27" s="3526" t="s">
        <v>1433</v>
      </c>
      <c r="D27" s="3524" t="s">
        <v>1401</v>
      </c>
      <c r="E27" s="3524" t="s">
        <v>1432</v>
      </c>
      <c r="F27" s="3524"/>
      <c r="G27" s="3520"/>
      <c r="H27" s="3522"/>
      <c r="I27" s="3522"/>
      <c r="J27" s="3537"/>
      <c r="K27" s="3523"/>
      <c r="L27" s="3538"/>
    </row>
    <row r="28" spans="2:12" ht="12.95" customHeight="1">
      <c r="B28" s="3534"/>
      <c r="C28" s="3526" t="s">
        <v>1431</v>
      </c>
      <c r="D28" s="3524" t="s">
        <v>1401</v>
      </c>
      <c r="E28" s="3524" t="s">
        <v>1430</v>
      </c>
      <c r="F28" s="3524"/>
      <c r="G28" s="3524" t="s">
        <v>1429</v>
      </c>
      <c r="H28" s="3522"/>
      <c r="I28" s="3524" t="s">
        <v>1401</v>
      </c>
      <c r="J28" s="3524" t="s">
        <v>1428</v>
      </c>
      <c r="K28" s="3523"/>
      <c r="L28" s="3538"/>
    </row>
    <row r="29" spans="2:12" ht="12.95" customHeight="1">
      <c r="B29" s="3534"/>
      <c r="C29" s="3526" t="s">
        <v>1427</v>
      </c>
      <c r="D29" s="3524" t="s">
        <v>1401</v>
      </c>
      <c r="E29" s="3524" t="s">
        <v>1426</v>
      </c>
      <c r="F29" s="3524"/>
      <c r="G29" s="3524" t="s">
        <v>1425</v>
      </c>
      <c r="H29" s="3522"/>
      <c r="I29" s="3524" t="s">
        <v>1401</v>
      </c>
      <c r="J29" s="3524" t="s">
        <v>1424</v>
      </c>
      <c r="K29" s="3523"/>
      <c r="L29" s="3538"/>
    </row>
    <row r="30" spans="2:12" ht="12.95" customHeight="1">
      <c r="B30" s="3534"/>
      <c r="C30" s="3526" t="s">
        <v>1423</v>
      </c>
      <c r="D30" s="3524" t="s">
        <v>1401</v>
      </c>
      <c r="E30" s="3524" t="s">
        <v>1422</v>
      </c>
      <c r="F30" s="3524"/>
      <c r="G30" s="3524" t="s">
        <v>1421</v>
      </c>
      <c r="H30" s="3522"/>
      <c r="I30" s="3524" t="s">
        <v>1401</v>
      </c>
      <c r="J30" s="3524" t="s">
        <v>1420</v>
      </c>
      <c r="K30" s="3523"/>
      <c r="L30" s="3538"/>
    </row>
    <row r="31" spans="2:12" ht="12.95" customHeight="1">
      <c r="B31" s="3534"/>
      <c r="C31" s="3526" t="s">
        <v>1419</v>
      </c>
      <c r="D31" s="3524" t="s">
        <v>1401</v>
      </c>
      <c r="E31" s="3524" t="s">
        <v>1418</v>
      </c>
      <c r="F31" s="3524"/>
      <c r="G31" s="3520"/>
      <c r="H31" s="3522"/>
      <c r="I31" s="3521"/>
      <c r="J31" s="3524" t="s">
        <v>1417</v>
      </c>
      <c r="K31" s="3523"/>
      <c r="L31" s="3538"/>
    </row>
    <row r="32" spans="2:12" ht="12.95" customHeight="1">
      <c r="B32" s="3534"/>
      <c r="C32" s="3526" t="s">
        <v>1416</v>
      </c>
      <c r="D32" s="3524" t="s">
        <v>1401</v>
      </c>
      <c r="E32" s="3524" t="s">
        <v>1415</v>
      </c>
      <c r="F32" s="3524"/>
      <c r="G32" s="3520"/>
      <c r="H32" s="3522"/>
      <c r="I32" s="3521"/>
      <c r="J32" s="3521"/>
      <c r="K32" s="3523"/>
      <c r="L32" s="3538"/>
    </row>
    <row r="33" spans="2:15" ht="9.9499999999999993" customHeight="1">
      <c r="B33" s="3534"/>
      <c r="C33" s="3524"/>
      <c r="D33" s="3524"/>
      <c r="E33" s="3524"/>
      <c r="F33" s="3524"/>
      <c r="G33" s="3520"/>
      <c r="H33" s="3522"/>
      <c r="I33" s="3521"/>
      <c r="J33" s="3521"/>
      <c r="K33" s="3523"/>
      <c r="L33" s="5633" t="s">
        <v>3500</v>
      </c>
    </row>
    <row r="34" spans="2:15" ht="12.95" customHeight="1">
      <c r="B34" s="3534"/>
      <c r="C34" s="3520"/>
      <c r="D34" s="3522"/>
      <c r="E34" s="3521"/>
      <c r="F34" s="3521"/>
      <c r="G34" s="3524" t="s">
        <v>1414</v>
      </c>
      <c r="H34" s="3522"/>
      <c r="I34" s="3524" t="s">
        <v>1401</v>
      </c>
      <c r="J34" s="3524" t="s">
        <v>1413</v>
      </c>
      <c r="K34" s="3523"/>
      <c r="L34" s="5633"/>
    </row>
    <row r="35" spans="2:15" ht="12.95" customHeight="1">
      <c r="B35" s="3534"/>
      <c r="C35" s="3535" t="s">
        <v>3473</v>
      </c>
      <c r="D35" s="3522"/>
      <c r="E35" s="3535" t="s">
        <v>204</v>
      </c>
      <c r="F35" s="3521"/>
      <c r="G35" s="3524" t="s">
        <v>1407</v>
      </c>
      <c r="H35" s="3522"/>
      <c r="I35" s="3521"/>
      <c r="J35" s="3521"/>
      <c r="K35" s="3523"/>
      <c r="L35" s="5633"/>
      <c r="M35" s="1794"/>
      <c r="N35" s="1794"/>
      <c r="O35" s="1794"/>
    </row>
    <row r="36" spans="2:15" ht="12.95" customHeight="1">
      <c r="B36" s="3534"/>
      <c r="C36" s="3520"/>
      <c r="D36" s="3522"/>
      <c r="E36" s="3539"/>
      <c r="F36" s="3521"/>
      <c r="G36" s="3524" t="s">
        <v>1412</v>
      </c>
      <c r="H36" s="3522"/>
      <c r="I36" s="3521"/>
      <c r="J36" s="3521"/>
      <c r="K36" s="3523"/>
      <c r="L36" s="5633"/>
      <c r="M36" s="1794"/>
      <c r="N36" s="1794"/>
      <c r="O36" s="1794"/>
    </row>
    <row r="37" spans="2:15" ht="9.9499999999999993" customHeight="1">
      <c r="B37" s="3534"/>
      <c r="C37" s="3520"/>
      <c r="D37" s="3522"/>
      <c r="E37" s="3521"/>
      <c r="F37" s="3521"/>
      <c r="G37" s="3524"/>
      <c r="H37" s="3522"/>
      <c r="I37" s="3521"/>
      <c r="J37" s="3521"/>
      <c r="K37" s="3523"/>
      <c r="L37" s="5633"/>
      <c r="M37" s="1794"/>
      <c r="N37" s="1794"/>
      <c r="O37" s="1794"/>
    </row>
    <row r="38" spans="2:15" ht="12.95" customHeight="1">
      <c r="B38" s="3534"/>
      <c r="C38" s="3524" t="s">
        <v>1411</v>
      </c>
      <c r="D38" s="3524" t="s">
        <v>1401</v>
      </c>
      <c r="E38" s="3524" t="s">
        <v>1410</v>
      </c>
      <c r="F38" s="3521"/>
      <c r="G38" s="3520"/>
      <c r="H38" s="3522"/>
      <c r="I38" s="3521"/>
      <c r="J38" s="3521"/>
      <c r="K38" s="3523"/>
      <c r="L38" s="5633"/>
      <c r="M38" s="1794"/>
      <c r="N38" s="1794"/>
      <c r="O38" s="1794"/>
    </row>
    <row r="39" spans="2:15" ht="12.95" customHeight="1">
      <c r="B39" s="3534"/>
      <c r="C39" s="3525"/>
      <c r="D39" s="3525"/>
      <c r="E39" s="3525"/>
      <c r="F39" s="3521"/>
      <c r="G39" s="3524" t="s">
        <v>1409</v>
      </c>
      <c r="H39" s="3522"/>
      <c r="I39" s="3524" t="s">
        <v>1401</v>
      </c>
      <c r="J39" s="3524" t="s">
        <v>1408</v>
      </c>
      <c r="K39" s="3523"/>
      <c r="L39" s="5633"/>
      <c r="M39" s="1794"/>
      <c r="N39" s="1794"/>
      <c r="O39" s="1794"/>
    </row>
    <row r="40" spans="2:15" ht="12.95" customHeight="1">
      <c r="B40" s="3534"/>
      <c r="C40" s="3520"/>
      <c r="D40" s="3522"/>
      <c r="E40" s="3520"/>
      <c r="F40" s="3520"/>
      <c r="G40" s="3524" t="s">
        <v>1407</v>
      </c>
      <c r="H40" s="3522"/>
      <c r="I40" s="3521"/>
      <c r="J40" s="3521"/>
      <c r="K40" s="3523"/>
      <c r="L40" s="5633"/>
      <c r="M40" s="1794"/>
      <c r="N40" s="1794"/>
      <c r="O40" s="1794"/>
    </row>
    <row r="41" spans="2:15" ht="12.95" customHeight="1">
      <c r="B41" s="3534"/>
      <c r="C41" s="3520"/>
      <c r="D41" s="3522"/>
      <c r="E41" s="3520"/>
      <c r="F41" s="3520"/>
      <c r="G41" s="3524" t="s">
        <v>1406</v>
      </c>
      <c r="H41" s="3522"/>
      <c r="I41" s="3521"/>
      <c r="J41" s="3521"/>
      <c r="K41" s="3523"/>
      <c r="L41" s="5633"/>
      <c r="M41" s="1794"/>
      <c r="N41" s="1794"/>
      <c r="O41" s="1794"/>
    </row>
    <row r="42" spans="2:15" ht="9.9499999999999993" customHeight="1">
      <c r="B42" s="3534"/>
      <c r="C42" s="3520"/>
      <c r="D42" s="3522"/>
      <c r="E42" s="3520"/>
      <c r="F42" s="3520"/>
      <c r="G42" s="3524"/>
      <c r="H42" s="3522"/>
      <c r="I42" s="3521"/>
      <c r="J42" s="3521"/>
      <c r="K42" s="3523"/>
      <c r="L42" s="5633"/>
      <c r="M42" s="1794"/>
      <c r="N42" s="1794"/>
      <c r="O42" s="1794"/>
    </row>
    <row r="43" spans="2:15" ht="9.9499999999999993" customHeight="1">
      <c r="B43" s="3534"/>
      <c r="C43" s="3520"/>
      <c r="D43" s="3522"/>
      <c r="E43" s="3520"/>
      <c r="F43" s="3520"/>
      <c r="G43" s="3520"/>
      <c r="H43" s="3522"/>
      <c r="I43" s="3521"/>
      <c r="J43" s="3521"/>
      <c r="K43" s="3523"/>
      <c r="L43" s="5633"/>
      <c r="M43" s="1794"/>
      <c r="N43" s="1794"/>
      <c r="O43" s="1794"/>
    </row>
    <row r="44" spans="2:15" ht="12.95" customHeight="1">
      <c r="B44" s="3534"/>
      <c r="C44" s="3536"/>
      <c r="D44" s="3521"/>
      <c r="E44" s="3521"/>
      <c r="F44" s="3521"/>
      <c r="G44" s="3524" t="s">
        <v>1405</v>
      </c>
      <c r="H44" s="3522"/>
      <c r="I44" s="3524" t="s">
        <v>1401</v>
      </c>
      <c r="J44" s="3524" t="s">
        <v>1404</v>
      </c>
      <c r="K44" s="3523"/>
      <c r="L44" s="5633"/>
      <c r="M44" s="1794"/>
      <c r="N44" s="1794"/>
      <c r="O44" s="1794"/>
    </row>
    <row r="45" spans="2:15" ht="12.95" customHeight="1">
      <c r="B45" s="3534"/>
      <c r="C45" s="3520"/>
      <c r="D45" s="3521"/>
      <c r="E45" s="3521"/>
      <c r="F45" s="3521"/>
      <c r="G45" s="3524" t="s">
        <v>1403</v>
      </c>
      <c r="H45" s="3522"/>
      <c r="I45" s="3521"/>
      <c r="J45" s="3521"/>
      <c r="K45" s="3523"/>
      <c r="L45" s="5633"/>
      <c r="M45" s="1794"/>
      <c r="N45" s="1794"/>
      <c r="O45" s="1794"/>
    </row>
    <row r="46" spans="2:15" ht="12.95" customHeight="1">
      <c r="B46" s="3534"/>
      <c r="C46" s="3521"/>
      <c r="D46" s="3521"/>
      <c r="E46" s="3521"/>
      <c r="F46" s="3521"/>
      <c r="G46" s="3524" t="s">
        <v>1402</v>
      </c>
      <c r="H46" s="3522"/>
      <c r="I46" s="3521"/>
      <c r="J46" s="3521"/>
      <c r="K46" s="3523"/>
      <c r="L46" s="5633"/>
      <c r="M46" s="1794"/>
      <c r="N46" s="1794"/>
      <c r="O46" s="1794"/>
    </row>
    <row r="47" spans="2:15" ht="8.1" customHeight="1">
      <c r="B47" s="3534"/>
      <c r="C47" s="3521"/>
      <c r="D47" s="3521"/>
      <c r="E47" s="3521"/>
      <c r="F47" s="3521"/>
      <c r="G47" s="3520"/>
      <c r="H47" s="3522"/>
      <c r="I47" s="3521"/>
      <c r="J47" s="3521"/>
      <c r="K47" s="3523"/>
      <c r="L47" s="5633"/>
      <c r="M47" s="1794"/>
      <c r="N47" s="1794"/>
      <c r="O47" s="1794"/>
    </row>
    <row r="48" spans="2:15" ht="5.0999999999999996" customHeight="1">
      <c r="B48" s="3534"/>
      <c r="C48" s="3521"/>
      <c r="D48" s="3521"/>
      <c r="E48" s="3521"/>
      <c r="F48" s="3521"/>
      <c r="G48" s="3520"/>
      <c r="H48" s="3522"/>
      <c r="I48" s="3521"/>
      <c r="J48" s="3521"/>
      <c r="K48" s="3523"/>
      <c r="L48" s="5633"/>
      <c r="M48" s="1794"/>
      <c r="N48" s="1794"/>
      <c r="O48" s="1794"/>
    </row>
    <row r="49" spans="2:15" ht="8.1" customHeight="1" thickBot="1">
      <c r="B49" s="3540"/>
      <c r="C49" s="3541"/>
      <c r="D49" s="3541"/>
      <c r="E49" s="3541"/>
      <c r="F49" s="3541"/>
      <c r="G49" s="3542"/>
      <c r="H49" s="3543"/>
      <c r="I49" s="3541"/>
      <c r="J49" s="3541"/>
      <c r="K49" s="3544"/>
      <c r="L49" s="5633"/>
      <c r="M49" s="1794"/>
      <c r="N49" s="1794"/>
      <c r="O49" s="1794"/>
    </row>
    <row r="50" spans="2:15" ht="9.9499999999999993" customHeight="1">
      <c r="G50" s="3545"/>
      <c r="H50" s="3546"/>
      <c r="L50" s="1794"/>
      <c r="M50" s="1794"/>
      <c r="N50" s="1794"/>
      <c r="O50" s="1794"/>
    </row>
    <row r="51" spans="2:15" ht="9.9499999999999993" customHeight="1">
      <c r="G51" s="3545"/>
      <c r="H51" s="3546"/>
      <c r="L51" s="1794"/>
      <c r="M51" s="1794"/>
      <c r="N51" s="1794"/>
      <c r="O51" s="1794"/>
    </row>
    <row r="52" spans="2:15" ht="9.9499999999999993" customHeight="1">
      <c r="G52" s="3545"/>
      <c r="H52" s="3546"/>
      <c r="L52" s="1794"/>
      <c r="M52" s="1794"/>
      <c r="N52" s="1794"/>
      <c r="O52" s="1794"/>
    </row>
    <row r="53" spans="2:15" ht="9.9499999999999993" customHeight="1">
      <c r="G53" s="3545"/>
      <c r="H53" s="3546"/>
      <c r="L53" s="1794"/>
      <c r="M53" s="1794"/>
      <c r="N53" s="1794"/>
      <c r="O53" s="1794"/>
    </row>
    <row r="54" spans="2:15" ht="9.9499999999999993" customHeight="1">
      <c r="G54" s="3545"/>
      <c r="H54" s="3546"/>
      <c r="L54" s="1794"/>
      <c r="M54" s="1794"/>
      <c r="N54" s="1794"/>
      <c r="O54" s="1794"/>
    </row>
    <row r="55" spans="2:15" ht="9.9499999999999993" customHeight="1">
      <c r="C55" s="3545"/>
      <c r="D55" s="3546"/>
      <c r="E55" s="3545"/>
      <c r="F55" s="3545"/>
      <c r="G55" s="3545"/>
      <c r="H55" s="3546"/>
      <c r="L55" s="1794"/>
      <c r="M55" s="1794"/>
      <c r="N55" s="1794"/>
      <c r="O55" s="1794"/>
    </row>
    <row r="56" spans="2:15" ht="9.9499999999999993" customHeight="1">
      <c r="C56" s="3547"/>
      <c r="G56" s="3545"/>
      <c r="H56" s="3546"/>
      <c r="L56" s="1794"/>
      <c r="M56" s="1794"/>
      <c r="N56" s="1794"/>
      <c r="O56" s="1794"/>
    </row>
    <row r="57" spans="2:15" ht="9.9499999999999993" customHeight="1">
      <c r="C57" s="3545"/>
      <c r="G57" s="3545"/>
      <c r="H57" s="3546"/>
      <c r="L57" s="1794"/>
      <c r="M57" s="1794"/>
      <c r="N57" s="1794"/>
      <c r="O57" s="1794"/>
    </row>
    <row r="58" spans="2:15" ht="9.9499999999999993" customHeight="1">
      <c r="G58" s="3545"/>
      <c r="H58" s="3546"/>
      <c r="L58" s="1794"/>
      <c r="M58" s="1794"/>
      <c r="N58" s="1794"/>
      <c r="O58" s="1794"/>
    </row>
    <row r="59" spans="2:15" ht="9.9499999999999993" customHeight="1">
      <c r="G59" s="3545"/>
      <c r="H59" s="3546"/>
      <c r="L59" s="1794"/>
      <c r="M59" s="1794"/>
      <c r="N59" s="1794"/>
      <c r="O59" s="1794"/>
    </row>
    <row r="60" spans="2:15" ht="9.9499999999999993" customHeight="1">
      <c r="G60" s="3545"/>
      <c r="H60" s="3546"/>
      <c r="L60" s="1794"/>
      <c r="M60" s="1794"/>
      <c r="N60" s="1794"/>
      <c r="O60" s="1794"/>
    </row>
    <row r="61" spans="2:15" ht="9.9499999999999993" customHeight="1">
      <c r="G61" s="3545"/>
      <c r="H61" s="3546"/>
    </row>
    <row r="62" spans="2:15" ht="9.9499999999999993" customHeight="1">
      <c r="G62" s="3545"/>
      <c r="H62" s="3546"/>
    </row>
    <row r="63" spans="2:15" ht="9.9499999999999993" customHeight="1">
      <c r="G63" s="3545"/>
      <c r="H63" s="3546"/>
    </row>
    <row r="64" spans="2:15" ht="9.9499999999999993" customHeight="1">
      <c r="G64" s="3545"/>
      <c r="H64" s="3546"/>
    </row>
    <row r="65" spans="3:8" ht="9.9499999999999993" customHeight="1">
      <c r="G65" s="3545"/>
      <c r="H65" s="3546"/>
    </row>
    <row r="66" spans="3:8" ht="9.9499999999999993" customHeight="1">
      <c r="G66" s="3545"/>
      <c r="H66" s="3546"/>
    </row>
    <row r="67" spans="3:8" ht="9.9499999999999993" customHeight="1">
      <c r="G67" s="3545"/>
      <c r="H67" s="3546"/>
    </row>
    <row r="68" spans="3:8" ht="9.9499999999999993" customHeight="1">
      <c r="G68" s="3545"/>
      <c r="H68" s="3546"/>
    </row>
    <row r="69" spans="3:8" ht="9.9499999999999993" customHeight="1">
      <c r="C69" s="3545"/>
      <c r="D69" s="3546"/>
      <c r="E69" s="3545"/>
      <c r="F69" s="3545"/>
      <c r="G69" s="3545"/>
      <c r="H69" s="3546"/>
    </row>
    <row r="70" spans="3:8" ht="9.9499999999999993" customHeight="1">
      <c r="C70" s="3545"/>
      <c r="D70" s="3546"/>
      <c r="E70" s="3545"/>
      <c r="F70" s="3545"/>
      <c r="G70" s="3545"/>
      <c r="H70" s="3546"/>
    </row>
    <row r="71" spans="3:8" ht="9.9499999999999993" customHeight="1">
      <c r="C71" s="3547"/>
      <c r="D71" s="3546"/>
      <c r="E71" s="3548"/>
      <c r="F71" s="3548"/>
      <c r="G71" s="3545"/>
      <c r="H71" s="3546"/>
    </row>
    <row r="72" spans="3:8" ht="9.9499999999999993" customHeight="1">
      <c r="C72" s="3546"/>
      <c r="D72" s="3546"/>
      <c r="E72" s="3546"/>
      <c r="F72" s="3546"/>
      <c r="G72" s="3546"/>
      <c r="H72" s="3546"/>
    </row>
    <row r="73" spans="3:8" ht="9.9499999999999993" customHeight="1">
      <c r="C73" s="3549"/>
      <c r="D73" s="3549"/>
      <c r="E73" s="3549"/>
      <c r="F73" s="3549"/>
      <c r="G73" s="3546"/>
      <c r="H73" s="3546"/>
    </row>
    <row r="74" spans="3:8" ht="9.9499999999999993" customHeight="1">
      <c r="C74" s="3549"/>
      <c r="D74" s="3549"/>
      <c r="E74" s="3549"/>
      <c r="F74" s="3549"/>
      <c r="G74" s="3546"/>
      <c r="H74" s="3546"/>
    </row>
    <row r="75" spans="3:8" ht="9.9499999999999993" customHeight="1">
      <c r="C75" s="3549"/>
      <c r="D75" s="3549"/>
      <c r="E75" s="3549"/>
      <c r="F75" s="3549"/>
      <c r="G75" s="3546"/>
      <c r="H75" s="3546"/>
    </row>
    <row r="76" spans="3:8" ht="9.9499999999999993" customHeight="1">
      <c r="C76" s="3549"/>
      <c r="D76" s="3549"/>
      <c r="E76" s="3549"/>
      <c r="F76" s="3549"/>
      <c r="G76" s="3546"/>
      <c r="H76" s="3546"/>
    </row>
    <row r="77" spans="3:8" ht="9.9499999999999993" customHeight="1">
      <c r="C77" s="3549"/>
      <c r="D77" s="3549"/>
      <c r="E77" s="3549"/>
      <c r="F77" s="3549"/>
      <c r="G77" s="3546"/>
      <c r="H77" s="3546"/>
    </row>
    <row r="78" spans="3:8" ht="9.9499999999999993" customHeight="1">
      <c r="C78" s="3549"/>
      <c r="D78" s="3549"/>
      <c r="E78" s="3549"/>
      <c r="F78" s="3549"/>
      <c r="G78" s="3546"/>
      <c r="H78" s="3546"/>
    </row>
    <row r="79" spans="3:8" ht="9.9499999999999993" customHeight="1">
      <c r="C79" s="3522"/>
      <c r="D79" s="3522"/>
      <c r="E79" s="3522"/>
      <c r="F79" s="3522"/>
      <c r="G79" s="3522"/>
      <c r="H79" s="3546"/>
    </row>
    <row r="80" spans="3:8" ht="12.75" customHeight="1">
      <c r="C80" s="3546"/>
      <c r="D80" s="3546"/>
      <c r="E80" s="3549" t="s">
        <v>982</v>
      </c>
      <c r="F80" s="3549"/>
      <c r="G80" s="3549"/>
      <c r="H80" s="3546"/>
    </row>
    <row r="81" ht="9" customHeight="1"/>
    <row r="82" ht="9" customHeight="1"/>
    <row r="83" ht="9" customHeight="1"/>
    <row r="84" ht="9" customHeight="1"/>
    <row r="85" ht="9" customHeight="1"/>
    <row r="86" ht="9" customHeight="1"/>
    <row r="87" ht="9" customHeight="1"/>
    <row r="88" ht="9" customHeight="1"/>
    <row r="89" ht="9" customHeight="1"/>
    <row r="90" ht="9" customHeight="1"/>
    <row r="91" ht="9" customHeight="1"/>
    <row r="92" ht="9" customHeight="1"/>
    <row r="93" ht="9" customHeight="1"/>
    <row r="94" ht="9" customHeight="1"/>
    <row r="95" ht="9" customHeight="1"/>
    <row r="96" ht="9" customHeight="1"/>
    <row r="97" spans="10:11" ht="9" customHeight="1"/>
    <row r="98" spans="10:11" ht="9" customHeight="1"/>
    <row r="99" spans="10:11" ht="9" customHeight="1"/>
    <row r="102" spans="10:11">
      <c r="J102" s="3550"/>
      <c r="K102" s="3550"/>
    </row>
    <row r="103" spans="10:11">
      <c r="K103" s="3550"/>
    </row>
    <row r="104" spans="10:11">
      <c r="K104" s="3550"/>
    </row>
    <row r="105" spans="10:11">
      <c r="K105" s="3550"/>
    </row>
    <row r="106" spans="10:11">
      <c r="J106" s="3550"/>
      <c r="K106" s="3550"/>
    </row>
    <row r="107" spans="10:11">
      <c r="K107" s="3550"/>
    </row>
    <row r="108" spans="10:11">
      <c r="K108" s="3550"/>
    </row>
    <row r="109" spans="10:11">
      <c r="J109" s="3550"/>
      <c r="K109" s="3550"/>
    </row>
    <row r="110" spans="10:11">
      <c r="K110" s="3550"/>
    </row>
    <row r="111" spans="10:11">
      <c r="J111" s="3550"/>
      <c r="K111" s="3550"/>
    </row>
    <row r="112" spans="10:11">
      <c r="K112" s="3550"/>
    </row>
    <row r="130" spans="18:18">
      <c r="R130" s="3551"/>
    </row>
    <row r="158" spans="16:16">
      <c r="P158" s="3551"/>
    </row>
    <row r="159" spans="16:16">
      <c r="P159" s="3551"/>
    </row>
  </sheetData>
  <mergeCells count="1">
    <mergeCell ref="L33:L49"/>
  </mergeCells>
  <printOptions horizontalCentered="1" verticalCentered="1"/>
  <pageMargins left="0.25" right="0.25" top="0.25" bottom="0.25" header="0" footer="0"/>
  <pageSetup scale="96" orientation="landscape" horizontalDpi="300" verticalDpi="300" r:id="rId1"/>
  <headerFooter alignWithMargins="0"/>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2:V322"/>
  <sheetViews>
    <sheetView showGridLines="0" topLeftCell="A2" zoomScaleNormal="100" zoomScaleSheetLayoutView="73" workbookViewId="0">
      <selection activeCell="H38" sqref="H38"/>
    </sheetView>
  </sheetViews>
  <sheetFormatPr defaultColWidth="17.140625" defaultRowHeight="15.75"/>
  <cols>
    <col min="1" max="1" width="5.42578125" style="4760" customWidth="1"/>
    <col min="2" max="2" width="6.140625" style="1506" customWidth="1"/>
    <col min="3" max="3" width="8.140625" style="1506" customWidth="1"/>
    <col min="4" max="4" width="60.28515625" style="1506" customWidth="1"/>
    <col min="5" max="5" width="14.5703125" style="1506" customWidth="1"/>
    <col min="6" max="6" width="18.85546875" style="1506" customWidth="1"/>
    <col min="7" max="9" width="15" style="1506" customWidth="1"/>
    <col min="10" max="10" width="14.28515625" style="1506" customWidth="1"/>
    <col min="11" max="11" width="15" style="1506" customWidth="1"/>
    <col min="12" max="12" width="6.140625" style="1506" customWidth="1"/>
    <col min="13" max="13" width="5.42578125" style="4754" customWidth="1"/>
    <col min="14" max="14" width="6" style="1506" customWidth="1"/>
    <col min="15" max="16384" width="17.140625" style="1506"/>
  </cols>
  <sheetData>
    <row r="2" spans="1:13" s="1572" customFormat="1" ht="17.100000000000001" customHeight="1">
      <c r="A2" s="4759"/>
      <c r="D2" s="1550"/>
      <c r="E2" s="1550"/>
      <c r="F2" s="1550"/>
      <c r="G2" s="1573"/>
      <c r="H2" s="1550"/>
      <c r="I2" s="1550"/>
      <c r="J2" s="1550"/>
      <c r="K2" s="1550"/>
      <c r="L2" s="1550"/>
      <c r="M2" s="4753"/>
    </row>
    <row r="3" spans="1:13" ht="16.5" thickBot="1"/>
    <row r="4" spans="1:13" ht="17.100000000000001" customHeight="1">
      <c r="A4" s="5639" t="s">
        <v>173</v>
      </c>
      <c r="B4" s="1571"/>
      <c r="C4" s="1570"/>
      <c r="D4" s="1570"/>
      <c r="E4" s="1570"/>
      <c r="F4" s="1570"/>
      <c r="G4" s="1570"/>
      <c r="H4" s="1570"/>
      <c r="I4" s="1570"/>
      <c r="J4" s="1570"/>
      <c r="K4" s="1570"/>
      <c r="L4" s="1569"/>
      <c r="M4" s="5638" t="s">
        <v>3500</v>
      </c>
    </row>
    <row r="5" spans="1:13" ht="17.100000000000001" customHeight="1">
      <c r="A5" s="5639"/>
      <c r="B5" s="5634" t="s">
        <v>1523</v>
      </c>
      <c r="C5" s="5635"/>
      <c r="D5" s="5635"/>
      <c r="E5" s="5635"/>
      <c r="F5" s="5635"/>
      <c r="G5" s="5635"/>
      <c r="H5" s="5635"/>
      <c r="I5" s="5635"/>
      <c r="J5" s="5635"/>
      <c r="K5" s="5635"/>
      <c r="L5" s="3311"/>
      <c r="M5" s="5638"/>
    </row>
    <row r="6" spans="1:13" ht="17.100000000000001" customHeight="1">
      <c r="A6" s="5639"/>
      <c r="B6" s="5636" t="s">
        <v>1522</v>
      </c>
      <c r="C6" s="5637"/>
      <c r="D6" s="5637"/>
      <c r="E6" s="5637"/>
      <c r="F6" s="5637"/>
      <c r="G6" s="5637"/>
      <c r="H6" s="5637"/>
      <c r="I6" s="5637"/>
      <c r="J6" s="5637"/>
      <c r="K6" s="5637"/>
      <c r="L6" s="3310"/>
      <c r="M6" s="5638"/>
    </row>
    <row r="7" spans="1:13" ht="17.100000000000001" customHeight="1">
      <c r="A7" s="5639"/>
      <c r="B7" s="3308"/>
      <c r="C7" s="3309"/>
      <c r="D7" s="3309"/>
      <c r="E7" s="3309"/>
      <c r="F7" s="3309"/>
      <c r="G7" s="3309"/>
      <c r="H7" s="3309"/>
      <c r="I7" s="3309"/>
      <c r="J7" s="3309"/>
      <c r="K7" s="3309"/>
      <c r="L7" s="3310"/>
      <c r="M7" s="5638"/>
    </row>
    <row r="8" spans="1:13" ht="17.100000000000001" customHeight="1">
      <c r="A8" s="5639"/>
      <c r="B8" s="3312" t="s">
        <v>1521</v>
      </c>
      <c r="C8" s="3313"/>
      <c r="D8" s="3309"/>
      <c r="E8" s="3309"/>
      <c r="F8" s="3309"/>
      <c r="G8" s="3309"/>
      <c r="H8" s="3309"/>
      <c r="I8" s="3309"/>
      <c r="J8" s="3309"/>
      <c r="K8" s="3309"/>
      <c r="L8" s="3310"/>
      <c r="M8" s="5638"/>
    </row>
    <row r="9" spans="1:13" ht="17.100000000000001" customHeight="1">
      <c r="A9" s="5639"/>
      <c r="B9" s="3314" t="s">
        <v>1520</v>
      </c>
      <c r="C9" s="3315"/>
      <c r="D9" s="3309"/>
      <c r="E9" s="3309"/>
      <c r="F9" s="3309"/>
      <c r="G9" s="3309"/>
      <c r="H9" s="3309"/>
      <c r="I9" s="3309"/>
      <c r="J9" s="3309"/>
      <c r="K9" s="3309"/>
      <c r="L9" s="3310"/>
      <c r="M9" s="5638"/>
    </row>
    <row r="10" spans="1:13" ht="17.100000000000001" customHeight="1">
      <c r="A10" s="5639"/>
      <c r="B10" s="1566"/>
      <c r="C10" s="1565"/>
      <c r="D10" s="1565"/>
      <c r="E10" s="1550"/>
      <c r="F10" s="1550"/>
      <c r="G10" s="1550"/>
      <c r="H10" s="1550"/>
      <c r="I10" s="1550"/>
      <c r="J10" s="1550"/>
      <c r="K10" s="1565"/>
      <c r="L10" s="1564"/>
      <c r="M10" s="5638"/>
    </row>
    <row r="11" spans="1:13" ht="17.100000000000001" customHeight="1">
      <c r="A11" s="5639"/>
      <c r="B11" s="1563"/>
      <c r="C11" s="1562"/>
      <c r="D11" s="1561"/>
      <c r="E11" s="1560"/>
      <c r="F11" s="1559" t="s">
        <v>1519</v>
      </c>
      <c r="G11" s="1558" t="s">
        <v>982</v>
      </c>
      <c r="H11" s="1555"/>
      <c r="I11" s="1557" t="s">
        <v>788</v>
      </c>
      <c r="J11" s="1556"/>
      <c r="K11" s="1555"/>
      <c r="L11" s="1554"/>
      <c r="M11" s="5638"/>
    </row>
    <row r="12" spans="1:13" ht="17.100000000000001" customHeight="1">
      <c r="A12" s="5639"/>
      <c r="B12" s="1549"/>
      <c r="C12" s="1553"/>
      <c r="D12" s="1552"/>
      <c r="E12" s="1547" t="s">
        <v>1518</v>
      </c>
      <c r="F12" s="1538" t="s">
        <v>1517</v>
      </c>
      <c r="G12" s="1546" t="s">
        <v>1516</v>
      </c>
      <c r="H12" s="1550"/>
      <c r="I12" s="1546" t="s">
        <v>1515</v>
      </c>
      <c r="J12" s="1551"/>
      <c r="K12" s="1550"/>
      <c r="L12" s="1519"/>
      <c r="M12" s="5638"/>
    </row>
    <row r="13" spans="1:13" ht="17.100000000000001" customHeight="1">
      <c r="A13" s="5639"/>
      <c r="B13" s="1549" t="s">
        <v>549</v>
      </c>
      <c r="C13" s="1548" t="s">
        <v>491</v>
      </c>
      <c r="D13" s="1546" t="s">
        <v>1514</v>
      </c>
      <c r="E13" s="1547" t="s">
        <v>1513</v>
      </c>
      <c r="F13" s="1538" t="s">
        <v>1512</v>
      </c>
      <c r="G13" s="1546" t="s">
        <v>1511</v>
      </c>
      <c r="H13" s="1538" t="s">
        <v>1510</v>
      </c>
      <c r="I13" s="1546" t="s">
        <v>1509</v>
      </c>
      <c r="J13" s="1539" t="s">
        <v>23</v>
      </c>
      <c r="K13" s="1538" t="s">
        <v>788</v>
      </c>
      <c r="L13" s="1519" t="s">
        <v>549</v>
      </c>
      <c r="M13" s="5638"/>
    </row>
    <row r="14" spans="1:13" ht="17.100000000000001" customHeight="1">
      <c r="A14" s="5639"/>
      <c r="B14" s="1549" t="s">
        <v>1508</v>
      </c>
      <c r="C14" s="1548" t="s">
        <v>492</v>
      </c>
      <c r="D14" s="1546" t="s">
        <v>599</v>
      </c>
      <c r="E14" s="1547" t="s">
        <v>600</v>
      </c>
      <c r="F14" s="1538" t="s">
        <v>494</v>
      </c>
      <c r="G14" s="1546" t="s">
        <v>495</v>
      </c>
      <c r="H14" s="1538" t="s">
        <v>496</v>
      </c>
      <c r="I14" s="1546" t="s">
        <v>497</v>
      </c>
      <c r="J14" s="1539" t="s">
        <v>498</v>
      </c>
      <c r="K14" s="1538" t="s">
        <v>499</v>
      </c>
      <c r="L14" s="1519" t="s">
        <v>1508</v>
      </c>
      <c r="M14" s="5638"/>
    </row>
    <row r="15" spans="1:13" s="1536" customFormat="1" ht="17.100000000000001" customHeight="1" thickBot="1">
      <c r="A15" s="5639"/>
      <c r="B15" s="1545"/>
      <c r="C15" s="1544"/>
      <c r="D15" s="1543"/>
      <c r="E15" s="1542"/>
      <c r="F15" s="1541"/>
      <c r="G15" s="1540"/>
      <c r="H15" s="1541"/>
      <c r="I15" s="1540"/>
      <c r="J15" s="1539"/>
      <c r="K15" s="1538"/>
      <c r="L15" s="1537"/>
      <c r="M15" s="5638"/>
    </row>
    <row r="16" spans="1:13" ht="17.100000000000001" customHeight="1">
      <c r="A16" s="5639"/>
      <c r="B16" s="1522"/>
      <c r="C16" s="1521"/>
      <c r="D16" s="1520" t="s">
        <v>1507</v>
      </c>
      <c r="E16" s="1535"/>
      <c r="F16" s="1534"/>
      <c r="G16" s="1534"/>
      <c r="H16" s="1534"/>
      <c r="I16" s="1534"/>
      <c r="J16" s="1534"/>
      <c r="K16" s="1534"/>
      <c r="L16" s="1533"/>
      <c r="M16" s="5638"/>
    </row>
    <row r="17" spans="1:13" ht="17.100000000000001" customHeight="1">
      <c r="A17" s="4761"/>
      <c r="B17" s="1522"/>
      <c r="C17" s="1521"/>
      <c r="D17" s="1520" t="s">
        <v>1506</v>
      </c>
      <c r="E17" s="1532"/>
      <c r="F17" s="1531"/>
      <c r="G17" s="1531"/>
      <c r="H17" s="1531"/>
      <c r="I17" s="1530"/>
      <c r="J17" s="1530"/>
      <c r="K17" s="1529"/>
      <c r="L17" s="1519"/>
      <c r="M17" s="4755"/>
    </row>
    <row r="18" spans="1:13" ht="17.100000000000001" customHeight="1">
      <c r="B18" s="1522">
        <v>1</v>
      </c>
      <c r="C18" s="1521"/>
      <c r="D18" s="1520" t="s">
        <v>1505</v>
      </c>
      <c r="E18" s="3671">
        <v>381</v>
      </c>
      <c r="F18" s="1527">
        <v>2</v>
      </c>
      <c r="G18" s="1527">
        <v>93</v>
      </c>
      <c r="H18" s="1527">
        <v>18</v>
      </c>
      <c r="I18" s="1527">
        <f>SUM(E18:H18)</f>
        <v>494</v>
      </c>
      <c r="J18" s="1527">
        <v>0</v>
      </c>
      <c r="K18" s="1527">
        <f>SUM(I18:J18)</f>
        <v>494</v>
      </c>
      <c r="L18" s="1519" t="s">
        <v>789</v>
      </c>
    </row>
    <row r="19" spans="1:13" ht="17.100000000000001" customHeight="1">
      <c r="B19" s="1518">
        <v>2</v>
      </c>
      <c r="C19" s="1517"/>
      <c r="D19" s="1516" t="s">
        <v>1504</v>
      </c>
      <c r="E19" s="3671">
        <v>616</v>
      </c>
      <c r="F19" s="1527">
        <v>4</v>
      </c>
      <c r="G19" s="1527">
        <v>58</v>
      </c>
      <c r="H19" s="1527">
        <v>54</v>
      </c>
      <c r="I19" s="1514">
        <f>SUM(E19:H19)</f>
        <v>732</v>
      </c>
      <c r="J19" s="1514">
        <v>0</v>
      </c>
      <c r="K19" s="1514">
        <f>SUM(I19:J19)</f>
        <v>732</v>
      </c>
      <c r="L19" s="1513" t="s">
        <v>778</v>
      </c>
    </row>
    <row r="20" spans="1:13" ht="17.100000000000001" customHeight="1">
      <c r="B20" s="1518">
        <v>3</v>
      </c>
      <c r="C20" s="1517"/>
      <c r="D20" s="1516" t="s">
        <v>1503</v>
      </c>
      <c r="E20" s="3671">
        <v>1546</v>
      </c>
      <c r="F20" s="1527">
        <v>57</v>
      </c>
      <c r="G20" s="1527">
        <v>123</v>
      </c>
      <c r="H20" s="1527">
        <v>86</v>
      </c>
      <c r="I20" s="1514">
        <f>SUM(E20:H20)</f>
        <v>1812</v>
      </c>
      <c r="J20" s="1514">
        <v>0</v>
      </c>
      <c r="K20" s="1514">
        <f>SUM(I20:J20)</f>
        <v>1812</v>
      </c>
      <c r="L20" s="1513" t="s">
        <v>790</v>
      </c>
    </row>
    <row r="21" spans="1:13" ht="16.5" customHeight="1">
      <c r="B21" s="1518">
        <v>4</v>
      </c>
      <c r="C21" s="1517"/>
      <c r="D21" s="1516" t="s">
        <v>1502</v>
      </c>
      <c r="E21" s="3671">
        <v>233</v>
      </c>
      <c r="F21" s="1527">
        <v>11</v>
      </c>
      <c r="G21" s="1527">
        <v>22</v>
      </c>
      <c r="H21" s="1527">
        <v>13</v>
      </c>
      <c r="I21" s="1514">
        <f>SUM(E21:H21)</f>
        <v>279</v>
      </c>
      <c r="J21" s="1514">
        <v>0</v>
      </c>
      <c r="K21" s="1514">
        <f>SUM(I21:J21)</f>
        <v>279</v>
      </c>
      <c r="L21" s="1513" t="s">
        <v>605</v>
      </c>
    </row>
    <row r="22" spans="1:13" ht="17.100000000000001" customHeight="1">
      <c r="B22" s="1518">
        <v>5</v>
      </c>
      <c r="C22" s="1517"/>
      <c r="D22" s="1516" t="s">
        <v>1501</v>
      </c>
      <c r="E22" s="3671">
        <v>4234</v>
      </c>
      <c r="F22" s="1527">
        <v>0</v>
      </c>
      <c r="G22" s="1527">
        <v>19</v>
      </c>
      <c r="H22" s="1527">
        <v>149</v>
      </c>
      <c r="I22" s="1514">
        <f>SUM(E22:H22)</f>
        <v>4402</v>
      </c>
      <c r="J22" s="1514">
        <v>0</v>
      </c>
      <c r="K22" s="1514">
        <f>SUM(I22:J22)</f>
        <v>4402</v>
      </c>
      <c r="L22" s="1513" t="s">
        <v>791</v>
      </c>
    </row>
    <row r="23" spans="1:13" ht="17.100000000000001" customHeight="1">
      <c r="B23" s="1518"/>
      <c r="C23" s="1517"/>
      <c r="D23" s="1516" t="s">
        <v>1500</v>
      </c>
      <c r="E23" s="5088"/>
      <c r="F23" s="1528"/>
      <c r="G23" s="1528"/>
      <c r="H23" s="1528"/>
      <c r="I23" s="1528"/>
      <c r="J23" s="1528"/>
      <c r="K23" s="1528"/>
      <c r="L23" s="1513"/>
    </row>
    <row r="24" spans="1:13" ht="16.5" customHeight="1">
      <c r="A24" s="4761"/>
      <c r="B24" s="1522">
        <v>6</v>
      </c>
      <c r="C24" s="1521"/>
      <c r="D24" s="1520" t="s">
        <v>1499</v>
      </c>
      <c r="E24" s="3671">
        <v>26898</v>
      </c>
      <c r="F24" s="1527">
        <v>1533</v>
      </c>
      <c r="G24" s="1527">
        <v>46309</v>
      </c>
      <c r="H24" s="1527">
        <v>2366</v>
      </c>
      <c r="I24" s="1527">
        <f t="shared" ref="I24:I48" si="0">SUM(E24:H24)</f>
        <v>77106</v>
      </c>
      <c r="J24" s="1527">
        <v>0</v>
      </c>
      <c r="K24" s="1527">
        <f t="shared" ref="K24:K48" si="1">SUM(I24:J24)</f>
        <v>77106</v>
      </c>
      <c r="L24" s="1519" t="s">
        <v>792</v>
      </c>
      <c r="M24" s="4258"/>
    </row>
    <row r="25" spans="1:13" ht="17.100000000000001" customHeight="1">
      <c r="A25" s="4761"/>
      <c r="B25" s="1518">
        <v>7</v>
      </c>
      <c r="C25" s="1517"/>
      <c r="D25" s="1516" t="s">
        <v>1498</v>
      </c>
      <c r="E25" s="3671">
        <v>6867</v>
      </c>
      <c r="F25" s="1527">
        <v>555</v>
      </c>
      <c r="G25" s="1527">
        <v>9340</v>
      </c>
      <c r="H25" s="1527">
        <v>639</v>
      </c>
      <c r="I25" s="1514">
        <f t="shared" si="0"/>
        <v>17401</v>
      </c>
      <c r="J25" s="1514">
        <v>0</v>
      </c>
      <c r="K25" s="1514">
        <f t="shared" si="1"/>
        <v>17401</v>
      </c>
      <c r="L25" s="1513" t="s">
        <v>793</v>
      </c>
      <c r="M25" s="4258"/>
    </row>
    <row r="26" spans="1:13" ht="17.100000000000001" customHeight="1">
      <c r="A26" s="4761"/>
      <c r="B26" s="1518">
        <v>8</v>
      </c>
      <c r="C26" s="1517"/>
      <c r="D26" s="1516" t="s">
        <v>1497</v>
      </c>
      <c r="E26" s="3671">
        <v>0</v>
      </c>
      <c r="F26" s="1527">
        <v>0</v>
      </c>
      <c r="G26" s="1527">
        <v>0</v>
      </c>
      <c r="H26" s="1527">
        <v>0</v>
      </c>
      <c r="I26" s="1514">
        <f t="shared" si="0"/>
        <v>0</v>
      </c>
      <c r="J26" s="1514">
        <v>0</v>
      </c>
      <c r="K26" s="1514">
        <f t="shared" si="1"/>
        <v>0</v>
      </c>
      <c r="L26" s="1513" t="s">
        <v>517</v>
      </c>
      <c r="M26" s="4258"/>
    </row>
    <row r="27" spans="1:13" ht="17.100000000000001" customHeight="1">
      <c r="A27" s="4761"/>
      <c r="B27" s="1518">
        <v>9</v>
      </c>
      <c r="C27" s="1517"/>
      <c r="D27" s="1516" t="s">
        <v>1496</v>
      </c>
      <c r="E27" s="3671">
        <v>0</v>
      </c>
      <c r="F27" s="1527">
        <v>0</v>
      </c>
      <c r="G27" s="1527">
        <v>0</v>
      </c>
      <c r="H27" s="1527">
        <v>0</v>
      </c>
      <c r="I27" s="1514">
        <f t="shared" si="0"/>
        <v>0</v>
      </c>
      <c r="J27" s="1514">
        <v>0</v>
      </c>
      <c r="K27" s="1514">
        <f t="shared" si="1"/>
        <v>0</v>
      </c>
      <c r="L27" s="1513" t="s">
        <v>794</v>
      </c>
      <c r="M27" s="4258"/>
    </row>
    <row r="28" spans="1:13" ht="17.100000000000001" customHeight="1">
      <c r="A28" s="4761"/>
      <c r="B28" s="1526">
        <v>10</v>
      </c>
      <c r="C28" s="1525"/>
      <c r="D28" s="1524" t="s">
        <v>1495</v>
      </c>
      <c r="E28" s="3671">
        <v>4121</v>
      </c>
      <c r="F28" s="1527">
        <v>2371</v>
      </c>
      <c r="G28" s="1527">
        <v>3933</v>
      </c>
      <c r="H28" s="1527">
        <v>1225</v>
      </c>
      <c r="I28" s="1514">
        <f t="shared" si="0"/>
        <v>11650</v>
      </c>
      <c r="J28" s="1514">
        <v>0</v>
      </c>
      <c r="K28" s="1514">
        <f t="shared" si="1"/>
        <v>11650</v>
      </c>
      <c r="L28" s="1523" t="s">
        <v>795</v>
      </c>
      <c r="M28" s="4258"/>
    </row>
    <row r="29" spans="1:13" ht="17.100000000000001" customHeight="1">
      <c r="A29" s="4761"/>
      <c r="B29" s="1522">
        <v>11</v>
      </c>
      <c r="C29" s="1521"/>
      <c r="D29" s="1520" t="s">
        <v>1494</v>
      </c>
      <c r="E29" s="3671">
        <v>233</v>
      </c>
      <c r="F29" s="1527">
        <v>144</v>
      </c>
      <c r="G29" s="1527">
        <v>270</v>
      </c>
      <c r="H29" s="1527">
        <v>65</v>
      </c>
      <c r="I29" s="1514">
        <f t="shared" si="0"/>
        <v>712</v>
      </c>
      <c r="J29" s="1514">
        <v>0</v>
      </c>
      <c r="K29" s="1514">
        <f t="shared" si="1"/>
        <v>712</v>
      </c>
      <c r="L29" s="1519" t="s">
        <v>796</v>
      </c>
      <c r="M29" s="4258"/>
    </row>
    <row r="30" spans="1:13" ht="17.100000000000001" customHeight="1">
      <c r="A30" s="4761"/>
      <c r="B30" s="1518">
        <v>12</v>
      </c>
      <c r="C30" s="1517"/>
      <c r="D30" s="1516" t="s">
        <v>1493</v>
      </c>
      <c r="E30" s="3671">
        <v>2509</v>
      </c>
      <c r="F30" s="1527">
        <v>1296</v>
      </c>
      <c r="G30" s="1527">
        <v>3913</v>
      </c>
      <c r="H30" s="1527">
        <v>3573</v>
      </c>
      <c r="I30" s="1514">
        <f t="shared" si="0"/>
        <v>11291</v>
      </c>
      <c r="J30" s="1514">
        <v>0</v>
      </c>
      <c r="K30" s="1514">
        <f t="shared" si="1"/>
        <v>11291</v>
      </c>
      <c r="L30" s="1513" t="s">
        <v>797</v>
      </c>
      <c r="M30" s="4258"/>
    </row>
    <row r="31" spans="1:13" ht="17.100000000000001" customHeight="1">
      <c r="A31" s="4761"/>
      <c r="B31" s="1518">
        <v>13</v>
      </c>
      <c r="C31" s="1517"/>
      <c r="D31" s="1516" t="s">
        <v>1492</v>
      </c>
      <c r="E31" s="3671">
        <v>309</v>
      </c>
      <c r="F31" s="1527">
        <v>334</v>
      </c>
      <c r="G31" s="1527">
        <v>765</v>
      </c>
      <c r="H31" s="1527">
        <v>844</v>
      </c>
      <c r="I31" s="1514">
        <f t="shared" si="0"/>
        <v>2252</v>
      </c>
      <c r="J31" s="1514">
        <v>0</v>
      </c>
      <c r="K31" s="1514">
        <f t="shared" si="1"/>
        <v>2252</v>
      </c>
      <c r="L31" s="1513" t="s">
        <v>798</v>
      </c>
      <c r="M31" s="4258"/>
    </row>
    <row r="32" spans="1:13" ht="17.100000000000001" customHeight="1">
      <c r="A32" s="4761"/>
      <c r="B32" s="1518">
        <v>14</v>
      </c>
      <c r="C32" s="1517"/>
      <c r="D32" s="1516" t="s">
        <v>1491</v>
      </c>
      <c r="E32" s="3671">
        <v>1995</v>
      </c>
      <c r="F32" s="1527">
        <v>2362</v>
      </c>
      <c r="G32" s="1527">
        <v>620</v>
      </c>
      <c r="H32" s="1527">
        <v>1909</v>
      </c>
      <c r="I32" s="1514">
        <f t="shared" si="0"/>
        <v>6886</v>
      </c>
      <c r="J32" s="1514">
        <v>0</v>
      </c>
      <c r="K32" s="1514">
        <f t="shared" si="1"/>
        <v>6886</v>
      </c>
      <c r="L32" s="1513" t="s">
        <v>799</v>
      </c>
      <c r="M32" s="4258"/>
    </row>
    <row r="33" spans="1:13" ht="17.100000000000001" customHeight="1">
      <c r="A33" s="4761"/>
      <c r="B33" s="1518">
        <v>15</v>
      </c>
      <c r="C33" s="1517"/>
      <c r="D33" s="1516" t="s">
        <v>1490</v>
      </c>
      <c r="E33" s="3671">
        <v>79</v>
      </c>
      <c r="F33" s="1527">
        <v>585</v>
      </c>
      <c r="G33" s="1527">
        <v>119</v>
      </c>
      <c r="H33" s="1527">
        <v>435</v>
      </c>
      <c r="I33" s="1514">
        <f t="shared" si="0"/>
        <v>1218</v>
      </c>
      <c r="J33" s="1514">
        <v>0</v>
      </c>
      <c r="K33" s="1514">
        <f t="shared" si="1"/>
        <v>1218</v>
      </c>
      <c r="L33" s="1513" t="s">
        <v>800</v>
      </c>
      <c r="M33" s="4258"/>
    </row>
    <row r="34" spans="1:13" ht="17.100000000000001" customHeight="1">
      <c r="A34" s="4761"/>
      <c r="B34" s="1518">
        <v>16</v>
      </c>
      <c r="C34" s="1517"/>
      <c r="D34" s="1516" t="s">
        <v>1489</v>
      </c>
      <c r="E34" s="3671">
        <v>4587</v>
      </c>
      <c r="F34" s="1527">
        <v>1068</v>
      </c>
      <c r="G34" s="1527">
        <v>22</v>
      </c>
      <c r="H34" s="1527">
        <v>367</v>
      </c>
      <c r="I34" s="1514">
        <f t="shared" si="0"/>
        <v>6044</v>
      </c>
      <c r="J34" s="1514">
        <v>0</v>
      </c>
      <c r="K34" s="1514">
        <f t="shared" si="1"/>
        <v>6044</v>
      </c>
      <c r="L34" s="1513" t="s">
        <v>801</v>
      </c>
      <c r="M34" s="4258"/>
    </row>
    <row r="35" spans="1:13" ht="17.100000000000001" customHeight="1">
      <c r="A35" s="4761"/>
      <c r="B35" s="1518">
        <v>17</v>
      </c>
      <c r="C35" s="1517"/>
      <c r="D35" s="1516" t="s">
        <v>1488</v>
      </c>
      <c r="E35" s="3671">
        <v>1094</v>
      </c>
      <c r="F35" s="1527">
        <v>291</v>
      </c>
      <c r="G35" s="1527">
        <v>6</v>
      </c>
      <c r="H35" s="1527">
        <v>87</v>
      </c>
      <c r="I35" s="1514">
        <f t="shared" si="0"/>
        <v>1478</v>
      </c>
      <c r="J35" s="1514">
        <v>0</v>
      </c>
      <c r="K35" s="1514">
        <f t="shared" si="1"/>
        <v>1478</v>
      </c>
      <c r="L35" s="1513" t="s">
        <v>802</v>
      </c>
      <c r="M35" s="4258"/>
    </row>
    <row r="36" spans="1:13" ht="17.100000000000001" customHeight="1">
      <c r="B36" s="1518">
        <v>18</v>
      </c>
      <c r="C36" s="1517"/>
      <c r="D36" s="1516" t="s">
        <v>1487</v>
      </c>
      <c r="E36" s="3671">
        <v>0</v>
      </c>
      <c r="F36" s="1527">
        <v>0</v>
      </c>
      <c r="G36" s="1527">
        <v>0</v>
      </c>
      <c r="H36" s="1527">
        <v>0</v>
      </c>
      <c r="I36" s="1514">
        <f t="shared" si="0"/>
        <v>0</v>
      </c>
      <c r="J36" s="1514">
        <v>0</v>
      </c>
      <c r="K36" s="1514">
        <f t="shared" si="1"/>
        <v>0</v>
      </c>
      <c r="L36" s="1513" t="s">
        <v>803</v>
      </c>
    </row>
    <row r="37" spans="1:13" ht="17.100000000000001" customHeight="1">
      <c r="B37" s="1518">
        <v>19</v>
      </c>
      <c r="C37" s="1517"/>
      <c r="D37" s="1516" t="s">
        <v>1486</v>
      </c>
      <c r="E37" s="3671">
        <v>0</v>
      </c>
      <c r="F37" s="1527">
        <v>0</v>
      </c>
      <c r="G37" s="1527">
        <v>0</v>
      </c>
      <c r="H37" s="1527">
        <v>0</v>
      </c>
      <c r="I37" s="1514">
        <f t="shared" si="0"/>
        <v>0</v>
      </c>
      <c r="J37" s="1514">
        <v>0</v>
      </c>
      <c r="K37" s="1514">
        <f t="shared" si="1"/>
        <v>0</v>
      </c>
      <c r="L37" s="1513" t="s">
        <v>804</v>
      </c>
    </row>
    <row r="38" spans="1:13" ht="17.100000000000001" customHeight="1">
      <c r="B38" s="1518">
        <v>20</v>
      </c>
      <c r="C38" s="1517"/>
      <c r="D38" s="1516" t="s">
        <v>1485</v>
      </c>
      <c r="E38" s="3671">
        <v>0</v>
      </c>
      <c r="F38" s="1527">
        <v>0</v>
      </c>
      <c r="G38" s="1527">
        <v>0</v>
      </c>
      <c r="H38" s="1527">
        <v>0</v>
      </c>
      <c r="I38" s="1514">
        <f t="shared" si="0"/>
        <v>0</v>
      </c>
      <c r="J38" s="1514">
        <v>0</v>
      </c>
      <c r="K38" s="1514">
        <f t="shared" si="1"/>
        <v>0</v>
      </c>
      <c r="L38" s="1513" t="s">
        <v>805</v>
      </c>
    </row>
    <row r="39" spans="1:13" ht="17.100000000000001" customHeight="1">
      <c r="A39" s="4762"/>
      <c r="B39" s="1518">
        <v>21</v>
      </c>
      <c r="C39" s="1517"/>
      <c r="D39" s="1516" t="s">
        <v>1484</v>
      </c>
      <c r="E39" s="3671">
        <v>19055</v>
      </c>
      <c r="F39" s="1527">
        <v>4997</v>
      </c>
      <c r="G39" s="1527">
        <v>2083</v>
      </c>
      <c r="H39" s="1527">
        <v>2427</v>
      </c>
      <c r="I39" s="1514">
        <f t="shared" si="0"/>
        <v>28562</v>
      </c>
      <c r="J39" s="1514">
        <v>0</v>
      </c>
      <c r="K39" s="1514">
        <f t="shared" si="1"/>
        <v>28562</v>
      </c>
      <c r="L39" s="1513" t="s">
        <v>806</v>
      </c>
      <c r="M39" s="4756"/>
    </row>
    <row r="40" spans="1:13" ht="17.100000000000001" customHeight="1">
      <c r="A40" s="4762"/>
      <c r="B40" s="1518">
        <v>22</v>
      </c>
      <c r="C40" s="1517"/>
      <c r="D40" s="1516" t="s">
        <v>1483</v>
      </c>
      <c r="E40" s="3671">
        <v>90</v>
      </c>
      <c r="F40" s="1527">
        <v>25</v>
      </c>
      <c r="G40" s="1527">
        <v>32</v>
      </c>
      <c r="H40" s="1527">
        <v>14</v>
      </c>
      <c r="I40" s="1514">
        <f t="shared" si="0"/>
        <v>161</v>
      </c>
      <c r="J40" s="1514">
        <v>0</v>
      </c>
      <c r="K40" s="1514">
        <f t="shared" si="1"/>
        <v>161</v>
      </c>
      <c r="L40" s="1513" t="s">
        <v>807</v>
      </c>
      <c r="M40" s="4756"/>
    </row>
    <row r="41" spans="1:13" ht="17.100000000000001" customHeight="1">
      <c r="B41" s="1518">
        <v>23</v>
      </c>
      <c r="C41" s="1517"/>
      <c r="D41" s="1516" t="s">
        <v>1482</v>
      </c>
      <c r="E41" s="3671">
        <v>5615</v>
      </c>
      <c r="F41" s="1527">
        <v>1079</v>
      </c>
      <c r="G41" s="1527">
        <v>8817</v>
      </c>
      <c r="H41" s="1527">
        <v>306</v>
      </c>
      <c r="I41" s="1514">
        <f t="shared" si="0"/>
        <v>15817</v>
      </c>
      <c r="J41" s="1514">
        <v>0</v>
      </c>
      <c r="K41" s="1514">
        <f t="shared" si="1"/>
        <v>15817</v>
      </c>
      <c r="L41" s="1513" t="s">
        <v>808</v>
      </c>
    </row>
    <row r="42" spans="1:13" ht="17.100000000000001" customHeight="1">
      <c r="A42" s="4763"/>
      <c r="B42" s="1518">
        <v>24</v>
      </c>
      <c r="C42" s="1517"/>
      <c r="D42" s="1516" t="s">
        <v>1481</v>
      </c>
      <c r="E42" s="3671">
        <v>0</v>
      </c>
      <c r="F42" s="1527">
        <v>0</v>
      </c>
      <c r="G42" s="1527">
        <v>0</v>
      </c>
      <c r="H42" s="1527">
        <v>0</v>
      </c>
      <c r="I42" s="1514">
        <f t="shared" si="0"/>
        <v>0</v>
      </c>
      <c r="J42" s="1514">
        <v>0</v>
      </c>
      <c r="K42" s="1514">
        <f t="shared" si="1"/>
        <v>0</v>
      </c>
      <c r="L42" s="1513" t="s">
        <v>809</v>
      </c>
      <c r="M42" s="4757"/>
    </row>
    <row r="43" spans="1:13" ht="17.100000000000001" customHeight="1">
      <c r="A43" s="4763"/>
      <c r="B43" s="1518">
        <v>25</v>
      </c>
      <c r="C43" s="1517"/>
      <c r="D43" s="1516" t="s">
        <v>1480</v>
      </c>
      <c r="E43" s="3671">
        <v>878</v>
      </c>
      <c r="F43" s="1527">
        <v>39</v>
      </c>
      <c r="G43" s="1527">
        <v>49</v>
      </c>
      <c r="H43" s="1527">
        <v>344</v>
      </c>
      <c r="I43" s="1514">
        <f t="shared" si="0"/>
        <v>1310</v>
      </c>
      <c r="J43" s="1514">
        <v>0</v>
      </c>
      <c r="K43" s="1514">
        <f t="shared" si="1"/>
        <v>1310</v>
      </c>
      <c r="L43" s="1513" t="s">
        <v>810</v>
      </c>
      <c r="M43" s="4757"/>
    </row>
    <row r="44" spans="1:13" ht="17.100000000000001" customHeight="1">
      <c r="B44" s="1518">
        <v>26</v>
      </c>
      <c r="C44" s="1517"/>
      <c r="D44" s="1516" t="s">
        <v>1479</v>
      </c>
      <c r="E44" s="3671">
        <v>72</v>
      </c>
      <c r="F44" s="1527">
        <v>2</v>
      </c>
      <c r="G44" s="1527">
        <v>1</v>
      </c>
      <c r="H44" s="1527">
        <v>25</v>
      </c>
      <c r="I44" s="1514">
        <f t="shared" si="0"/>
        <v>100</v>
      </c>
      <c r="J44" s="1514">
        <v>0</v>
      </c>
      <c r="K44" s="1514">
        <f t="shared" si="1"/>
        <v>100</v>
      </c>
      <c r="L44" s="1513" t="s">
        <v>811</v>
      </c>
    </row>
    <row r="45" spans="1:13" ht="17.100000000000001" customHeight="1">
      <c r="B45" s="1518">
        <v>27</v>
      </c>
      <c r="C45" s="1517"/>
      <c r="D45" s="1516" t="s">
        <v>1478</v>
      </c>
      <c r="E45" s="3671">
        <v>923</v>
      </c>
      <c r="F45" s="1527">
        <v>811</v>
      </c>
      <c r="G45" s="1527">
        <v>4125</v>
      </c>
      <c r="H45" s="1527">
        <v>104</v>
      </c>
      <c r="I45" s="1514">
        <f t="shared" si="0"/>
        <v>5963</v>
      </c>
      <c r="J45" s="1514">
        <v>0</v>
      </c>
      <c r="K45" s="1514">
        <f t="shared" si="1"/>
        <v>5963</v>
      </c>
      <c r="L45" s="1513" t="s">
        <v>812</v>
      </c>
    </row>
    <row r="46" spans="1:13" ht="17.100000000000001" customHeight="1">
      <c r="A46" s="4763"/>
      <c r="B46" s="1518">
        <v>28</v>
      </c>
      <c r="C46" s="1517"/>
      <c r="D46" s="1516" t="s">
        <v>1477</v>
      </c>
      <c r="E46" s="3671">
        <v>124</v>
      </c>
      <c r="F46" s="1527">
        <v>2</v>
      </c>
      <c r="G46" s="1527">
        <v>1</v>
      </c>
      <c r="H46" s="1527">
        <v>0</v>
      </c>
      <c r="I46" s="1514">
        <f t="shared" si="0"/>
        <v>127</v>
      </c>
      <c r="J46" s="1514">
        <v>0</v>
      </c>
      <c r="K46" s="1514">
        <f t="shared" si="1"/>
        <v>127</v>
      </c>
      <c r="L46" s="1513" t="s">
        <v>813</v>
      </c>
      <c r="M46" s="4757"/>
    </row>
    <row r="47" spans="1:13" ht="17.100000000000001" customHeight="1">
      <c r="A47" s="5643"/>
      <c r="B47" s="1518">
        <v>29</v>
      </c>
      <c r="C47" s="1517"/>
      <c r="D47" s="1516" t="s">
        <v>1476</v>
      </c>
      <c r="E47" s="3671">
        <v>41</v>
      </c>
      <c r="F47" s="1527">
        <v>0</v>
      </c>
      <c r="G47" s="1527">
        <v>0</v>
      </c>
      <c r="H47" s="1527">
        <v>0</v>
      </c>
      <c r="I47" s="1514">
        <f t="shared" si="0"/>
        <v>41</v>
      </c>
      <c r="J47" s="1515" t="s">
        <v>478</v>
      </c>
      <c r="K47" s="1514">
        <f t="shared" si="1"/>
        <v>41</v>
      </c>
      <c r="L47" s="1513" t="s">
        <v>814</v>
      </c>
      <c r="M47" s="5640">
        <v>41</v>
      </c>
    </row>
    <row r="48" spans="1:13" ht="17.100000000000001" customHeight="1" thickBot="1">
      <c r="A48" s="5643"/>
      <c r="B48" s="1512">
        <v>30</v>
      </c>
      <c r="C48" s="1511"/>
      <c r="D48" s="1510" t="s">
        <v>1475</v>
      </c>
      <c r="E48" s="5089">
        <v>47</v>
      </c>
      <c r="F48" s="5090">
        <v>0</v>
      </c>
      <c r="G48" s="5090">
        <v>0</v>
      </c>
      <c r="H48" s="5090">
        <v>0</v>
      </c>
      <c r="I48" s="1509">
        <f t="shared" si="0"/>
        <v>47</v>
      </c>
      <c r="J48" s="1509">
        <v>0</v>
      </c>
      <c r="K48" s="1509">
        <f t="shared" si="1"/>
        <v>47</v>
      </c>
      <c r="L48" s="1508" t="s">
        <v>815</v>
      </c>
      <c r="M48" s="5640"/>
    </row>
    <row r="49" spans="1:13" ht="16.5" thickBot="1">
      <c r="B49" s="1507"/>
      <c r="C49" s="1507"/>
      <c r="D49" s="1507"/>
      <c r="E49" s="3316"/>
      <c r="F49" s="1507"/>
      <c r="G49" s="1507"/>
      <c r="H49" s="1507"/>
      <c r="I49" s="1507"/>
      <c r="J49" s="1507"/>
      <c r="K49" s="1507"/>
      <c r="L49" s="1507"/>
    </row>
    <row r="50" spans="1:13" ht="15.75" customHeight="1">
      <c r="A50" s="5644"/>
      <c r="B50" s="1571"/>
      <c r="C50" s="1570"/>
      <c r="D50" s="1570"/>
      <c r="E50" s="1570"/>
      <c r="F50" s="1570"/>
      <c r="G50" s="1570"/>
      <c r="H50" s="1570"/>
      <c r="I50" s="1570"/>
      <c r="J50" s="1570"/>
      <c r="K50" s="1570"/>
      <c r="L50" s="1569"/>
      <c r="M50" s="5641" t="s">
        <v>3365</v>
      </c>
    </row>
    <row r="51" spans="1:13">
      <c r="A51" s="5644"/>
      <c r="B51" s="5634" t="s">
        <v>1591</v>
      </c>
      <c r="C51" s="5635"/>
      <c r="D51" s="5635"/>
      <c r="E51" s="5635"/>
      <c r="F51" s="5635"/>
      <c r="G51" s="5635"/>
      <c r="H51" s="5635"/>
      <c r="I51" s="5635"/>
      <c r="J51" s="5635"/>
      <c r="K51" s="5635"/>
      <c r="L51" s="1568"/>
      <c r="M51" s="5641"/>
    </row>
    <row r="52" spans="1:13">
      <c r="A52" s="4763"/>
      <c r="B52" s="5636" t="s">
        <v>1522</v>
      </c>
      <c r="C52" s="5637"/>
      <c r="D52" s="5637"/>
      <c r="E52" s="5637"/>
      <c r="F52" s="5637"/>
      <c r="G52" s="5637"/>
      <c r="H52" s="5637"/>
      <c r="I52" s="5637"/>
      <c r="J52" s="5637"/>
      <c r="K52" s="5637"/>
      <c r="L52" s="1567"/>
      <c r="M52" s="4757"/>
    </row>
    <row r="53" spans="1:13">
      <c r="B53" s="1566"/>
      <c r="C53" s="1565"/>
      <c r="D53" s="1565"/>
      <c r="E53" s="1565"/>
      <c r="F53" s="1565"/>
      <c r="G53" s="1565"/>
      <c r="H53" s="1565"/>
      <c r="I53" s="1565"/>
      <c r="J53" s="1550"/>
      <c r="K53" s="1565"/>
      <c r="L53" s="1592"/>
    </row>
    <row r="54" spans="1:13">
      <c r="B54" s="1563"/>
      <c r="C54" s="1562"/>
      <c r="D54" s="1560"/>
      <c r="E54" s="1560"/>
      <c r="F54" s="1559" t="s">
        <v>1519</v>
      </c>
      <c r="G54" s="1558" t="s">
        <v>982</v>
      </c>
      <c r="H54" s="1555"/>
      <c r="I54" s="1557" t="s">
        <v>788</v>
      </c>
      <c r="J54" s="1556"/>
      <c r="K54" s="1550"/>
      <c r="L54" s="1554"/>
    </row>
    <row r="55" spans="1:13">
      <c r="A55" s="4763"/>
      <c r="B55" s="1549"/>
      <c r="C55" s="1553"/>
      <c r="D55" s="1591"/>
      <c r="E55" s="1547" t="s">
        <v>1518</v>
      </c>
      <c r="F55" s="1538" t="s">
        <v>1517</v>
      </c>
      <c r="G55" s="1546" t="s">
        <v>1516</v>
      </c>
      <c r="H55" s="1550"/>
      <c r="I55" s="1546" t="s">
        <v>1515</v>
      </c>
      <c r="J55" s="1551"/>
      <c r="K55" s="1550"/>
      <c r="L55" s="1519"/>
      <c r="M55" s="4757"/>
    </row>
    <row r="56" spans="1:13">
      <c r="A56" s="4763"/>
      <c r="B56" s="1549" t="s">
        <v>549</v>
      </c>
      <c r="C56" s="1548" t="s">
        <v>491</v>
      </c>
      <c r="D56" s="1547" t="s">
        <v>1514</v>
      </c>
      <c r="E56" s="1547" t="s">
        <v>1513</v>
      </c>
      <c r="F56" s="1538" t="s">
        <v>1512</v>
      </c>
      <c r="G56" s="1546" t="s">
        <v>1511</v>
      </c>
      <c r="H56" s="1538" t="s">
        <v>1510</v>
      </c>
      <c r="I56" s="1546" t="s">
        <v>1509</v>
      </c>
      <c r="J56" s="1539" t="s">
        <v>23</v>
      </c>
      <c r="K56" s="1538" t="s">
        <v>788</v>
      </c>
      <c r="L56" s="1519" t="s">
        <v>549</v>
      </c>
      <c r="M56" s="4757"/>
    </row>
    <row r="57" spans="1:13">
      <c r="B57" s="1549" t="s">
        <v>1508</v>
      </c>
      <c r="C57" s="1548" t="s">
        <v>492</v>
      </c>
      <c r="D57" s="1547" t="s">
        <v>599</v>
      </c>
      <c r="E57" s="1547" t="s">
        <v>600</v>
      </c>
      <c r="F57" s="1538" t="s">
        <v>494</v>
      </c>
      <c r="G57" s="1546" t="s">
        <v>495</v>
      </c>
      <c r="H57" s="1538" t="s">
        <v>496</v>
      </c>
      <c r="I57" s="1546" t="s">
        <v>497</v>
      </c>
      <c r="J57" s="1539" t="s">
        <v>498</v>
      </c>
      <c r="K57" s="1538" t="s">
        <v>499</v>
      </c>
      <c r="L57" s="1519" t="s">
        <v>1508</v>
      </c>
    </row>
    <row r="58" spans="1:13" ht="16.5" thickBot="1">
      <c r="B58" s="1590"/>
      <c r="C58" s="1544"/>
      <c r="D58" s="1589"/>
      <c r="E58" s="1588"/>
      <c r="F58" s="1587"/>
      <c r="G58" s="1586"/>
      <c r="H58" s="1587"/>
      <c r="I58" s="1586"/>
      <c r="J58" s="1539"/>
      <c r="K58" s="1538"/>
      <c r="L58" s="1585"/>
    </row>
    <row r="59" spans="1:13" ht="17.25" customHeight="1">
      <c r="B59" s="1522"/>
      <c r="C59" s="1521"/>
      <c r="D59" s="1522" t="s">
        <v>1590</v>
      </c>
      <c r="E59" s="1535"/>
      <c r="F59" s="1534"/>
      <c r="G59" s="1534"/>
      <c r="H59" s="1534"/>
      <c r="I59" s="1534"/>
      <c r="J59" s="1534"/>
      <c r="K59" s="1533"/>
      <c r="L59" s="1522"/>
    </row>
    <row r="60" spans="1:13" ht="17.25" customHeight="1">
      <c r="B60" s="1522">
        <v>101</v>
      </c>
      <c r="C60" s="1521"/>
      <c r="D60" s="1522" t="s">
        <v>1589</v>
      </c>
      <c r="E60" s="5091">
        <v>5</v>
      </c>
      <c r="F60" s="1527">
        <v>0</v>
      </c>
      <c r="G60" s="1527">
        <v>0</v>
      </c>
      <c r="H60" s="1527">
        <v>0</v>
      </c>
      <c r="I60" s="1584">
        <f t="shared" ref="I60:I92" si="2">SUM(E60:H60)</f>
        <v>5</v>
      </c>
      <c r="J60" s="1584">
        <v>0</v>
      </c>
      <c r="K60" s="1583">
        <f t="shared" ref="K60:K92" si="3">SUM(I60:J60)</f>
        <v>5</v>
      </c>
      <c r="L60" s="1522" t="s">
        <v>1588</v>
      </c>
    </row>
    <row r="61" spans="1:13" ht="17.25" customHeight="1">
      <c r="B61" s="1518">
        <v>102</v>
      </c>
      <c r="C61" s="1517"/>
      <c r="D61" s="1518" t="s">
        <v>1587</v>
      </c>
      <c r="E61" s="3674">
        <v>4</v>
      </c>
      <c r="F61" s="1514">
        <v>0</v>
      </c>
      <c r="G61" s="1514">
        <v>226</v>
      </c>
      <c r="H61" s="1514">
        <v>0</v>
      </c>
      <c r="I61" s="1579">
        <f t="shared" si="2"/>
        <v>230</v>
      </c>
      <c r="J61" s="1579">
        <v>0</v>
      </c>
      <c r="K61" s="1578">
        <f t="shared" si="3"/>
        <v>230</v>
      </c>
      <c r="L61" s="1518" t="s">
        <v>1586</v>
      </c>
    </row>
    <row r="62" spans="1:13" ht="17.25" customHeight="1">
      <c r="B62" s="1518">
        <v>103</v>
      </c>
      <c r="C62" s="1517"/>
      <c r="D62" s="1518" t="s">
        <v>1585</v>
      </c>
      <c r="E62" s="3674">
        <v>5</v>
      </c>
      <c r="F62" s="1514">
        <v>0</v>
      </c>
      <c r="G62" s="1514">
        <v>0</v>
      </c>
      <c r="H62" s="1514">
        <v>0</v>
      </c>
      <c r="I62" s="1579">
        <f t="shared" si="2"/>
        <v>5</v>
      </c>
      <c r="J62" s="1582" t="s">
        <v>478</v>
      </c>
      <c r="K62" s="1578">
        <f t="shared" si="3"/>
        <v>5</v>
      </c>
      <c r="L62" s="1518" t="s">
        <v>1584</v>
      </c>
    </row>
    <row r="63" spans="1:13" ht="17.25" customHeight="1">
      <c r="B63" s="1518">
        <v>104</v>
      </c>
      <c r="C63" s="1517"/>
      <c r="D63" s="1518" t="s">
        <v>1583</v>
      </c>
      <c r="E63" s="3674">
        <v>2830</v>
      </c>
      <c r="F63" s="1514">
        <v>0</v>
      </c>
      <c r="G63" s="1514">
        <v>0</v>
      </c>
      <c r="H63" s="1514">
        <v>0</v>
      </c>
      <c r="I63" s="1579">
        <f t="shared" si="2"/>
        <v>2830</v>
      </c>
      <c r="J63" s="1582" t="s">
        <v>478</v>
      </c>
      <c r="K63" s="1578">
        <f t="shared" si="3"/>
        <v>2830</v>
      </c>
      <c r="L63" s="1518" t="s">
        <v>1582</v>
      </c>
    </row>
    <row r="64" spans="1:13" ht="17.25" customHeight="1">
      <c r="B64" s="1518">
        <v>105</v>
      </c>
      <c r="C64" s="1517"/>
      <c r="D64" s="1518" t="s">
        <v>1581</v>
      </c>
      <c r="E64" s="3674">
        <v>145</v>
      </c>
      <c r="F64" s="1514">
        <v>1357</v>
      </c>
      <c r="G64" s="1514">
        <v>2822</v>
      </c>
      <c r="H64" s="1514">
        <v>0</v>
      </c>
      <c r="I64" s="1579">
        <f t="shared" si="2"/>
        <v>4324</v>
      </c>
      <c r="J64" s="1582" t="s">
        <v>478</v>
      </c>
      <c r="K64" s="1578">
        <f t="shared" si="3"/>
        <v>4324</v>
      </c>
      <c r="L64" s="1518" t="s">
        <v>1580</v>
      </c>
    </row>
    <row r="65" spans="1:13" ht="17.25" customHeight="1">
      <c r="B65" s="1518">
        <v>106</v>
      </c>
      <c r="C65" s="1517"/>
      <c r="D65" s="1518" t="s">
        <v>1579</v>
      </c>
      <c r="E65" s="3674">
        <v>703</v>
      </c>
      <c r="F65" s="1514">
        <v>0</v>
      </c>
      <c r="G65" s="1514">
        <v>0</v>
      </c>
      <c r="H65" s="1514">
        <v>0</v>
      </c>
      <c r="I65" s="1579">
        <f t="shared" si="2"/>
        <v>703</v>
      </c>
      <c r="J65" s="1582" t="s">
        <v>478</v>
      </c>
      <c r="K65" s="1578">
        <f t="shared" si="3"/>
        <v>703</v>
      </c>
      <c r="L65" s="1518" t="s">
        <v>1578</v>
      </c>
    </row>
    <row r="66" spans="1:13" ht="17.25" customHeight="1">
      <c r="B66" s="1518">
        <v>107</v>
      </c>
      <c r="C66" s="1517"/>
      <c r="D66" s="1518" t="s">
        <v>1577</v>
      </c>
      <c r="E66" s="3674">
        <v>0</v>
      </c>
      <c r="F66" s="1514">
        <v>0</v>
      </c>
      <c r="G66" s="1514">
        <v>0</v>
      </c>
      <c r="H66" s="1514">
        <v>0</v>
      </c>
      <c r="I66" s="1579">
        <f t="shared" si="2"/>
        <v>0</v>
      </c>
      <c r="J66" s="1582" t="s">
        <v>478</v>
      </c>
      <c r="K66" s="1578">
        <f t="shared" si="3"/>
        <v>0</v>
      </c>
      <c r="L66" s="1518" t="s">
        <v>1576</v>
      </c>
    </row>
    <row r="67" spans="1:13" ht="17.25" customHeight="1">
      <c r="A67" s="4762"/>
      <c r="B67" s="1518">
        <v>108</v>
      </c>
      <c r="C67" s="1517"/>
      <c r="D67" s="1518" t="s">
        <v>1575</v>
      </c>
      <c r="E67" s="3674">
        <v>0</v>
      </c>
      <c r="F67" s="1514">
        <v>0</v>
      </c>
      <c r="G67" s="1514">
        <v>0</v>
      </c>
      <c r="H67" s="1514">
        <v>0</v>
      </c>
      <c r="I67" s="1579">
        <f t="shared" si="2"/>
        <v>0</v>
      </c>
      <c r="J67" s="1582" t="s">
        <v>478</v>
      </c>
      <c r="K67" s="1578">
        <f t="shared" si="3"/>
        <v>0</v>
      </c>
      <c r="L67" s="1518" t="s">
        <v>1574</v>
      </c>
      <c r="M67" s="4756"/>
    </row>
    <row r="68" spans="1:13" ht="17.25" customHeight="1">
      <c r="A68" s="4762"/>
      <c r="B68" s="1518">
        <v>109</v>
      </c>
      <c r="C68" s="1517"/>
      <c r="D68" s="1518" t="s">
        <v>1573</v>
      </c>
      <c r="E68" s="3674">
        <v>438</v>
      </c>
      <c r="F68" s="1514">
        <v>7226</v>
      </c>
      <c r="G68" s="1514">
        <v>6647</v>
      </c>
      <c r="H68" s="1514">
        <v>209</v>
      </c>
      <c r="I68" s="1579">
        <f t="shared" si="2"/>
        <v>14520</v>
      </c>
      <c r="J68" s="1579">
        <v>0</v>
      </c>
      <c r="K68" s="1578">
        <f t="shared" si="3"/>
        <v>14520</v>
      </c>
      <c r="L68" s="1518" t="s">
        <v>1572</v>
      </c>
      <c r="M68" s="4756"/>
    </row>
    <row r="69" spans="1:13" ht="17.25" customHeight="1">
      <c r="A69" s="4762"/>
      <c r="B69" s="1518">
        <v>110</v>
      </c>
      <c r="C69" s="1517"/>
      <c r="D69" s="1518" t="s">
        <v>1571</v>
      </c>
      <c r="E69" s="3674">
        <v>1</v>
      </c>
      <c r="F69" s="1514">
        <v>2367</v>
      </c>
      <c r="G69" s="1514">
        <v>198</v>
      </c>
      <c r="H69" s="1514">
        <v>0</v>
      </c>
      <c r="I69" s="1579">
        <f t="shared" si="2"/>
        <v>2566</v>
      </c>
      <c r="J69" s="1579">
        <v>0</v>
      </c>
      <c r="K69" s="1578">
        <f t="shared" si="3"/>
        <v>2566</v>
      </c>
      <c r="L69" s="1518" t="s">
        <v>1570</v>
      </c>
      <c r="M69" s="4756"/>
    </row>
    <row r="70" spans="1:13" ht="17.25" customHeight="1">
      <c r="A70" s="4762"/>
      <c r="B70" s="1518">
        <v>111</v>
      </c>
      <c r="C70" s="1517"/>
      <c r="D70" s="1518" t="s">
        <v>1569</v>
      </c>
      <c r="E70" s="5172">
        <v>12</v>
      </c>
      <c r="F70" s="5173">
        <v>56</v>
      </c>
      <c r="G70" s="5173">
        <v>4461</v>
      </c>
      <c r="H70" s="1514">
        <v>0</v>
      </c>
      <c r="I70" s="1579">
        <f t="shared" si="2"/>
        <v>4529</v>
      </c>
      <c r="J70" s="1579">
        <v>0</v>
      </c>
      <c r="K70" s="1578">
        <f t="shared" si="3"/>
        <v>4529</v>
      </c>
      <c r="L70" s="1518" t="s">
        <v>1568</v>
      </c>
      <c r="M70" s="4756"/>
    </row>
    <row r="71" spans="1:13" ht="17.25" customHeight="1">
      <c r="A71" s="4762"/>
      <c r="B71" s="1526">
        <v>112</v>
      </c>
      <c r="C71" s="1525"/>
      <c r="D71" s="1526" t="s">
        <v>1567</v>
      </c>
      <c r="E71" s="5092" t="s">
        <v>478</v>
      </c>
      <c r="F71" s="1515" t="s">
        <v>478</v>
      </c>
      <c r="G71" s="1515" t="s">
        <v>478</v>
      </c>
      <c r="H71" s="1514">
        <v>26388</v>
      </c>
      <c r="I71" s="1579">
        <f t="shared" si="2"/>
        <v>26388</v>
      </c>
      <c r="J71" s="1579">
        <v>0</v>
      </c>
      <c r="K71" s="1578">
        <f t="shared" si="3"/>
        <v>26388</v>
      </c>
      <c r="L71" s="1526" t="s">
        <v>1566</v>
      </c>
      <c r="M71" s="4756"/>
    </row>
    <row r="72" spans="1:13" ht="17.25" customHeight="1">
      <c r="A72" s="4762"/>
      <c r="B72" s="1522">
        <v>113</v>
      </c>
      <c r="C72" s="1521"/>
      <c r="D72" s="1522" t="s">
        <v>1565</v>
      </c>
      <c r="E72" s="5092" t="s">
        <v>478</v>
      </c>
      <c r="F72" s="1515" t="s">
        <v>478</v>
      </c>
      <c r="G72" s="1515" t="s">
        <v>478</v>
      </c>
      <c r="H72" s="1514">
        <v>3874</v>
      </c>
      <c r="I72" s="1579">
        <f t="shared" si="2"/>
        <v>3874</v>
      </c>
      <c r="J72" s="1579">
        <v>0</v>
      </c>
      <c r="K72" s="1578">
        <f t="shared" si="3"/>
        <v>3874</v>
      </c>
      <c r="L72" s="1522" t="s">
        <v>1564</v>
      </c>
      <c r="M72" s="4756"/>
    </row>
    <row r="73" spans="1:13" ht="17.25" customHeight="1">
      <c r="A73" s="4762"/>
      <c r="B73" s="1518">
        <v>114</v>
      </c>
      <c r="C73" s="1517"/>
      <c r="D73" s="1518" t="s">
        <v>1563</v>
      </c>
      <c r="E73" s="5092" t="s">
        <v>478</v>
      </c>
      <c r="F73" s="1515" t="s">
        <v>478</v>
      </c>
      <c r="G73" s="1515" t="s">
        <v>478</v>
      </c>
      <c r="H73" s="1514">
        <v>7865</v>
      </c>
      <c r="I73" s="1579">
        <f t="shared" si="2"/>
        <v>7865</v>
      </c>
      <c r="J73" s="1579">
        <v>0</v>
      </c>
      <c r="K73" s="1578">
        <f t="shared" si="3"/>
        <v>7865</v>
      </c>
      <c r="L73" s="1518" t="s">
        <v>1562</v>
      </c>
      <c r="M73" s="4756"/>
    </row>
    <row r="74" spans="1:13" ht="17.25" customHeight="1">
      <c r="A74" s="4762"/>
      <c r="B74" s="1518">
        <v>115</v>
      </c>
      <c r="C74" s="1517"/>
      <c r="D74" s="1518" t="s">
        <v>1561</v>
      </c>
      <c r="E74" s="5092" t="s">
        <v>478</v>
      </c>
      <c r="F74" s="1515" t="s">
        <v>478</v>
      </c>
      <c r="G74" s="1515" t="s">
        <v>478</v>
      </c>
      <c r="H74" s="1514">
        <v>4110</v>
      </c>
      <c r="I74" s="1579">
        <f t="shared" si="2"/>
        <v>4110</v>
      </c>
      <c r="J74" s="1579">
        <v>0</v>
      </c>
      <c r="K74" s="1578">
        <f t="shared" si="3"/>
        <v>4110</v>
      </c>
      <c r="L74" s="1518" t="s">
        <v>1560</v>
      </c>
      <c r="M74" s="4756"/>
    </row>
    <row r="75" spans="1:13" ht="17.25" customHeight="1">
      <c r="A75" s="4762"/>
      <c r="B75" s="1518">
        <v>116</v>
      </c>
      <c r="C75" s="1517"/>
      <c r="D75" s="1518" t="s">
        <v>1559</v>
      </c>
      <c r="E75" s="5092" t="s">
        <v>478</v>
      </c>
      <c r="F75" s="1515" t="s">
        <v>478</v>
      </c>
      <c r="G75" s="1515" t="s">
        <v>478</v>
      </c>
      <c r="H75" s="1514">
        <v>601</v>
      </c>
      <c r="I75" s="1579">
        <f t="shared" si="2"/>
        <v>601</v>
      </c>
      <c r="J75" s="1579">
        <v>0</v>
      </c>
      <c r="K75" s="1578">
        <f t="shared" si="3"/>
        <v>601</v>
      </c>
      <c r="L75" s="1518" t="s">
        <v>1558</v>
      </c>
      <c r="M75" s="4756"/>
    </row>
    <row r="76" spans="1:13" ht="17.25" customHeight="1">
      <c r="A76" s="4762"/>
      <c r="B76" s="1518">
        <v>117</v>
      </c>
      <c r="C76" s="1517"/>
      <c r="D76" s="1518" t="s">
        <v>1557</v>
      </c>
      <c r="E76" s="5092" t="s">
        <v>478</v>
      </c>
      <c r="F76" s="1515" t="s">
        <v>478</v>
      </c>
      <c r="G76" s="1515" t="s">
        <v>478</v>
      </c>
      <c r="H76" s="1515">
        <v>905</v>
      </c>
      <c r="I76" s="1579">
        <f t="shared" si="2"/>
        <v>905</v>
      </c>
      <c r="J76" s="1579">
        <v>0</v>
      </c>
      <c r="K76" s="1578">
        <f t="shared" si="3"/>
        <v>905</v>
      </c>
      <c r="L76" s="1518" t="s">
        <v>1556</v>
      </c>
      <c r="M76" s="4756"/>
    </row>
    <row r="77" spans="1:13" ht="17.25" customHeight="1">
      <c r="A77" s="4762"/>
      <c r="B77" s="1518">
        <v>118</v>
      </c>
      <c r="C77" s="1581" t="s">
        <v>249</v>
      </c>
      <c r="D77" s="1518" t="s">
        <v>1555</v>
      </c>
      <c r="E77" s="5092" t="s">
        <v>478</v>
      </c>
      <c r="F77" s="1515" t="s">
        <v>478</v>
      </c>
      <c r="G77" s="1514">
        <v>0</v>
      </c>
      <c r="H77" s="1515" t="s">
        <v>478</v>
      </c>
      <c r="I77" s="1579">
        <f t="shared" si="2"/>
        <v>0</v>
      </c>
      <c r="J77" s="1579">
        <v>0</v>
      </c>
      <c r="K77" s="1578">
        <f t="shared" si="3"/>
        <v>0</v>
      </c>
      <c r="L77" s="1518" t="s">
        <v>1554</v>
      </c>
      <c r="M77" s="4756"/>
    </row>
    <row r="78" spans="1:13" ht="17.25" customHeight="1">
      <c r="A78" s="4764"/>
      <c r="B78" s="1518">
        <v>119</v>
      </c>
      <c r="C78" s="1581" t="s">
        <v>249</v>
      </c>
      <c r="D78" s="1518" t="s">
        <v>1553</v>
      </c>
      <c r="E78" s="5092" t="s">
        <v>478</v>
      </c>
      <c r="F78" s="1515" t="s">
        <v>478</v>
      </c>
      <c r="G78" s="1514">
        <v>0</v>
      </c>
      <c r="H78" s="1515" t="s">
        <v>478</v>
      </c>
      <c r="I78" s="1579">
        <f t="shared" si="2"/>
        <v>0</v>
      </c>
      <c r="J78" s="1579">
        <v>0</v>
      </c>
      <c r="K78" s="1578">
        <f t="shared" si="3"/>
        <v>0</v>
      </c>
      <c r="L78" s="1518" t="s">
        <v>1552</v>
      </c>
      <c r="M78" s="1647"/>
    </row>
    <row r="79" spans="1:13" ht="17.25" customHeight="1">
      <c r="A79" s="4764"/>
      <c r="B79" s="1518">
        <v>120</v>
      </c>
      <c r="C79" s="1581" t="s">
        <v>249</v>
      </c>
      <c r="D79" s="1518" t="s">
        <v>1551</v>
      </c>
      <c r="E79" s="5092" t="s">
        <v>478</v>
      </c>
      <c r="F79" s="1515" t="s">
        <v>478</v>
      </c>
      <c r="G79" s="1514">
        <v>0</v>
      </c>
      <c r="H79" s="1515" t="s">
        <v>478</v>
      </c>
      <c r="I79" s="1579">
        <f t="shared" si="2"/>
        <v>0</v>
      </c>
      <c r="J79" s="1579">
        <v>0</v>
      </c>
      <c r="K79" s="1578">
        <f t="shared" si="3"/>
        <v>0</v>
      </c>
      <c r="L79" s="1518" t="s">
        <v>1550</v>
      </c>
      <c r="M79" s="1647"/>
    </row>
    <row r="80" spans="1:13" ht="17.25" customHeight="1">
      <c r="A80" s="5645" t="s">
        <v>173</v>
      </c>
      <c r="B80" s="1518">
        <v>121</v>
      </c>
      <c r="C80" s="1581" t="s">
        <v>249</v>
      </c>
      <c r="D80" s="1518" t="s">
        <v>1549</v>
      </c>
      <c r="E80" s="5092" t="s">
        <v>478</v>
      </c>
      <c r="F80" s="1515" t="s">
        <v>478</v>
      </c>
      <c r="G80" s="1514">
        <v>0</v>
      </c>
      <c r="H80" s="1515" t="s">
        <v>478</v>
      </c>
      <c r="I80" s="1579">
        <f t="shared" si="2"/>
        <v>0</v>
      </c>
      <c r="J80" s="1579">
        <v>0</v>
      </c>
      <c r="K80" s="1578">
        <f t="shared" si="3"/>
        <v>0</v>
      </c>
      <c r="L80" s="1518" t="s">
        <v>1548</v>
      </c>
      <c r="M80" s="5642" t="s">
        <v>3500</v>
      </c>
    </row>
    <row r="81" spans="1:13" ht="17.25" customHeight="1">
      <c r="A81" s="5645"/>
      <c r="B81" s="1518">
        <v>122</v>
      </c>
      <c r="C81" s="1581" t="s">
        <v>249</v>
      </c>
      <c r="D81" s="1518" t="s">
        <v>1547</v>
      </c>
      <c r="E81" s="5092" t="s">
        <v>478</v>
      </c>
      <c r="F81" s="1515" t="s">
        <v>478</v>
      </c>
      <c r="G81" s="1514">
        <v>0</v>
      </c>
      <c r="H81" s="1515" t="s">
        <v>478</v>
      </c>
      <c r="I81" s="1579">
        <f t="shared" si="2"/>
        <v>0</v>
      </c>
      <c r="J81" s="1579">
        <v>0</v>
      </c>
      <c r="K81" s="1578">
        <f t="shared" si="3"/>
        <v>0</v>
      </c>
      <c r="L81" s="1518" t="s">
        <v>1546</v>
      </c>
      <c r="M81" s="5642"/>
    </row>
    <row r="82" spans="1:13" ht="17.25" customHeight="1">
      <c r="A82" s="5645"/>
      <c r="B82" s="1518">
        <v>123</v>
      </c>
      <c r="C82" s="1581" t="s">
        <v>249</v>
      </c>
      <c r="D82" s="1518" t="s">
        <v>1545</v>
      </c>
      <c r="E82" s="5092" t="s">
        <v>478</v>
      </c>
      <c r="F82" s="1515" t="s">
        <v>478</v>
      </c>
      <c r="G82" s="1514">
        <v>0</v>
      </c>
      <c r="H82" s="1515" t="s">
        <v>478</v>
      </c>
      <c r="I82" s="1579">
        <f t="shared" si="2"/>
        <v>0</v>
      </c>
      <c r="J82" s="1579">
        <v>0</v>
      </c>
      <c r="K82" s="1578">
        <f t="shared" si="3"/>
        <v>0</v>
      </c>
      <c r="L82" s="1518" t="s">
        <v>1544</v>
      </c>
      <c r="M82" s="5642"/>
    </row>
    <row r="83" spans="1:13" ht="17.25" customHeight="1">
      <c r="A83" s="5645"/>
      <c r="B83" s="1518">
        <v>124</v>
      </c>
      <c r="C83" s="1581"/>
      <c r="D83" s="1518" t="s">
        <v>1543</v>
      </c>
      <c r="E83" s="5092" t="s">
        <v>478</v>
      </c>
      <c r="F83" s="1515" t="s">
        <v>478</v>
      </c>
      <c r="G83" s="1514">
        <v>2688</v>
      </c>
      <c r="H83" s="1515" t="s">
        <v>478</v>
      </c>
      <c r="I83" s="1579">
        <f t="shared" si="2"/>
        <v>2688</v>
      </c>
      <c r="J83" s="1579">
        <v>0</v>
      </c>
      <c r="K83" s="1578">
        <f t="shared" si="3"/>
        <v>2688</v>
      </c>
      <c r="L83" s="1518" t="s">
        <v>1542</v>
      </c>
      <c r="M83" s="5642"/>
    </row>
    <row r="84" spans="1:13" ht="17.25" customHeight="1">
      <c r="A84" s="5645"/>
      <c r="B84" s="1518">
        <v>125</v>
      </c>
      <c r="C84" s="1581"/>
      <c r="D84" s="1518" t="s">
        <v>1541</v>
      </c>
      <c r="E84" s="5092" t="s">
        <v>478</v>
      </c>
      <c r="F84" s="1515" t="s">
        <v>478</v>
      </c>
      <c r="G84" s="1514">
        <v>0</v>
      </c>
      <c r="H84" s="1515" t="s">
        <v>478</v>
      </c>
      <c r="I84" s="1579">
        <f t="shared" si="2"/>
        <v>0</v>
      </c>
      <c r="J84" s="1579">
        <v>0</v>
      </c>
      <c r="K84" s="1578">
        <f t="shared" si="3"/>
        <v>0</v>
      </c>
      <c r="L84" s="1518" t="s">
        <v>1540</v>
      </c>
      <c r="M84" s="5642"/>
    </row>
    <row r="85" spans="1:13" ht="17.25" customHeight="1">
      <c r="A85" s="5645"/>
      <c r="B85" s="1518">
        <v>126</v>
      </c>
      <c r="C85" s="1581"/>
      <c r="D85" s="1518" t="s">
        <v>1539</v>
      </c>
      <c r="E85" s="5092" t="s">
        <v>478</v>
      </c>
      <c r="F85" s="1515" t="s">
        <v>478</v>
      </c>
      <c r="G85" s="1514">
        <v>0</v>
      </c>
      <c r="H85" s="1515" t="s">
        <v>478</v>
      </c>
      <c r="I85" s="1579">
        <f t="shared" si="2"/>
        <v>0</v>
      </c>
      <c r="J85" s="1579">
        <v>0</v>
      </c>
      <c r="K85" s="1578">
        <f t="shared" si="3"/>
        <v>0</v>
      </c>
      <c r="L85" s="1518" t="s">
        <v>1538</v>
      </c>
      <c r="M85" s="5642"/>
    </row>
    <row r="86" spans="1:13" ht="17.25" customHeight="1">
      <c r="A86" s="5645"/>
      <c r="B86" s="1518">
        <v>127</v>
      </c>
      <c r="C86" s="1581"/>
      <c r="D86" s="1518" t="s">
        <v>1537</v>
      </c>
      <c r="E86" s="5092" t="s">
        <v>478</v>
      </c>
      <c r="F86" s="1515" t="s">
        <v>478</v>
      </c>
      <c r="G86" s="1514">
        <v>-110</v>
      </c>
      <c r="H86" s="1515" t="s">
        <v>478</v>
      </c>
      <c r="I86" s="1579">
        <f t="shared" si="2"/>
        <v>-110</v>
      </c>
      <c r="J86" s="1579">
        <v>0</v>
      </c>
      <c r="K86" s="1578">
        <f t="shared" si="3"/>
        <v>-110</v>
      </c>
      <c r="L86" s="1518" t="s">
        <v>1536</v>
      </c>
      <c r="M86" s="5642"/>
    </row>
    <row r="87" spans="1:13" ht="17.25" customHeight="1">
      <c r="A87" s="5645"/>
      <c r="B87" s="1518">
        <v>128</v>
      </c>
      <c r="C87" s="1581"/>
      <c r="D87" s="1518" t="s">
        <v>1535</v>
      </c>
      <c r="E87" s="5092" t="s">
        <v>478</v>
      </c>
      <c r="F87" s="1515" t="s">
        <v>478</v>
      </c>
      <c r="G87" s="1514">
        <v>0</v>
      </c>
      <c r="H87" s="1515" t="s">
        <v>478</v>
      </c>
      <c r="I87" s="1579">
        <f t="shared" si="2"/>
        <v>0</v>
      </c>
      <c r="J87" s="1579">
        <v>0</v>
      </c>
      <c r="K87" s="1578">
        <f t="shared" si="3"/>
        <v>0</v>
      </c>
      <c r="L87" s="1518" t="s">
        <v>1534</v>
      </c>
      <c r="M87" s="5642"/>
    </row>
    <row r="88" spans="1:13" ht="17.25" customHeight="1">
      <c r="A88" s="5645"/>
      <c r="B88" s="1518">
        <v>129</v>
      </c>
      <c r="C88" s="1581"/>
      <c r="D88" s="1518" t="s">
        <v>1533</v>
      </c>
      <c r="E88" s="5092" t="s">
        <v>478</v>
      </c>
      <c r="F88" s="1515" t="s">
        <v>478</v>
      </c>
      <c r="G88" s="1514">
        <v>0</v>
      </c>
      <c r="H88" s="1515" t="s">
        <v>478</v>
      </c>
      <c r="I88" s="1579">
        <f t="shared" si="2"/>
        <v>0</v>
      </c>
      <c r="J88" s="1579">
        <v>0</v>
      </c>
      <c r="K88" s="1578">
        <f t="shared" si="3"/>
        <v>0</v>
      </c>
      <c r="L88" s="1518" t="s">
        <v>1532</v>
      </c>
      <c r="M88" s="5642"/>
    </row>
    <row r="89" spans="1:13" ht="17.25" customHeight="1">
      <c r="A89" s="5645"/>
      <c r="B89" s="1518">
        <v>130</v>
      </c>
      <c r="C89" s="1581" t="s">
        <v>249</v>
      </c>
      <c r="D89" s="1518" t="s">
        <v>1531</v>
      </c>
      <c r="E89" s="5092" t="s">
        <v>478</v>
      </c>
      <c r="F89" s="1515" t="s">
        <v>478</v>
      </c>
      <c r="G89" s="1514">
        <v>23</v>
      </c>
      <c r="H89" s="1515" t="s">
        <v>478</v>
      </c>
      <c r="I89" s="1579">
        <f t="shared" si="2"/>
        <v>23</v>
      </c>
      <c r="J89" s="1579">
        <v>0</v>
      </c>
      <c r="K89" s="1578">
        <f t="shared" si="3"/>
        <v>23</v>
      </c>
      <c r="L89" s="1518" t="s">
        <v>1530</v>
      </c>
      <c r="M89" s="5642"/>
    </row>
    <row r="90" spans="1:13" ht="17.25" customHeight="1">
      <c r="A90" s="5645"/>
      <c r="B90" s="1518">
        <v>131</v>
      </c>
      <c r="C90" s="1581" t="s">
        <v>249</v>
      </c>
      <c r="D90" s="1518" t="s">
        <v>1529</v>
      </c>
      <c r="E90" s="5092" t="s">
        <v>478</v>
      </c>
      <c r="F90" s="1515" t="s">
        <v>478</v>
      </c>
      <c r="G90" s="1514">
        <v>0</v>
      </c>
      <c r="H90" s="1515" t="s">
        <v>478</v>
      </c>
      <c r="I90" s="1579">
        <f t="shared" si="2"/>
        <v>0</v>
      </c>
      <c r="J90" s="1579">
        <v>0</v>
      </c>
      <c r="K90" s="1578">
        <f t="shared" si="3"/>
        <v>0</v>
      </c>
      <c r="L90" s="1518" t="s">
        <v>1528</v>
      </c>
      <c r="M90" s="5642"/>
    </row>
    <row r="91" spans="1:13" ht="17.25" customHeight="1">
      <c r="A91" s="5645"/>
      <c r="B91" s="1577">
        <v>132</v>
      </c>
      <c r="C91" s="1580" t="s">
        <v>249</v>
      </c>
      <c r="D91" s="1577" t="s">
        <v>1527</v>
      </c>
      <c r="E91" s="5092" t="s">
        <v>478</v>
      </c>
      <c r="F91" s="1515" t="s">
        <v>478</v>
      </c>
      <c r="G91" s="1514">
        <v>0</v>
      </c>
      <c r="H91" s="1515" t="s">
        <v>478</v>
      </c>
      <c r="I91" s="1579">
        <f t="shared" si="2"/>
        <v>0</v>
      </c>
      <c r="J91" s="1579">
        <v>0</v>
      </c>
      <c r="K91" s="1578">
        <f t="shared" si="3"/>
        <v>0</v>
      </c>
      <c r="L91" s="1577" t="s">
        <v>1526</v>
      </c>
      <c r="M91" s="5642"/>
    </row>
    <row r="92" spans="1:13" ht="17.25" customHeight="1" thickBot="1">
      <c r="A92" s="5645"/>
      <c r="B92" s="1512">
        <v>133</v>
      </c>
      <c r="C92" s="1511" t="s">
        <v>249</v>
      </c>
      <c r="D92" s="1512" t="s">
        <v>1525</v>
      </c>
      <c r="E92" s="5093" t="s">
        <v>478</v>
      </c>
      <c r="F92" s="5094" t="s">
        <v>478</v>
      </c>
      <c r="G92" s="1509">
        <v>0</v>
      </c>
      <c r="H92" s="5094" t="s">
        <v>478</v>
      </c>
      <c r="I92" s="1575">
        <f t="shared" si="2"/>
        <v>0</v>
      </c>
      <c r="J92" s="1575">
        <v>0</v>
      </c>
      <c r="K92" s="1574">
        <f t="shared" si="3"/>
        <v>0</v>
      </c>
      <c r="L92" s="1512" t="s">
        <v>1524</v>
      </c>
      <c r="M92" s="5642"/>
    </row>
    <row r="93" spans="1:13" s="1572" customFormat="1" ht="17.25" customHeight="1" thickBot="1">
      <c r="A93" s="4764"/>
      <c r="B93" s="1550"/>
      <c r="C93" s="4085"/>
      <c r="D93" s="1550"/>
      <c r="E93" s="4086"/>
      <c r="F93" s="4086"/>
      <c r="G93" s="1599"/>
      <c r="H93" s="4086"/>
      <c r="I93" s="4087"/>
      <c r="J93" s="4087"/>
      <c r="K93" s="1599"/>
      <c r="L93" s="1550"/>
      <c r="M93" s="4758"/>
    </row>
    <row r="94" spans="1:13" ht="17.100000000000001" customHeight="1">
      <c r="A94" s="5639" t="s">
        <v>173</v>
      </c>
      <c r="B94" s="1571"/>
      <c r="C94" s="1570"/>
      <c r="D94" s="1570"/>
      <c r="E94" s="1570"/>
      <c r="F94" s="1570"/>
      <c r="G94" s="1570"/>
      <c r="H94" s="1570"/>
      <c r="I94" s="1570"/>
      <c r="J94" s="1570"/>
      <c r="K94" s="1570"/>
      <c r="L94" s="1569"/>
      <c r="M94" s="5638" t="s">
        <v>3500</v>
      </c>
    </row>
    <row r="95" spans="1:13" ht="17.100000000000001" customHeight="1">
      <c r="A95" s="5639"/>
      <c r="B95" s="5634" t="s">
        <v>1591</v>
      </c>
      <c r="C95" s="5635"/>
      <c r="D95" s="5635"/>
      <c r="E95" s="5635"/>
      <c r="F95" s="5635"/>
      <c r="G95" s="5635"/>
      <c r="H95" s="5635"/>
      <c r="I95" s="5635"/>
      <c r="J95" s="5635"/>
      <c r="K95" s="5635"/>
      <c r="L95" s="1568"/>
      <c r="M95" s="5638"/>
    </row>
    <row r="96" spans="1:13" ht="17.100000000000001" customHeight="1">
      <c r="A96" s="5639"/>
      <c r="B96" s="5636" t="s">
        <v>1522</v>
      </c>
      <c r="C96" s="5637"/>
      <c r="D96" s="5637"/>
      <c r="E96" s="5637"/>
      <c r="F96" s="5637"/>
      <c r="G96" s="5637"/>
      <c r="H96" s="5637"/>
      <c r="I96" s="5637"/>
      <c r="J96" s="5637"/>
      <c r="K96" s="5637"/>
      <c r="L96" s="1567"/>
      <c r="M96" s="5638"/>
    </row>
    <row r="97" spans="1:13" ht="17.100000000000001" customHeight="1">
      <c r="A97" s="5639"/>
      <c r="B97" s="1566"/>
      <c r="C97" s="1565"/>
      <c r="D97" s="1565"/>
      <c r="E97" s="1550"/>
      <c r="F97" s="1550"/>
      <c r="G97" s="1550"/>
      <c r="H97" s="1550"/>
      <c r="I97" s="1550"/>
      <c r="J97" s="1550"/>
      <c r="K97" s="1565"/>
      <c r="L97" s="1592"/>
      <c r="M97" s="5638"/>
    </row>
    <row r="98" spans="1:13" ht="17.100000000000001" customHeight="1">
      <c r="A98" s="5639"/>
      <c r="B98" s="1563"/>
      <c r="C98" s="1562"/>
      <c r="D98" s="1560"/>
      <c r="E98" s="1560"/>
      <c r="F98" s="1557" t="s">
        <v>1519</v>
      </c>
      <c r="G98" s="1558" t="s">
        <v>982</v>
      </c>
      <c r="H98" s="1561"/>
      <c r="I98" s="1557" t="s">
        <v>788</v>
      </c>
      <c r="J98" s="1556"/>
      <c r="K98" s="1550"/>
      <c r="L98" s="1554"/>
      <c r="M98" s="5638"/>
    </row>
    <row r="99" spans="1:13" ht="17.100000000000001" customHeight="1">
      <c r="A99" s="5639"/>
      <c r="B99" s="1549"/>
      <c r="C99" s="1553"/>
      <c r="D99" s="1591"/>
      <c r="E99" s="1547" t="s">
        <v>1518</v>
      </c>
      <c r="F99" s="1546" t="s">
        <v>1660</v>
      </c>
      <c r="G99" s="1546" t="s">
        <v>1516</v>
      </c>
      <c r="H99" s="1552"/>
      <c r="I99" s="1546" t="s">
        <v>1515</v>
      </c>
      <c r="J99" s="1551"/>
      <c r="K99" s="1550"/>
      <c r="L99" s="1519"/>
      <c r="M99" s="5638"/>
    </row>
    <row r="100" spans="1:13" ht="17.100000000000001" customHeight="1">
      <c r="A100" s="5639"/>
      <c r="B100" s="1549" t="s">
        <v>549</v>
      </c>
      <c r="C100" s="1548" t="s">
        <v>491</v>
      </c>
      <c r="D100" s="1547" t="s">
        <v>1514</v>
      </c>
      <c r="E100" s="1547" t="s">
        <v>1513</v>
      </c>
      <c r="F100" s="1546" t="s">
        <v>1512</v>
      </c>
      <c r="G100" s="1546" t="s">
        <v>1511</v>
      </c>
      <c r="H100" s="1546" t="s">
        <v>1510</v>
      </c>
      <c r="I100" s="1546" t="s">
        <v>1509</v>
      </c>
      <c r="J100" s="1539" t="s">
        <v>23</v>
      </c>
      <c r="K100" s="1538" t="s">
        <v>788</v>
      </c>
      <c r="L100" s="1519" t="s">
        <v>549</v>
      </c>
      <c r="M100" s="5638"/>
    </row>
    <row r="101" spans="1:13" ht="17.100000000000001" customHeight="1">
      <c r="A101" s="5639"/>
      <c r="B101" s="1549" t="s">
        <v>1508</v>
      </c>
      <c r="C101" s="1548" t="s">
        <v>492</v>
      </c>
      <c r="D101" s="1547" t="s">
        <v>599</v>
      </c>
      <c r="E101" s="1547" t="s">
        <v>600</v>
      </c>
      <c r="F101" s="1546" t="s">
        <v>494</v>
      </c>
      <c r="G101" s="1546" t="s">
        <v>495</v>
      </c>
      <c r="H101" s="1546" t="s">
        <v>496</v>
      </c>
      <c r="I101" s="1546" t="s">
        <v>497</v>
      </c>
      <c r="J101" s="1539" t="s">
        <v>498</v>
      </c>
      <c r="K101" s="1538" t="s">
        <v>499</v>
      </c>
      <c r="L101" s="1519" t="s">
        <v>1508</v>
      </c>
      <c r="M101" s="5638"/>
    </row>
    <row r="102" spans="1:13" ht="17.100000000000001" customHeight="1" thickBot="1">
      <c r="A102" s="5639"/>
      <c r="B102" s="1590"/>
      <c r="C102" s="1544"/>
      <c r="D102" s="1589"/>
      <c r="E102" s="1588"/>
      <c r="F102" s="1586"/>
      <c r="G102" s="1586"/>
      <c r="H102" s="1586"/>
      <c r="I102" s="1586"/>
      <c r="J102" s="1539"/>
      <c r="K102" s="1538"/>
      <c r="L102" s="1585"/>
      <c r="M102" s="5638"/>
    </row>
    <row r="103" spans="1:13" ht="17.100000000000001" customHeight="1">
      <c r="A103" s="5639"/>
      <c r="B103" s="1522"/>
      <c r="C103" s="1521"/>
      <c r="D103" s="1597" t="s">
        <v>1590</v>
      </c>
      <c r="E103" s="1535"/>
      <c r="F103" s="1534"/>
      <c r="G103" s="1534"/>
      <c r="H103" s="1534"/>
      <c r="I103" s="1534"/>
      <c r="J103" s="1534"/>
      <c r="K103" s="1608"/>
      <c r="L103" s="1533"/>
      <c r="M103" s="5638"/>
    </row>
    <row r="104" spans="1:13" ht="17.100000000000001" customHeight="1">
      <c r="A104" s="5639"/>
      <c r="B104" s="1522">
        <v>134</v>
      </c>
      <c r="C104" s="1598" t="s">
        <v>249</v>
      </c>
      <c r="D104" s="1597" t="s">
        <v>1659</v>
      </c>
      <c r="E104" s="5095" t="s">
        <v>478</v>
      </c>
      <c r="F104" s="3672" t="s">
        <v>478</v>
      </c>
      <c r="G104" s="1527">
        <v>0</v>
      </c>
      <c r="H104" s="3672" t="s">
        <v>478</v>
      </c>
      <c r="I104" s="1584">
        <f t="shared" ref="I104:I120" si="4">SUM(E104:H104)</f>
        <v>0</v>
      </c>
      <c r="J104" s="1584">
        <v>0</v>
      </c>
      <c r="K104" s="1595">
        <f t="shared" ref="K104:K120" si="5">SUM(I104:J104)</f>
        <v>0</v>
      </c>
      <c r="L104" s="1519" t="s">
        <v>1658</v>
      </c>
      <c r="M104" s="5638"/>
    </row>
    <row r="105" spans="1:13" ht="17.100000000000001" customHeight="1">
      <c r="A105" s="5639"/>
      <c r="B105" s="1518">
        <v>135</v>
      </c>
      <c r="C105" s="1581" t="s">
        <v>249</v>
      </c>
      <c r="D105" s="1596" t="s">
        <v>1657</v>
      </c>
      <c r="E105" s="5096" t="s">
        <v>478</v>
      </c>
      <c r="F105" s="1515" t="s">
        <v>478</v>
      </c>
      <c r="G105" s="1514">
        <v>0</v>
      </c>
      <c r="H105" s="1515" t="s">
        <v>478</v>
      </c>
      <c r="I105" s="1579">
        <f t="shared" si="4"/>
        <v>0</v>
      </c>
      <c r="J105" s="1579">
        <v>0</v>
      </c>
      <c r="K105" s="1595">
        <f t="shared" si="5"/>
        <v>0</v>
      </c>
      <c r="L105" s="1513" t="s">
        <v>1656</v>
      </c>
      <c r="M105" s="5638"/>
    </row>
    <row r="106" spans="1:13" ht="17.100000000000001" customHeight="1">
      <c r="A106" s="5639"/>
      <c r="B106" s="1518">
        <v>136</v>
      </c>
      <c r="C106" s="1581" t="s">
        <v>249</v>
      </c>
      <c r="D106" s="1596" t="s">
        <v>1655</v>
      </c>
      <c r="E106" s="5096" t="s">
        <v>478</v>
      </c>
      <c r="F106" s="1515" t="s">
        <v>478</v>
      </c>
      <c r="G106" s="1515" t="s">
        <v>478</v>
      </c>
      <c r="H106" s="1514">
        <v>234341</v>
      </c>
      <c r="I106" s="1579">
        <f t="shared" si="4"/>
        <v>234341</v>
      </c>
      <c r="J106" s="1579">
        <v>0</v>
      </c>
      <c r="K106" s="1595">
        <f t="shared" si="5"/>
        <v>234341</v>
      </c>
      <c r="L106" s="1513" t="s">
        <v>1654</v>
      </c>
      <c r="M106" s="5638"/>
    </row>
    <row r="107" spans="1:13" ht="17.100000000000001" customHeight="1">
      <c r="A107" s="4761"/>
      <c r="B107" s="1518">
        <v>137</v>
      </c>
      <c r="C107" s="1581" t="s">
        <v>249</v>
      </c>
      <c r="D107" s="1596" t="s">
        <v>1653</v>
      </c>
      <c r="E107" s="5096" t="s">
        <v>478</v>
      </c>
      <c r="F107" s="1515" t="s">
        <v>478</v>
      </c>
      <c r="G107" s="1515" t="s">
        <v>478</v>
      </c>
      <c r="H107" s="1514">
        <v>38259</v>
      </c>
      <c r="I107" s="1579">
        <f t="shared" si="4"/>
        <v>38259</v>
      </c>
      <c r="J107" s="1579">
        <v>0</v>
      </c>
      <c r="K107" s="1595">
        <f t="shared" si="5"/>
        <v>38259</v>
      </c>
      <c r="L107" s="1513" t="s">
        <v>1652</v>
      </c>
      <c r="M107" s="4755"/>
    </row>
    <row r="108" spans="1:13" ht="17.100000000000001" customHeight="1">
      <c r="B108" s="1518">
        <v>138</v>
      </c>
      <c r="C108" s="1581" t="s">
        <v>249</v>
      </c>
      <c r="D108" s="1596" t="s">
        <v>1651</v>
      </c>
      <c r="E108" s="5096" t="s">
        <v>478</v>
      </c>
      <c r="F108" s="1515" t="s">
        <v>478</v>
      </c>
      <c r="G108" s="1515" t="s">
        <v>478</v>
      </c>
      <c r="H108" s="1514">
        <v>21635</v>
      </c>
      <c r="I108" s="1579">
        <f t="shared" si="4"/>
        <v>21635</v>
      </c>
      <c r="J108" s="1579">
        <v>0</v>
      </c>
      <c r="K108" s="1595">
        <f t="shared" si="5"/>
        <v>21635</v>
      </c>
      <c r="L108" s="1513" t="s">
        <v>1650</v>
      </c>
    </row>
    <row r="109" spans="1:13" ht="17.100000000000001" customHeight="1">
      <c r="B109" s="1518">
        <v>139</v>
      </c>
      <c r="C109" s="1581"/>
      <c r="D109" s="1596" t="s">
        <v>1649</v>
      </c>
      <c r="E109" s="5096" t="s">
        <v>478</v>
      </c>
      <c r="F109" s="1515" t="s">
        <v>478</v>
      </c>
      <c r="G109" s="1514">
        <v>7720</v>
      </c>
      <c r="H109" s="1515" t="s">
        <v>478</v>
      </c>
      <c r="I109" s="1579">
        <f t="shared" si="4"/>
        <v>7720</v>
      </c>
      <c r="J109" s="1579">
        <v>0</v>
      </c>
      <c r="K109" s="1595">
        <f t="shared" si="5"/>
        <v>7720</v>
      </c>
      <c r="L109" s="1513" t="s">
        <v>1648</v>
      </c>
    </row>
    <row r="110" spans="1:13" ht="17.100000000000001" customHeight="1">
      <c r="B110" s="1518">
        <v>140</v>
      </c>
      <c r="C110" s="1581"/>
      <c r="D110" s="1596" t="s">
        <v>1647</v>
      </c>
      <c r="E110" s="5096" t="s">
        <v>478</v>
      </c>
      <c r="F110" s="1515" t="s">
        <v>478</v>
      </c>
      <c r="G110" s="1514">
        <v>0</v>
      </c>
      <c r="H110" s="1515" t="s">
        <v>478</v>
      </c>
      <c r="I110" s="1579">
        <f t="shared" si="4"/>
        <v>0</v>
      </c>
      <c r="J110" s="1579">
        <v>0</v>
      </c>
      <c r="K110" s="1595">
        <f t="shared" si="5"/>
        <v>0</v>
      </c>
      <c r="L110" s="1513" t="s">
        <v>1646</v>
      </c>
    </row>
    <row r="111" spans="1:13" ht="17.100000000000001" customHeight="1">
      <c r="B111" s="1518">
        <v>141</v>
      </c>
      <c r="C111" s="1581"/>
      <c r="D111" s="1596" t="s">
        <v>1645</v>
      </c>
      <c r="E111" s="5096" t="s">
        <v>478</v>
      </c>
      <c r="F111" s="1515" t="s">
        <v>478</v>
      </c>
      <c r="G111" s="1514">
        <v>0</v>
      </c>
      <c r="H111" s="1515" t="s">
        <v>478</v>
      </c>
      <c r="I111" s="1579">
        <f t="shared" si="4"/>
        <v>0</v>
      </c>
      <c r="J111" s="1579">
        <v>0</v>
      </c>
      <c r="K111" s="1595">
        <f t="shared" si="5"/>
        <v>0</v>
      </c>
      <c r="L111" s="1513" t="s">
        <v>1644</v>
      </c>
    </row>
    <row r="112" spans="1:13" ht="17.100000000000001" customHeight="1">
      <c r="B112" s="1518">
        <v>142</v>
      </c>
      <c r="C112" s="1581"/>
      <c r="D112" s="1596" t="s">
        <v>1643</v>
      </c>
      <c r="E112" s="5096" t="s">
        <v>478</v>
      </c>
      <c r="F112" s="1515" t="s">
        <v>478</v>
      </c>
      <c r="G112" s="1514">
        <v>-19562</v>
      </c>
      <c r="H112" s="1515" t="s">
        <v>478</v>
      </c>
      <c r="I112" s="1579">
        <f t="shared" si="4"/>
        <v>-19562</v>
      </c>
      <c r="J112" s="1579">
        <v>0</v>
      </c>
      <c r="K112" s="1595">
        <f t="shared" si="5"/>
        <v>-19562</v>
      </c>
      <c r="L112" s="1513" t="s">
        <v>1642</v>
      </c>
    </row>
    <row r="113" spans="2:12" ht="17.100000000000001" customHeight="1">
      <c r="B113" s="1518">
        <v>143</v>
      </c>
      <c r="C113" s="1581"/>
      <c r="D113" s="1596" t="s">
        <v>1641</v>
      </c>
      <c r="E113" s="5096" t="s">
        <v>478</v>
      </c>
      <c r="F113" s="1515" t="s">
        <v>478</v>
      </c>
      <c r="G113" s="1514">
        <v>0</v>
      </c>
      <c r="H113" s="1515" t="s">
        <v>478</v>
      </c>
      <c r="I113" s="1579">
        <f t="shared" si="4"/>
        <v>0</v>
      </c>
      <c r="J113" s="1579">
        <v>0</v>
      </c>
      <c r="K113" s="1595">
        <f t="shared" si="5"/>
        <v>0</v>
      </c>
      <c r="L113" s="1513" t="s">
        <v>1640</v>
      </c>
    </row>
    <row r="114" spans="2:12" ht="17.100000000000001" customHeight="1">
      <c r="B114" s="1518">
        <v>144</v>
      </c>
      <c r="C114" s="1581"/>
      <c r="D114" s="1596" t="s">
        <v>1639</v>
      </c>
      <c r="E114" s="5096" t="s">
        <v>478</v>
      </c>
      <c r="F114" s="1515" t="s">
        <v>478</v>
      </c>
      <c r="G114" s="1514">
        <v>0</v>
      </c>
      <c r="H114" s="1515" t="s">
        <v>478</v>
      </c>
      <c r="I114" s="1579">
        <f t="shared" si="4"/>
        <v>0</v>
      </c>
      <c r="J114" s="1579">
        <v>0</v>
      </c>
      <c r="K114" s="1595">
        <f t="shared" si="5"/>
        <v>0</v>
      </c>
      <c r="L114" s="1513" t="s">
        <v>1638</v>
      </c>
    </row>
    <row r="115" spans="2:12" ht="17.100000000000001" customHeight="1">
      <c r="B115" s="1526">
        <v>145</v>
      </c>
      <c r="C115" s="1607"/>
      <c r="D115" s="1606" t="s">
        <v>1637</v>
      </c>
      <c r="E115" s="3673">
        <v>0</v>
      </c>
      <c r="F115" s="1514">
        <v>0</v>
      </c>
      <c r="G115" s="1514">
        <v>0</v>
      </c>
      <c r="H115" s="1514">
        <v>0</v>
      </c>
      <c r="I115" s="1579">
        <f t="shared" si="4"/>
        <v>0</v>
      </c>
      <c r="J115" s="1579">
        <v>0</v>
      </c>
      <c r="K115" s="1595">
        <f t="shared" si="5"/>
        <v>0</v>
      </c>
      <c r="L115" s="1523" t="s">
        <v>1636</v>
      </c>
    </row>
    <row r="116" spans="2:12" ht="17.100000000000001" customHeight="1">
      <c r="B116" s="1522">
        <v>146</v>
      </c>
      <c r="C116" s="1598"/>
      <c r="D116" s="1597" t="s">
        <v>1635</v>
      </c>
      <c r="E116" s="3673">
        <v>0</v>
      </c>
      <c r="F116" s="1514">
        <v>0</v>
      </c>
      <c r="G116" s="1514">
        <v>0</v>
      </c>
      <c r="H116" s="1514">
        <v>0</v>
      </c>
      <c r="I116" s="1579">
        <f t="shared" si="4"/>
        <v>0</v>
      </c>
      <c r="J116" s="1579">
        <v>0</v>
      </c>
      <c r="K116" s="1595">
        <f t="shared" si="5"/>
        <v>0</v>
      </c>
      <c r="L116" s="1519" t="s">
        <v>1634</v>
      </c>
    </row>
    <row r="117" spans="2:12" ht="17.100000000000001" customHeight="1">
      <c r="B117" s="1518">
        <v>147</v>
      </c>
      <c r="C117" s="1581"/>
      <c r="D117" s="1596" t="s">
        <v>1633</v>
      </c>
      <c r="E117" s="3673">
        <v>0</v>
      </c>
      <c r="F117" s="1514">
        <v>0</v>
      </c>
      <c r="G117" s="1514">
        <v>0</v>
      </c>
      <c r="H117" s="1514">
        <v>0</v>
      </c>
      <c r="I117" s="1579">
        <f t="shared" si="4"/>
        <v>0</v>
      </c>
      <c r="J117" s="1579">
        <v>0</v>
      </c>
      <c r="K117" s="1595">
        <f t="shared" si="5"/>
        <v>0</v>
      </c>
      <c r="L117" s="1513" t="s">
        <v>1632</v>
      </c>
    </row>
    <row r="118" spans="2:12" ht="17.100000000000001" customHeight="1">
      <c r="B118" s="1518">
        <v>148</v>
      </c>
      <c r="C118" s="1581"/>
      <c r="D118" s="1596" t="s">
        <v>1631</v>
      </c>
      <c r="E118" s="3673">
        <v>2</v>
      </c>
      <c r="F118" s="1514">
        <v>7696</v>
      </c>
      <c r="G118" s="1514">
        <v>4839</v>
      </c>
      <c r="H118" s="1514">
        <v>8</v>
      </c>
      <c r="I118" s="1579">
        <f t="shared" si="4"/>
        <v>12545</v>
      </c>
      <c r="J118" s="1579">
        <v>0</v>
      </c>
      <c r="K118" s="1595">
        <f t="shared" si="5"/>
        <v>12545</v>
      </c>
      <c r="L118" s="1513" t="s">
        <v>1630</v>
      </c>
    </row>
    <row r="119" spans="2:12" ht="17.100000000000001" customHeight="1">
      <c r="B119" s="1518">
        <v>149</v>
      </c>
      <c r="C119" s="1581"/>
      <c r="D119" s="1596" t="s">
        <v>1629</v>
      </c>
      <c r="E119" s="3673">
        <v>0</v>
      </c>
      <c r="F119" s="1514">
        <v>1321</v>
      </c>
      <c r="G119" s="1514">
        <v>80</v>
      </c>
      <c r="H119" s="1514">
        <v>1</v>
      </c>
      <c r="I119" s="1579">
        <f t="shared" si="4"/>
        <v>1402</v>
      </c>
      <c r="J119" s="1579">
        <v>0</v>
      </c>
      <c r="K119" s="1595">
        <f t="shared" si="5"/>
        <v>1402</v>
      </c>
      <c r="L119" s="1513" t="s">
        <v>1628</v>
      </c>
    </row>
    <row r="120" spans="2:12" ht="17.100000000000001" customHeight="1">
      <c r="B120" s="1518">
        <v>150</v>
      </c>
      <c r="C120" s="1581"/>
      <c r="D120" s="1596" t="s">
        <v>1627</v>
      </c>
      <c r="E120" s="3673">
        <v>1</v>
      </c>
      <c r="F120" s="1514">
        <v>3134</v>
      </c>
      <c r="G120" s="1514">
        <v>191</v>
      </c>
      <c r="H120" s="1514">
        <v>3</v>
      </c>
      <c r="I120" s="1579">
        <f t="shared" si="4"/>
        <v>3329</v>
      </c>
      <c r="J120" s="1579">
        <v>0</v>
      </c>
      <c r="K120" s="3674">
        <f t="shared" si="5"/>
        <v>3329</v>
      </c>
      <c r="L120" s="1513" t="s">
        <v>1626</v>
      </c>
    </row>
    <row r="121" spans="2:12" ht="17.100000000000001" customHeight="1">
      <c r="B121" s="1518">
        <v>151</v>
      </c>
      <c r="C121" s="1581"/>
      <c r="D121" s="1596" t="s">
        <v>1625</v>
      </c>
      <c r="E121" s="3671">
        <f t="shared" ref="E121:K121" si="6">SUM(E18:E48,E60:E92,E104:E120)</f>
        <v>86693</v>
      </c>
      <c r="F121" s="1527">
        <f t="shared" si="6"/>
        <v>40725</v>
      </c>
      <c r="G121" s="1527">
        <f t="shared" si="6"/>
        <v>90943</v>
      </c>
      <c r="H121" s="1527">
        <f t="shared" si="6"/>
        <v>353249</v>
      </c>
      <c r="I121" s="1584">
        <f t="shared" si="6"/>
        <v>571610</v>
      </c>
      <c r="J121" s="1584">
        <f t="shared" si="6"/>
        <v>0</v>
      </c>
      <c r="K121" s="1595">
        <f t="shared" si="6"/>
        <v>571610</v>
      </c>
      <c r="L121" s="1513" t="s">
        <v>1624</v>
      </c>
    </row>
    <row r="122" spans="2:12" ht="17.100000000000001" customHeight="1">
      <c r="B122" s="1518"/>
      <c r="C122" s="1581"/>
      <c r="D122" s="1596" t="s">
        <v>844</v>
      </c>
      <c r="E122" s="1602"/>
      <c r="F122" s="1601"/>
      <c r="G122" s="1601"/>
      <c r="H122" s="1601"/>
      <c r="I122" s="1600"/>
      <c r="J122" s="1600"/>
      <c r="K122" s="1599"/>
      <c r="L122" s="1513"/>
    </row>
    <row r="123" spans="2:12" ht="17.100000000000001" customHeight="1">
      <c r="B123" s="1522"/>
      <c r="C123" s="1598"/>
      <c r="D123" s="1597" t="s">
        <v>1623</v>
      </c>
      <c r="E123" s="1602"/>
      <c r="F123" s="1601"/>
      <c r="G123" s="1601"/>
      <c r="H123" s="1601"/>
      <c r="I123" s="1600"/>
      <c r="J123" s="1600"/>
      <c r="K123" s="1599"/>
      <c r="L123" s="1519"/>
    </row>
    <row r="124" spans="2:12" ht="17.100000000000001" customHeight="1">
      <c r="B124" s="1522">
        <v>201</v>
      </c>
      <c r="C124" s="1598"/>
      <c r="D124" s="1597" t="s">
        <v>1622</v>
      </c>
      <c r="E124" s="3671">
        <v>2252</v>
      </c>
      <c r="F124" s="1527">
        <v>163</v>
      </c>
      <c r="G124" s="1527">
        <v>2469</v>
      </c>
      <c r="H124" s="1527">
        <v>128</v>
      </c>
      <c r="I124" s="1584">
        <f t="shared" ref="I124:I139" si="7">SUM(E124:H124)</f>
        <v>5012</v>
      </c>
      <c r="J124" s="1584">
        <v>0</v>
      </c>
      <c r="K124" s="1595">
        <f t="shared" ref="K124:K139" si="8">SUM(I124:J124)</f>
        <v>5012</v>
      </c>
      <c r="L124" s="1519" t="s">
        <v>1621</v>
      </c>
    </row>
    <row r="125" spans="2:12" ht="17.100000000000001" customHeight="1">
      <c r="B125" s="1518">
        <v>202</v>
      </c>
      <c r="C125" s="1581" t="s">
        <v>249</v>
      </c>
      <c r="D125" s="1596" t="s">
        <v>1620</v>
      </c>
      <c r="E125" s="3673">
        <v>26112</v>
      </c>
      <c r="F125" s="1514">
        <v>45875</v>
      </c>
      <c r="G125" s="1514">
        <v>52522</v>
      </c>
      <c r="H125" s="1514">
        <v>521</v>
      </c>
      <c r="I125" s="1584">
        <f t="shared" si="7"/>
        <v>125030</v>
      </c>
      <c r="J125" s="1579">
        <v>0</v>
      </c>
      <c r="K125" s="1595">
        <f t="shared" si="8"/>
        <v>125030</v>
      </c>
      <c r="L125" s="1513" t="s">
        <v>1619</v>
      </c>
    </row>
    <row r="126" spans="2:12" ht="17.100000000000001" customHeight="1">
      <c r="B126" s="1518">
        <v>203</v>
      </c>
      <c r="C126" s="1581" t="s">
        <v>249</v>
      </c>
      <c r="D126" s="1596" t="s">
        <v>1618</v>
      </c>
      <c r="E126" s="3673">
        <v>0</v>
      </c>
      <c r="F126" s="1514">
        <v>0</v>
      </c>
      <c r="G126" s="1514">
        <v>0</v>
      </c>
      <c r="H126" s="1514">
        <v>0</v>
      </c>
      <c r="I126" s="1584">
        <f t="shared" si="7"/>
        <v>0</v>
      </c>
      <c r="J126" s="1579">
        <v>0</v>
      </c>
      <c r="K126" s="1595">
        <f t="shared" si="8"/>
        <v>0</v>
      </c>
      <c r="L126" s="1513" t="s">
        <v>1617</v>
      </c>
    </row>
    <row r="127" spans="2:12" ht="17.100000000000001" customHeight="1">
      <c r="B127" s="1518">
        <v>204</v>
      </c>
      <c r="C127" s="1581"/>
      <c r="D127" s="1596" t="s">
        <v>1616</v>
      </c>
      <c r="E127" s="3673">
        <v>0</v>
      </c>
      <c r="F127" s="1514">
        <v>0</v>
      </c>
      <c r="G127" s="1514">
        <v>0</v>
      </c>
      <c r="H127" s="1514">
        <v>0</v>
      </c>
      <c r="I127" s="1584">
        <f t="shared" si="7"/>
        <v>0</v>
      </c>
      <c r="J127" s="1579">
        <v>0</v>
      </c>
      <c r="K127" s="1595">
        <f t="shared" si="8"/>
        <v>0</v>
      </c>
      <c r="L127" s="1513" t="s">
        <v>1615</v>
      </c>
    </row>
    <row r="128" spans="2:12" ht="17.100000000000001" customHeight="1">
      <c r="B128" s="1518">
        <v>205</v>
      </c>
      <c r="C128" s="1581"/>
      <c r="D128" s="1596" t="s">
        <v>1614</v>
      </c>
      <c r="E128" s="5096" t="s">
        <v>478</v>
      </c>
      <c r="F128" s="1515" t="s">
        <v>478</v>
      </c>
      <c r="G128" s="1515" t="s">
        <v>478</v>
      </c>
      <c r="H128" s="1514">
        <v>12466</v>
      </c>
      <c r="I128" s="1579">
        <f t="shared" si="7"/>
        <v>12466</v>
      </c>
      <c r="J128" s="1579">
        <v>0</v>
      </c>
      <c r="K128" s="1595">
        <f t="shared" si="8"/>
        <v>12466</v>
      </c>
      <c r="L128" s="1513" t="s">
        <v>1613</v>
      </c>
    </row>
    <row r="129" spans="1:13" ht="17.100000000000001" customHeight="1">
      <c r="B129" s="1518">
        <v>206</v>
      </c>
      <c r="C129" s="1581"/>
      <c r="D129" s="1596" t="s">
        <v>1612</v>
      </c>
      <c r="E129" s="5096" t="s">
        <v>478</v>
      </c>
      <c r="F129" s="1515" t="s">
        <v>478</v>
      </c>
      <c r="G129" s="1515" t="s">
        <v>478</v>
      </c>
      <c r="H129" s="1514">
        <v>455</v>
      </c>
      <c r="I129" s="1579">
        <f t="shared" si="7"/>
        <v>455</v>
      </c>
      <c r="J129" s="1579">
        <v>0</v>
      </c>
      <c r="K129" s="1595">
        <f t="shared" si="8"/>
        <v>455</v>
      </c>
      <c r="L129" s="1513" t="s">
        <v>1611</v>
      </c>
    </row>
    <row r="130" spans="1:13" ht="17.100000000000001" customHeight="1">
      <c r="B130" s="1518">
        <v>207</v>
      </c>
      <c r="C130" s="1581" t="s">
        <v>249</v>
      </c>
      <c r="D130" s="1596" t="s">
        <v>1610</v>
      </c>
      <c r="E130" s="5096" t="s">
        <v>478</v>
      </c>
      <c r="F130" s="1515" t="s">
        <v>478</v>
      </c>
      <c r="G130" s="1514">
        <v>45251</v>
      </c>
      <c r="H130" s="1515" t="s">
        <v>478</v>
      </c>
      <c r="I130" s="1579">
        <f t="shared" si="7"/>
        <v>45251</v>
      </c>
      <c r="J130" s="1579">
        <v>0</v>
      </c>
      <c r="K130" s="1595">
        <f t="shared" si="8"/>
        <v>45251</v>
      </c>
      <c r="L130" s="1513" t="s">
        <v>1609</v>
      </c>
    </row>
    <row r="131" spans="1:13" ht="17.100000000000001" customHeight="1">
      <c r="B131" s="1518">
        <v>208</v>
      </c>
      <c r="C131" s="1581" t="s">
        <v>249</v>
      </c>
      <c r="D131" s="1596" t="s">
        <v>1608</v>
      </c>
      <c r="E131" s="5096" t="s">
        <v>478</v>
      </c>
      <c r="F131" s="1515" t="s">
        <v>478</v>
      </c>
      <c r="G131" s="1514">
        <v>-14825</v>
      </c>
      <c r="H131" s="1515" t="s">
        <v>478</v>
      </c>
      <c r="I131" s="1579">
        <f t="shared" si="7"/>
        <v>-14825</v>
      </c>
      <c r="J131" s="1579">
        <v>0</v>
      </c>
      <c r="K131" s="1595">
        <f t="shared" si="8"/>
        <v>-14825</v>
      </c>
      <c r="L131" s="1513" t="s">
        <v>1607</v>
      </c>
    </row>
    <row r="132" spans="1:13" ht="17.100000000000001" customHeight="1">
      <c r="B132" s="1518">
        <v>209</v>
      </c>
      <c r="C132" s="1581"/>
      <c r="D132" s="1596" t="s">
        <v>1606</v>
      </c>
      <c r="E132" s="5096" t="s">
        <v>478</v>
      </c>
      <c r="F132" s="1515" t="s">
        <v>478</v>
      </c>
      <c r="G132" s="1514">
        <v>0</v>
      </c>
      <c r="H132" s="1515" t="s">
        <v>478</v>
      </c>
      <c r="I132" s="1579">
        <f t="shared" si="7"/>
        <v>0</v>
      </c>
      <c r="J132" s="1579">
        <v>0</v>
      </c>
      <c r="K132" s="1595">
        <f t="shared" si="8"/>
        <v>0</v>
      </c>
      <c r="L132" s="1513" t="s">
        <v>1605</v>
      </c>
    </row>
    <row r="133" spans="1:13" ht="17.100000000000001" customHeight="1">
      <c r="B133" s="1518">
        <v>210</v>
      </c>
      <c r="C133" s="1581"/>
      <c r="D133" s="1596" t="s">
        <v>1604</v>
      </c>
      <c r="E133" s="5096" t="s">
        <v>478</v>
      </c>
      <c r="F133" s="1515" t="s">
        <v>478</v>
      </c>
      <c r="G133" s="1514">
        <v>0</v>
      </c>
      <c r="H133" s="1515" t="s">
        <v>478</v>
      </c>
      <c r="I133" s="1579">
        <f t="shared" si="7"/>
        <v>0</v>
      </c>
      <c r="J133" s="1579">
        <v>0</v>
      </c>
      <c r="K133" s="1595">
        <f t="shared" si="8"/>
        <v>0</v>
      </c>
      <c r="L133" s="1513" t="s">
        <v>1603</v>
      </c>
    </row>
    <row r="134" spans="1:13" ht="17.100000000000001" customHeight="1">
      <c r="B134" s="1518">
        <v>211</v>
      </c>
      <c r="C134" s="1581" t="s">
        <v>249</v>
      </c>
      <c r="D134" s="1596" t="s">
        <v>1602</v>
      </c>
      <c r="E134" s="5096" t="s">
        <v>478</v>
      </c>
      <c r="F134" s="1515" t="s">
        <v>478</v>
      </c>
      <c r="G134" s="1514">
        <v>0</v>
      </c>
      <c r="H134" s="1515" t="s">
        <v>478</v>
      </c>
      <c r="I134" s="1579">
        <f t="shared" si="7"/>
        <v>0</v>
      </c>
      <c r="J134" s="1579">
        <v>0</v>
      </c>
      <c r="K134" s="1595">
        <f t="shared" si="8"/>
        <v>0</v>
      </c>
      <c r="L134" s="1513" t="s">
        <v>1601</v>
      </c>
    </row>
    <row r="135" spans="1:13" ht="17.100000000000001" customHeight="1">
      <c r="B135" s="1518">
        <v>212</v>
      </c>
      <c r="C135" s="1581" t="s">
        <v>249</v>
      </c>
      <c r="D135" s="1596" t="s">
        <v>1600</v>
      </c>
      <c r="E135" s="5096" t="s">
        <v>478</v>
      </c>
      <c r="F135" s="1515" t="s">
        <v>478</v>
      </c>
      <c r="G135" s="1514">
        <v>0</v>
      </c>
      <c r="H135" s="1515" t="s">
        <v>478</v>
      </c>
      <c r="I135" s="1579">
        <f t="shared" si="7"/>
        <v>0</v>
      </c>
      <c r="J135" s="1579">
        <v>0</v>
      </c>
      <c r="K135" s="1595">
        <f t="shared" si="8"/>
        <v>0</v>
      </c>
      <c r="L135" s="1513" t="s">
        <v>1599</v>
      </c>
    </row>
    <row r="136" spans="1:13" ht="17.100000000000001" customHeight="1">
      <c r="B136" s="1518">
        <v>213</v>
      </c>
      <c r="C136" s="1581" t="s">
        <v>249</v>
      </c>
      <c r="D136" s="1596" t="s">
        <v>1598</v>
      </c>
      <c r="E136" s="5096" t="s">
        <v>478</v>
      </c>
      <c r="F136" s="1515" t="s">
        <v>478</v>
      </c>
      <c r="G136" s="1515" t="s">
        <v>478</v>
      </c>
      <c r="H136" s="1514">
        <v>58196</v>
      </c>
      <c r="I136" s="1579">
        <f t="shared" si="7"/>
        <v>58196</v>
      </c>
      <c r="J136" s="1579">
        <v>0</v>
      </c>
      <c r="K136" s="1595">
        <f t="shared" si="8"/>
        <v>58196</v>
      </c>
      <c r="L136" s="1513" t="s">
        <v>1372</v>
      </c>
    </row>
    <row r="137" spans="1:13" ht="17.100000000000001" customHeight="1">
      <c r="B137" s="1518">
        <v>214</v>
      </c>
      <c r="C137" s="1581"/>
      <c r="D137" s="1596" t="s">
        <v>1597</v>
      </c>
      <c r="E137" s="5096" t="s">
        <v>478</v>
      </c>
      <c r="F137" s="1515" t="s">
        <v>478</v>
      </c>
      <c r="G137" s="1514">
        <v>0</v>
      </c>
      <c r="H137" s="1515" t="s">
        <v>478</v>
      </c>
      <c r="I137" s="1579">
        <f t="shared" si="7"/>
        <v>0</v>
      </c>
      <c r="J137" s="1579">
        <v>0</v>
      </c>
      <c r="K137" s="1595">
        <f t="shared" si="8"/>
        <v>0</v>
      </c>
      <c r="L137" s="1513" t="s">
        <v>1596</v>
      </c>
    </row>
    <row r="138" spans="1:13" ht="17.100000000000001" customHeight="1">
      <c r="A138" s="5643"/>
      <c r="B138" s="1518">
        <v>215</v>
      </c>
      <c r="C138" s="1581"/>
      <c r="D138" s="1596" t="s">
        <v>1595</v>
      </c>
      <c r="E138" s="5096" t="s">
        <v>478</v>
      </c>
      <c r="F138" s="1515" t="s">
        <v>478</v>
      </c>
      <c r="G138" s="1514">
        <v>0</v>
      </c>
      <c r="H138" s="1515" t="s">
        <v>478</v>
      </c>
      <c r="I138" s="1579">
        <f t="shared" si="7"/>
        <v>0</v>
      </c>
      <c r="J138" s="1579">
        <v>0</v>
      </c>
      <c r="K138" s="1595">
        <f t="shared" si="8"/>
        <v>0</v>
      </c>
      <c r="L138" s="1513" t="s">
        <v>1594</v>
      </c>
      <c r="M138" s="5640">
        <v>43</v>
      </c>
    </row>
    <row r="139" spans="1:13" ht="17.100000000000001" customHeight="1" thickBot="1">
      <c r="A139" s="5643"/>
      <c r="B139" s="1512">
        <v>216</v>
      </c>
      <c r="C139" s="1511" t="s">
        <v>249</v>
      </c>
      <c r="D139" s="1594" t="s">
        <v>1593</v>
      </c>
      <c r="E139" s="5097" t="s">
        <v>478</v>
      </c>
      <c r="F139" s="5094" t="s">
        <v>478</v>
      </c>
      <c r="G139" s="1509">
        <v>-50845</v>
      </c>
      <c r="H139" s="5094" t="s">
        <v>478</v>
      </c>
      <c r="I139" s="1575">
        <f t="shared" si="7"/>
        <v>-50845</v>
      </c>
      <c r="J139" s="1575">
        <v>0</v>
      </c>
      <c r="K139" s="1593">
        <f t="shared" si="8"/>
        <v>-50845</v>
      </c>
      <c r="L139" s="1508" t="s">
        <v>1592</v>
      </c>
      <c r="M139" s="5640"/>
    </row>
    <row r="140" spans="1:13" ht="17.100000000000001" customHeight="1" thickBot="1"/>
    <row r="141" spans="1:13" ht="15.75" customHeight="1">
      <c r="A141" s="5644"/>
      <c r="B141" s="1571"/>
      <c r="C141" s="1570"/>
      <c r="D141" s="1570"/>
      <c r="E141" s="1570"/>
      <c r="F141" s="1570"/>
      <c r="G141" s="1570"/>
      <c r="H141" s="1570"/>
      <c r="I141" s="1570"/>
      <c r="J141" s="1570"/>
      <c r="K141" s="1570"/>
      <c r="L141" s="1569"/>
      <c r="M141" s="5641" t="s">
        <v>3364</v>
      </c>
    </row>
    <row r="142" spans="1:13">
      <c r="A142" s="5644"/>
      <c r="B142" s="5634" t="s">
        <v>1591</v>
      </c>
      <c r="C142" s="5635"/>
      <c r="D142" s="5635"/>
      <c r="E142" s="5635"/>
      <c r="F142" s="5635"/>
      <c r="G142" s="5635"/>
      <c r="H142" s="5635"/>
      <c r="I142" s="5635"/>
      <c r="J142" s="5635"/>
      <c r="K142" s="5635"/>
      <c r="L142" s="1568"/>
      <c r="M142" s="5641"/>
    </row>
    <row r="143" spans="1:13">
      <c r="A143" s="4425"/>
      <c r="B143" s="5636" t="s">
        <v>1522</v>
      </c>
      <c r="C143" s="5637"/>
      <c r="D143" s="5637"/>
      <c r="E143" s="5637"/>
      <c r="F143" s="5637"/>
      <c r="G143" s="5637"/>
      <c r="H143" s="5637"/>
      <c r="I143" s="5637"/>
      <c r="J143" s="5637"/>
      <c r="K143" s="5637"/>
      <c r="L143" s="1567"/>
      <c r="M143" s="4426"/>
    </row>
    <row r="144" spans="1:13">
      <c r="B144" s="1566"/>
      <c r="C144" s="1550"/>
      <c r="D144" s="1632"/>
      <c r="E144" s="1632"/>
      <c r="F144" s="1632"/>
      <c r="G144" s="1632"/>
      <c r="H144" s="1632"/>
      <c r="I144" s="1632"/>
      <c r="J144" s="1632"/>
      <c r="K144" s="1632"/>
      <c r="L144" s="1592"/>
    </row>
    <row r="145" spans="2:12">
      <c r="B145" s="1563"/>
      <c r="C145" s="1562"/>
      <c r="D145" s="1550"/>
      <c r="E145" s="1631"/>
      <c r="F145" s="1630" t="s">
        <v>1519</v>
      </c>
      <c r="G145" s="1558" t="s">
        <v>982</v>
      </c>
      <c r="H145" s="1561"/>
      <c r="I145" s="1630" t="s">
        <v>788</v>
      </c>
      <c r="J145" s="1556"/>
      <c r="K145" s="1550"/>
      <c r="L145" s="1554"/>
    </row>
    <row r="146" spans="2:12">
      <c r="B146" s="1549"/>
      <c r="C146" s="1553"/>
      <c r="D146" s="1550"/>
      <c r="E146" s="1546" t="s">
        <v>1518</v>
      </c>
      <c r="F146" s="1629" t="s">
        <v>1517</v>
      </c>
      <c r="G146" s="1546" t="s">
        <v>1516</v>
      </c>
      <c r="H146" s="1552"/>
      <c r="I146" s="1629" t="s">
        <v>1515</v>
      </c>
      <c r="J146" s="1551"/>
      <c r="K146" s="1550"/>
      <c r="L146" s="1519"/>
    </row>
    <row r="147" spans="2:12">
      <c r="B147" s="1549" t="s">
        <v>549</v>
      </c>
      <c r="C147" s="1548" t="s">
        <v>491</v>
      </c>
      <c r="D147" s="1538" t="s">
        <v>1514</v>
      </c>
      <c r="E147" s="1626" t="s">
        <v>1513</v>
      </c>
      <c r="F147" s="1628" t="s">
        <v>1512</v>
      </c>
      <c r="G147" s="1627" t="s">
        <v>1511</v>
      </c>
      <c r="H147" s="1539" t="s">
        <v>1510</v>
      </c>
      <c r="I147" s="1626" t="s">
        <v>1509</v>
      </c>
      <c r="J147" s="1539" t="s">
        <v>23</v>
      </c>
      <c r="K147" s="1538" t="s">
        <v>788</v>
      </c>
      <c r="L147" s="1519" t="s">
        <v>549</v>
      </c>
    </row>
    <row r="148" spans="2:12">
      <c r="B148" s="1549" t="s">
        <v>1508</v>
      </c>
      <c r="C148" s="1548" t="s">
        <v>492</v>
      </c>
      <c r="D148" s="1538" t="s">
        <v>599</v>
      </c>
      <c r="E148" s="1626" t="s">
        <v>600</v>
      </c>
      <c r="F148" s="1539" t="s">
        <v>494</v>
      </c>
      <c r="G148" s="1627" t="s">
        <v>495</v>
      </c>
      <c r="H148" s="1539" t="s">
        <v>496</v>
      </c>
      <c r="I148" s="1626" t="s">
        <v>497</v>
      </c>
      <c r="J148" s="1539" t="s">
        <v>498</v>
      </c>
      <c r="K148" s="1538" t="s">
        <v>499</v>
      </c>
      <c r="L148" s="1519" t="s">
        <v>1508</v>
      </c>
    </row>
    <row r="149" spans="2:12" ht="16.5" thickBot="1">
      <c r="B149" s="1590"/>
      <c r="C149" s="1544"/>
      <c r="D149" s="1625"/>
      <c r="E149" s="1624"/>
      <c r="F149" s="1623"/>
      <c r="G149" s="1623"/>
      <c r="H149" s="1623"/>
      <c r="I149" s="1623"/>
      <c r="J149" s="1539"/>
      <c r="K149" s="1538"/>
      <c r="L149" s="1585"/>
    </row>
    <row r="150" spans="2:12" ht="17.100000000000001" customHeight="1">
      <c r="B150" s="1522"/>
      <c r="C150" s="1521"/>
      <c r="D150" s="1596" t="s">
        <v>1710</v>
      </c>
      <c r="E150" s="1535"/>
      <c r="F150" s="1534"/>
      <c r="G150" s="1534"/>
      <c r="H150" s="1534"/>
      <c r="I150" s="1534"/>
      <c r="J150" s="1534"/>
      <c r="K150" s="1608"/>
      <c r="L150" s="1533"/>
    </row>
    <row r="151" spans="2:12" ht="17.100000000000001" customHeight="1">
      <c r="B151" s="1522">
        <v>217</v>
      </c>
      <c r="C151" s="1521"/>
      <c r="D151" s="1597" t="s">
        <v>1687</v>
      </c>
      <c r="E151" s="3671">
        <v>0</v>
      </c>
      <c r="F151" s="1527">
        <v>0</v>
      </c>
      <c r="G151" s="1527">
        <v>0</v>
      </c>
      <c r="H151" s="1527">
        <v>0</v>
      </c>
      <c r="I151" s="1584">
        <f>SUM(E151:H151)</f>
        <v>0</v>
      </c>
      <c r="J151" s="1584">
        <v>0</v>
      </c>
      <c r="K151" s="1609">
        <f>SUM(I151:J151)</f>
        <v>0</v>
      </c>
      <c r="L151" s="1519" t="s">
        <v>1709</v>
      </c>
    </row>
    <row r="152" spans="2:12" ht="17.100000000000001" customHeight="1">
      <c r="B152" s="1518">
        <v>218</v>
      </c>
      <c r="C152" s="1517"/>
      <c r="D152" s="1596" t="s">
        <v>1501</v>
      </c>
      <c r="E152" s="5088">
        <v>0</v>
      </c>
      <c r="F152" s="1528">
        <v>0</v>
      </c>
      <c r="G152" s="1528">
        <v>0</v>
      </c>
      <c r="H152" s="1528">
        <v>0</v>
      </c>
      <c r="I152" s="1584">
        <f>SUM(E152:H152)</f>
        <v>0</v>
      </c>
      <c r="J152" s="1605">
        <v>0</v>
      </c>
      <c r="K152" s="1609">
        <f>SUM(I152:J152)</f>
        <v>0</v>
      </c>
      <c r="L152" s="1513" t="s">
        <v>1708</v>
      </c>
    </row>
    <row r="153" spans="2:12" ht="17.100000000000001" customHeight="1">
      <c r="B153" s="1518">
        <v>219</v>
      </c>
      <c r="C153" s="1517"/>
      <c r="D153" s="1596" t="s">
        <v>1707</v>
      </c>
      <c r="E153" s="3673">
        <f t="shared" ref="E153:K153" si="9">SUM(E124:E139,E151:E152)</f>
        <v>28364</v>
      </c>
      <c r="F153" s="1514">
        <f t="shared" si="9"/>
        <v>46038</v>
      </c>
      <c r="G153" s="1514">
        <f t="shared" si="9"/>
        <v>34572</v>
      </c>
      <c r="H153" s="1514">
        <f t="shared" si="9"/>
        <v>71766</v>
      </c>
      <c r="I153" s="1579">
        <f t="shared" si="9"/>
        <v>180740</v>
      </c>
      <c r="J153" s="1579">
        <f t="shared" si="9"/>
        <v>0</v>
      </c>
      <c r="K153" s="1609">
        <f t="shared" si="9"/>
        <v>180740</v>
      </c>
      <c r="L153" s="1513" t="s">
        <v>1706</v>
      </c>
    </row>
    <row r="154" spans="2:12" ht="17.100000000000001" customHeight="1">
      <c r="B154" s="1518"/>
      <c r="C154" s="1517"/>
      <c r="D154" s="1596" t="s">
        <v>1705</v>
      </c>
      <c r="E154" s="4177"/>
      <c r="F154" s="4178"/>
      <c r="G154" s="4178"/>
      <c r="H154" s="4178"/>
      <c r="I154" s="1600"/>
      <c r="J154" s="1600"/>
      <c r="K154" s="1599"/>
      <c r="L154" s="1513"/>
    </row>
    <row r="155" spans="2:12" ht="17.100000000000001" customHeight="1">
      <c r="B155" s="1522">
        <v>220</v>
      </c>
      <c r="C155" s="1598"/>
      <c r="D155" s="1597" t="s">
        <v>1622</v>
      </c>
      <c r="E155" s="3671">
        <v>5400</v>
      </c>
      <c r="F155" s="1527">
        <v>101</v>
      </c>
      <c r="G155" s="1527">
        <v>668</v>
      </c>
      <c r="H155" s="1527">
        <v>376</v>
      </c>
      <c r="I155" s="1584">
        <f t="shared" ref="I155:I172" si="10">SUM(E155:H155)</f>
        <v>6545</v>
      </c>
      <c r="J155" s="1622" t="s">
        <v>478</v>
      </c>
      <c r="K155" s="1609">
        <f t="shared" ref="K155:K172" si="11">SUM(I155:J155)</f>
        <v>6545</v>
      </c>
      <c r="L155" s="1519" t="s">
        <v>1704</v>
      </c>
    </row>
    <row r="156" spans="2:12" ht="17.100000000000001" customHeight="1">
      <c r="B156" s="1518">
        <v>221</v>
      </c>
      <c r="C156" s="1581" t="s">
        <v>249</v>
      </c>
      <c r="D156" s="1596" t="s">
        <v>1703</v>
      </c>
      <c r="E156" s="3673">
        <v>18073</v>
      </c>
      <c r="F156" s="1514">
        <v>25475</v>
      </c>
      <c r="G156" s="1514">
        <v>37098</v>
      </c>
      <c r="H156" s="1514">
        <v>296</v>
      </c>
      <c r="I156" s="1584">
        <f t="shared" si="10"/>
        <v>80942</v>
      </c>
      <c r="J156" s="1621" t="s">
        <v>478</v>
      </c>
      <c r="K156" s="1609">
        <f t="shared" si="11"/>
        <v>80942</v>
      </c>
      <c r="L156" s="1513" t="s">
        <v>1702</v>
      </c>
    </row>
    <row r="157" spans="2:12" ht="17.100000000000001" customHeight="1">
      <c r="B157" s="1518">
        <v>222</v>
      </c>
      <c r="C157" s="1581" t="s">
        <v>249</v>
      </c>
      <c r="D157" s="1596" t="s">
        <v>1618</v>
      </c>
      <c r="E157" s="3673">
        <v>0</v>
      </c>
      <c r="F157" s="1514">
        <v>0</v>
      </c>
      <c r="G157" s="1514">
        <v>0</v>
      </c>
      <c r="H157" s="1514">
        <v>0</v>
      </c>
      <c r="I157" s="1584">
        <f t="shared" si="10"/>
        <v>0</v>
      </c>
      <c r="J157" s="1621" t="s">
        <v>478</v>
      </c>
      <c r="K157" s="1609">
        <f t="shared" si="11"/>
        <v>0</v>
      </c>
      <c r="L157" s="1513" t="s">
        <v>1701</v>
      </c>
    </row>
    <row r="158" spans="2:12" ht="17.100000000000001" customHeight="1">
      <c r="B158" s="1518">
        <v>223</v>
      </c>
      <c r="C158" s="1581"/>
      <c r="D158" s="1596" t="s">
        <v>1616</v>
      </c>
      <c r="E158" s="3673">
        <v>0</v>
      </c>
      <c r="F158" s="1514">
        <v>0</v>
      </c>
      <c r="G158" s="1514">
        <v>0</v>
      </c>
      <c r="H158" s="1514">
        <v>0</v>
      </c>
      <c r="I158" s="1584">
        <f t="shared" si="10"/>
        <v>0</v>
      </c>
      <c r="J158" s="1621" t="s">
        <v>478</v>
      </c>
      <c r="K158" s="1609">
        <f t="shared" si="11"/>
        <v>0</v>
      </c>
      <c r="L158" s="1513" t="s">
        <v>1700</v>
      </c>
    </row>
    <row r="159" spans="2:12" ht="17.100000000000001" customHeight="1">
      <c r="B159" s="1518">
        <v>224</v>
      </c>
      <c r="C159" s="1581"/>
      <c r="D159" s="1596" t="s">
        <v>1614</v>
      </c>
      <c r="E159" s="5096" t="s">
        <v>478</v>
      </c>
      <c r="F159" s="1515" t="s">
        <v>478</v>
      </c>
      <c r="G159" s="1515" t="s">
        <v>478</v>
      </c>
      <c r="H159" s="1514">
        <v>10330</v>
      </c>
      <c r="I159" s="1584">
        <f t="shared" si="10"/>
        <v>10330</v>
      </c>
      <c r="J159" s="1611" t="s">
        <v>478</v>
      </c>
      <c r="K159" s="1609">
        <f t="shared" si="11"/>
        <v>10330</v>
      </c>
      <c r="L159" s="1513" t="s">
        <v>1699</v>
      </c>
    </row>
    <row r="160" spans="2:12" ht="17.100000000000001" customHeight="1">
      <c r="B160" s="1518">
        <v>225</v>
      </c>
      <c r="C160" s="1581"/>
      <c r="D160" s="1596" t="s">
        <v>1612</v>
      </c>
      <c r="E160" s="5096" t="s">
        <v>478</v>
      </c>
      <c r="F160" s="1515" t="s">
        <v>478</v>
      </c>
      <c r="G160" s="1515" t="s">
        <v>478</v>
      </c>
      <c r="H160" s="1514">
        <v>317</v>
      </c>
      <c r="I160" s="1584">
        <f t="shared" si="10"/>
        <v>317</v>
      </c>
      <c r="J160" s="1610" t="s">
        <v>478</v>
      </c>
      <c r="K160" s="1609">
        <f t="shared" si="11"/>
        <v>317</v>
      </c>
      <c r="L160" s="1513" t="s">
        <v>1698</v>
      </c>
    </row>
    <row r="161" spans="1:13" ht="17.100000000000001" customHeight="1">
      <c r="B161" s="1518">
        <v>226</v>
      </c>
      <c r="C161" s="1581" t="s">
        <v>249</v>
      </c>
      <c r="D161" s="1596" t="s">
        <v>1610</v>
      </c>
      <c r="E161" s="5096" t="s">
        <v>478</v>
      </c>
      <c r="F161" s="1515" t="s">
        <v>478</v>
      </c>
      <c r="G161" s="1514">
        <v>32909</v>
      </c>
      <c r="H161" s="1515" t="s">
        <v>478</v>
      </c>
      <c r="I161" s="1584">
        <f t="shared" si="10"/>
        <v>32909</v>
      </c>
      <c r="J161" s="1610" t="s">
        <v>478</v>
      </c>
      <c r="K161" s="1609">
        <f t="shared" si="11"/>
        <v>32909</v>
      </c>
      <c r="L161" s="1513" t="s">
        <v>1697</v>
      </c>
    </row>
    <row r="162" spans="1:13" ht="17.100000000000001" customHeight="1">
      <c r="B162" s="1526">
        <v>227</v>
      </c>
      <c r="C162" s="1607" t="s">
        <v>249</v>
      </c>
      <c r="D162" s="1606" t="s">
        <v>1608</v>
      </c>
      <c r="E162" s="5096" t="s">
        <v>478</v>
      </c>
      <c r="F162" s="1515" t="s">
        <v>478</v>
      </c>
      <c r="G162" s="1514">
        <v>0</v>
      </c>
      <c r="H162" s="1515" t="s">
        <v>478</v>
      </c>
      <c r="I162" s="1584">
        <f t="shared" si="10"/>
        <v>0</v>
      </c>
      <c r="J162" s="1610" t="s">
        <v>478</v>
      </c>
      <c r="K162" s="1609">
        <f t="shared" si="11"/>
        <v>0</v>
      </c>
      <c r="L162" s="1523" t="s">
        <v>1696</v>
      </c>
    </row>
    <row r="163" spans="1:13" ht="17.100000000000001" customHeight="1">
      <c r="B163" s="1522">
        <v>228</v>
      </c>
      <c r="C163" s="1598"/>
      <c r="D163" s="1597" t="s">
        <v>1606</v>
      </c>
      <c r="E163" s="5096" t="s">
        <v>478</v>
      </c>
      <c r="F163" s="1515" t="s">
        <v>478</v>
      </c>
      <c r="G163" s="1514">
        <v>0</v>
      </c>
      <c r="H163" s="1515" t="s">
        <v>478</v>
      </c>
      <c r="I163" s="1584">
        <f t="shared" si="10"/>
        <v>0</v>
      </c>
      <c r="J163" s="1610" t="s">
        <v>478</v>
      </c>
      <c r="K163" s="1609">
        <f t="shared" si="11"/>
        <v>0</v>
      </c>
      <c r="L163" s="1519" t="s">
        <v>1695</v>
      </c>
    </row>
    <row r="164" spans="1:13" ht="17.100000000000001" customHeight="1">
      <c r="B164" s="1518">
        <v>229</v>
      </c>
      <c r="C164" s="1581"/>
      <c r="D164" s="1596" t="s">
        <v>1604</v>
      </c>
      <c r="E164" s="5096" t="s">
        <v>478</v>
      </c>
      <c r="F164" s="1515" t="s">
        <v>478</v>
      </c>
      <c r="G164" s="1514">
        <v>0</v>
      </c>
      <c r="H164" s="1515" t="s">
        <v>478</v>
      </c>
      <c r="I164" s="1584">
        <f t="shared" si="10"/>
        <v>0</v>
      </c>
      <c r="J164" s="1610" t="s">
        <v>478</v>
      </c>
      <c r="K164" s="1609">
        <f t="shared" si="11"/>
        <v>0</v>
      </c>
      <c r="L164" s="1513" t="s">
        <v>1694</v>
      </c>
    </row>
    <row r="165" spans="1:13" ht="17.100000000000001" customHeight="1">
      <c r="B165" s="1518">
        <v>230</v>
      </c>
      <c r="C165" s="1581" t="s">
        <v>249</v>
      </c>
      <c r="D165" s="1596" t="s">
        <v>1602</v>
      </c>
      <c r="E165" s="5096" t="s">
        <v>478</v>
      </c>
      <c r="F165" s="1515" t="s">
        <v>478</v>
      </c>
      <c r="G165" s="1514">
        <v>109518</v>
      </c>
      <c r="H165" s="1515" t="s">
        <v>478</v>
      </c>
      <c r="I165" s="1584">
        <f t="shared" si="10"/>
        <v>109518</v>
      </c>
      <c r="J165" s="1610" t="s">
        <v>478</v>
      </c>
      <c r="K165" s="1609">
        <f t="shared" si="11"/>
        <v>109518</v>
      </c>
      <c r="L165" s="1513" t="s">
        <v>1693</v>
      </c>
    </row>
    <row r="166" spans="1:13" ht="17.100000000000001" customHeight="1">
      <c r="B166" s="1518">
        <v>231</v>
      </c>
      <c r="C166" s="1581" t="s">
        <v>249</v>
      </c>
      <c r="D166" s="1596" t="s">
        <v>1600</v>
      </c>
      <c r="E166" s="5096" t="s">
        <v>478</v>
      </c>
      <c r="F166" s="1515" t="s">
        <v>478</v>
      </c>
      <c r="G166" s="1514">
        <v>-76534</v>
      </c>
      <c r="H166" s="1515" t="s">
        <v>478</v>
      </c>
      <c r="I166" s="1584">
        <f t="shared" si="10"/>
        <v>-76534</v>
      </c>
      <c r="J166" s="1610" t="s">
        <v>478</v>
      </c>
      <c r="K166" s="1609">
        <f t="shared" si="11"/>
        <v>-76534</v>
      </c>
      <c r="L166" s="1513" t="s">
        <v>1692</v>
      </c>
    </row>
    <row r="167" spans="1:13" ht="17.100000000000001" customHeight="1">
      <c r="B167" s="1518">
        <v>232</v>
      </c>
      <c r="C167" s="1581" t="s">
        <v>249</v>
      </c>
      <c r="D167" s="1596" t="s">
        <v>1598</v>
      </c>
      <c r="E167" s="5096" t="s">
        <v>478</v>
      </c>
      <c r="F167" s="1515" t="s">
        <v>478</v>
      </c>
      <c r="G167" s="1515" t="s">
        <v>478</v>
      </c>
      <c r="H167" s="1514">
        <v>42828</v>
      </c>
      <c r="I167" s="1584">
        <f t="shared" si="10"/>
        <v>42828</v>
      </c>
      <c r="J167" s="1610" t="s">
        <v>478</v>
      </c>
      <c r="K167" s="1609">
        <f t="shared" si="11"/>
        <v>42828</v>
      </c>
      <c r="L167" s="1513" t="s">
        <v>1691</v>
      </c>
    </row>
    <row r="168" spans="1:13" ht="17.100000000000001" customHeight="1">
      <c r="B168" s="1518">
        <v>233</v>
      </c>
      <c r="C168" s="1581"/>
      <c r="D168" s="1596" t="s">
        <v>1597</v>
      </c>
      <c r="E168" s="5096" t="s">
        <v>478</v>
      </c>
      <c r="F168" s="1515" t="s">
        <v>478</v>
      </c>
      <c r="G168" s="1514">
        <v>0</v>
      </c>
      <c r="H168" s="1515" t="s">
        <v>478</v>
      </c>
      <c r="I168" s="1584">
        <f t="shared" si="10"/>
        <v>0</v>
      </c>
      <c r="J168" s="1610" t="s">
        <v>478</v>
      </c>
      <c r="K168" s="1609">
        <f t="shared" si="11"/>
        <v>0</v>
      </c>
      <c r="L168" s="1513" t="s">
        <v>1690</v>
      </c>
    </row>
    <row r="169" spans="1:13" ht="17.100000000000001" customHeight="1">
      <c r="B169" s="1518">
        <v>234</v>
      </c>
      <c r="C169" s="1581"/>
      <c r="D169" s="1596" t="s">
        <v>1595</v>
      </c>
      <c r="E169" s="5096" t="s">
        <v>478</v>
      </c>
      <c r="F169" s="1515" t="s">
        <v>478</v>
      </c>
      <c r="G169" s="1514">
        <v>0</v>
      </c>
      <c r="H169" s="1515" t="s">
        <v>478</v>
      </c>
      <c r="I169" s="1584">
        <f t="shared" si="10"/>
        <v>0</v>
      </c>
      <c r="J169" s="1610" t="s">
        <v>478</v>
      </c>
      <c r="K169" s="1609">
        <f t="shared" si="11"/>
        <v>0</v>
      </c>
      <c r="L169" s="1513" t="s">
        <v>1689</v>
      </c>
    </row>
    <row r="170" spans="1:13" ht="17.100000000000001" customHeight="1">
      <c r="B170" s="1518">
        <v>235</v>
      </c>
      <c r="C170" s="1581" t="s">
        <v>249</v>
      </c>
      <c r="D170" s="1596" t="s">
        <v>1593</v>
      </c>
      <c r="E170" s="5096" t="s">
        <v>478</v>
      </c>
      <c r="F170" s="1515" t="s">
        <v>478</v>
      </c>
      <c r="G170" s="1514">
        <v>-42857</v>
      </c>
      <c r="H170" s="1515" t="s">
        <v>478</v>
      </c>
      <c r="I170" s="1584">
        <f t="shared" si="10"/>
        <v>-42857</v>
      </c>
      <c r="J170" s="1610" t="s">
        <v>478</v>
      </c>
      <c r="K170" s="1609">
        <f t="shared" si="11"/>
        <v>-42857</v>
      </c>
      <c r="L170" s="1513" t="s">
        <v>1688</v>
      </c>
    </row>
    <row r="171" spans="1:13" ht="17.100000000000001" customHeight="1">
      <c r="B171" s="1518">
        <v>236</v>
      </c>
      <c r="C171" s="1581"/>
      <c r="D171" s="1596" t="s">
        <v>1687</v>
      </c>
      <c r="E171" s="3673">
        <v>0</v>
      </c>
      <c r="F171" s="1514">
        <v>0</v>
      </c>
      <c r="G171" s="1514">
        <v>0</v>
      </c>
      <c r="H171" s="1514">
        <v>0</v>
      </c>
      <c r="I171" s="1584">
        <f t="shared" si="10"/>
        <v>0</v>
      </c>
      <c r="J171" s="1610" t="s">
        <v>478</v>
      </c>
      <c r="K171" s="1609">
        <f t="shared" si="11"/>
        <v>0</v>
      </c>
      <c r="L171" s="1513" t="s">
        <v>1686</v>
      </c>
    </row>
    <row r="172" spans="1:13" ht="17.100000000000001" customHeight="1">
      <c r="B172" s="1518">
        <v>237</v>
      </c>
      <c r="C172" s="1581"/>
      <c r="D172" s="1596" t="s">
        <v>1501</v>
      </c>
      <c r="E172" s="5088">
        <v>0</v>
      </c>
      <c r="F172" s="1528">
        <v>0</v>
      </c>
      <c r="G172" s="1528">
        <v>0</v>
      </c>
      <c r="H172" s="1528">
        <v>0</v>
      </c>
      <c r="I172" s="1584">
        <f t="shared" si="10"/>
        <v>0</v>
      </c>
      <c r="J172" s="1610" t="s">
        <v>478</v>
      </c>
      <c r="K172" s="1609">
        <f t="shared" si="11"/>
        <v>0</v>
      </c>
      <c r="L172" s="1513" t="s">
        <v>1685</v>
      </c>
    </row>
    <row r="173" spans="1:13" ht="17.100000000000001" customHeight="1">
      <c r="B173" s="1518">
        <v>238</v>
      </c>
      <c r="C173" s="1581"/>
      <c r="D173" s="1596" t="s">
        <v>1684</v>
      </c>
      <c r="E173" s="1620">
        <f t="shared" ref="E173:K173" si="12">SUM(E155:E172)</f>
        <v>23473</v>
      </c>
      <c r="F173" s="1619">
        <f t="shared" si="12"/>
        <v>25576</v>
      </c>
      <c r="G173" s="1619">
        <f t="shared" si="12"/>
        <v>60802</v>
      </c>
      <c r="H173" s="1619">
        <f t="shared" si="12"/>
        <v>54147</v>
      </c>
      <c r="I173" s="1619">
        <f t="shared" si="12"/>
        <v>163998</v>
      </c>
      <c r="J173" s="1618">
        <f t="shared" si="12"/>
        <v>0</v>
      </c>
      <c r="K173" s="1617">
        <f t="shared" si="12"/>
        <v>163998</v>
      </c>
      <c r="L173" s="1513" t="s">
        <v>1683</v>
      </c>
    </row>
    <row r="174" spans="1:13" ht="17.100000000000001" customHeight="1">
      <c r="B174" s="1518"/>
      <c r="C174" s="1581"/>
      <c r="D174" s="1596" t="s">
        <v>1682</v>
      </c>
      <c r="E174" s="1616"/>
      <c r="F174" s="1615"/>
      <c r="G174" s="1615"/>
      <c r="H174" s="1601"/>
      <c r="I174" s="1614"/>
      <c r="J174" s="1605"/>
      <c r="K174" s="1599"/>
      <c r="L174" s="1513"/>
    </row>
    <row r="175" spans="1:13" ht="17.100000000000001" customHeight="1">
      <c r="A175" s="5645" t="s">
        <v>1763</v>
      </c>
      <c r="B175" s="1522">
        <v>301</v>
      </c>
      <c r="C175" s="1598"/>
      <c r="D175" s="1597" t="s">
        <v>1622</v>
      </c>
      <c r="E175" s="3671">
        <v>2748</v>
      </c>
      <c r="F175" s="1527">
        <v>163</v>
      </c>
      <c r="G175" s="1527">
        <v>117</v>
      </c>
      <c r="H175" s="1527">
        <v>959</v>
      </c>
      <c r="I175" s="1584">
        <f>SUM(E175:H175)</f>
        <v>3987</v>
      </c>
      <c r="J175" s="1613">
        <v>0</v>
      </c>
      <c r="K175" s="1609">
        <f>SUM(I175:J175)</f>
        <v>3987</v>
      </c>
      <c r="L175" s="1519" t="s">
        <v>1681</v>
      </c>
      <c r="M175" s="5642" t="s">
        <v>3500</v>
      </c>
    </row>
    <row r="176" spans="1:13" ht="17.100000000000001" customHeight="1">
      <c r="A176" s="5645"/>
      <c r="B176" s="1518"/>
      <c r="C176" s="1581"/>
      <c r="D176" s="1596" t="s">
        <v>1620</v>
      </c>
      <c r="E176" s="5088"/>
      <c r="F176" s="1528"/>
      <c r="G176" s="1528"/>
      <c r="H176" s="1528"/>
      <c r="I176" s="1605"/>
      <c r="J176" s="1605"/>
      <c r="K176" s="1612"/>
      <c r="L176" s="1513"/>
      <c r="M176" s="5642"/>
    </row>
    <row r="177" spans="1:13" ht="17.100000000000001" customHeight="1">
      <c r="A177" s="5645"/>
      <c r="B177" s="1522">
        <v>302</v>
      </c>
      <c r="C177" s="1598" t="s">
        <v>249</v>
      </c>
      <c r="D177" s="1597" t="s">
        <v>1680</v>
      </c>
      <c r="E177" s="3671">
        <v>0</v>
      </c>
      <c r="F177" s="1527">
        <v>0</v>
      </c>
      <c r="G177" s="1527">
        <v>1295</v>
      </c>
      <c r="H177" s="1527">
        <v>0</v>
      </c>
      <c r="I177" s="1584">
        <f t="shared" ref="I177:I187" si="13">SUM(E177:H177)</f>
        <v>1295</v>
      </c>
      <c r="J177" s="1611" t="s">
        <v>478</v>
      </c>
      <c r="K177" s="1609">
        <f t="shared" ref="K177:K187" si="14">SUM(I177:J177)</f>
        <v>1295</v>
      </c>
      <c r="L177" s="1519" t="s">
        <v>1679</v>
      </c>
      <c r="M177" s="5642"/>
    </row>
    <row r="178" spans="1:13" ht="17.100000000000001" customHeight="1">
      <c r="A178" s="5645"/>
      <c r="B178" s="1518">
        <v>303</v>
      </c>
      <c r="C178" s="1581" t="s">
        <v>249</v>
      </c>
      <c r="D178" s="1596" t="s">
        <v>1678</v>
      </c>
      <c r="E178" s="3673">
        <v>0</v>
      </c>
      <c r="F178" s="1514">
        <v>408</v>
      </c>
      <c r="G178" s="1514">
        <v>232</v>
      </c>
      <c r="H178" s="1514">
        <v>0</v>
      </c>
      <c r="I178" s="1584">
        <f t="shared" si="13"/>
        <v>640</v>
      </c>
      <c r="J178" s="1610" t="s">
        <v>478</v>
      </c>
      <c r="K178" s="1609">
        <f t="shared" si="14"/>
        <v>640</v>
      </c>
      <c r="L178" s="1513" t="s">
        <v>1677</v>
      </c>
      <c r="M178" s="5642"/>
    </row>
    <row r="179" spans="1:13" ht="17.100000000000001" customHeight="1">
      <c r="A179" s="5645"/>
      <c r="B179" s="1518">
        <v>304</v>
      </c>
      <c r="C179" s="1581" t="s">
        <v>249</v>
      </c>
      <c r="D179" s="1596" t="s">
        <v>1676</v>
      </c>
      <c r="E179" s="3673">
        <v>0</v>
      </c>
      <c r="F179" s="1514">
        <v>5</v>
      </c>
      <c r="G179" s="1514">
        <v>0</v>
      </c>
      <c r="H179" s="1514">
        <v>0</v>
      </c>
      <c r="I179" s="1584">
        <f t="shared" si="13"/>
        <v>5</v>
      </c>
      <c r="J179" s="1605">
        <v>0</v>
      </c>
      <c r="K179" s="1609">
        <f t="shared" si="14"/>
        <v>5</v>
      </c>
      <c r="L179" s="1513" t="s">
        <v>1675</v>
      </c>
      <c r="M179" s="5642"/>
    </row>
    <row r="180" spans="1:13" ht="17.100000000000001" customHeight="1">
      <c r="A180" s="5645"/>
      <c r="B180" s="1518">
        <v>305</v>
      </c>
      <c r="C180" s="1581" t="s">
        <v>249</v>
      </c>
      <c r="D180" s="1596" t="s">
        <v>1674</v>
      </c>
      <c r="E180" s="3673">
        <v>0</v>
      </c>
      <c r="F180" s="1514">
        <v>0</v>
      </c>
      <c r="G180" s="1514">
        <v>0</v>
      </c>
      <c r="H180" s="1514">
        <v>0</v>
      </c>
      <c r="I180" s="1584">
        <f t="shared" si="13"/>
        <v>0</v>
      </c>
      <c r="J180" s="1605">
        <v>0</v>
      </c>
      <c r="K180" s="1609">
        <f t="shared" si="14"/>
        <v>0</v>
      </c>
      <c r="L180" s="1513" t="s">
        <v>1673</v>
      </c>
      <c r="M180" s="5642"/>
    </row>
    <row r="181" spans="1:13" ht="17.100000000000001" customHeight="1">
      <c r="A181" s="5645"/>
      <c r="B181" s="1518">
        <v>306</v>
      </c>
      <c r="C181" s="1581" t="s">
        <v>249</v>
      </c>
      <c r="D181" s="1596" t="s">
        <v>1672</v>
      </c>
      <c r="E181" s="3673">
        <v>0</v>
      </c>
      <c r="F181" s="1514">
        <v>0</v>
      </c>
      <c r="G181" s="1514">
        <v>0</v>
      </c>
      <c r="H181" s="1514">
        <v>0</v>
      </c>
      <c r="I181" s="1584">
        <f t="shared" si="13"/>
        <v>0</v>
      </c>
      <c r="J181" s="1605">
        <v>0</v>
      </c>
      <c r="K181" s="1609">
        <f t="shared" si="14"/>
        <v>0</v>
      </c>
      <c r="L181" s="1513" t="s">
        <v>1671</v>
      </c>
      <c r="M181" s="5642"/>
    </row>
    <row r="182" spans="1:13" ht="17.100000000000001" customHeight="1">
      <c r="A182" s="5645"/>
      <c r="B182" s="1518">
        <v>307</v>
      </c>
      <c r="C182" s="1581" t="s">
        <v>249</v>
      </c>
      <c r="D182" s="1596" t="s">
        <v>1670</v>
      </c>
      <c r="E182" s="3673">
        <v>5011</v>
      </c>
      <c r="F182" s="1514">
        <v>925</v>
      </c>
      <c r="G182" s="1514">
        <v>473</v>
      </c>
      <c r="H182" s="1514">
        <v>911</v>
      </c>
      <c r="I182" s="1584">
        <f t="shared" si="13"/>
        <v>7320</v>
      </c>
      <c r="J182" s="1605">
        <v>0</v>
      </c>
      <c r="K182" s="1609">
        <f t="shared" si="14"/>
        <v>7320</v>
      </c>
      <c r="L182" s="1513" t="s">
        <v>1669</v>
      </c>
      <c r="M182" s="5642"/>
    </row>
    <row r="183" spans="1:13" ht="17.100000000000001" customHeight="1">
      <c r="A183" s="5645"/>
      <c r="B183" s="1518">
        <v>308</v>
      </c>
      <c r="C183" s="1581"/>
      <c r="D183" s="1596" t="s">
        <v>1668</v>
      </c>
      <c r="E183" s="3673">
        <v>0</v>
      </c>
      <c r="F183" s="1514">
        <v>0</v>
      </c>
      <c r="G183" s="1514">
        <v>0</v>
      </c>
      <c r="H183" s="1514">
        <v>0</v>
      </c>
      <c r="I183" s="1584">
        <f t="shared" si="13"/>
        <v>0</v>
      </c>
      <c r="J183" s="1605">
        <v>0</v>
      </c>
      <c r="K183" s="1609">
        <f t="shared" si="14"/>
        <v>0</v>
      </c>
      <c r="L183" s="1513" t="s">
        <v>1667</v>
      </c>
      <c r="M183" s="5642"/>
    </row>
    <row r="184" spans="1:13" ht="17.100000000000001" customHeight="1">
      <c r="A184" s="5645"/>
      <c r="B184" s="1518">
        <v>309</v>
      </c>
      <c r="C184" s="1581"/>
      <c r="D184" s="1596" t="s">
        <v>1614</v>
      </c>
      <c r="E184" s="5096" t="s">
        <v>478</v>
      </c>
      <c r="F184" s="1515" t="s">
        <v>478</v>
      </c>
      <c r="G184" s="1515" t="s">
        <v>478</v>
      </c>
      <c r="H184" s="1514">
        <v>3404</v>
      </c>
      <c r="I184" s="1584">
        <f t="shared" si="13"/>
        <v>3404</v>
      </c>
      <c r="J184" s="1605">
        <v>0</v>
      </c>
      <c r="K184" s="1609">
        <f t="shared" si="14"/>
        <v>3404</v>
      </c>
      <c r="L184" s="1513" t="s">
        <v>1666</v>
      </c>
      <c r="M184" s="5642"/>
    </row>
    <row r="185" spans="1:13" ht="17.100000000000001" customHeight="1">
      <c r="A185" s="5645"/>
      <c r="B185" s="1518">
        <v>310</v>
      </c>
      <c r="C185" s="1581"/>
      <c r="D185" s="1596" t="s">
        <v>1665</v>
      </c>
      <c r="E185" s="5096" t="s">
        <v>478</v>
      </c>
      <c r="F185" s="1515" t="s">
        <v>478</v>
      </c>
      <c r="G185" s="1515" t="s">
        <v>478</v>
      </c>
      <c r="H185" s="1514">
        <v>4105</v>
      </c>
      <c r="I185" s="1584">
        <f t="shared" si="13"/>
        <v>4105</v>
      </c>
      <c r="J185" s="1605">
        <v>0</v>
      </c>
      <c r="K185" s="1609">
        <f t="shared" si="14"/>
        <v>4105</v>
      </c>
      <c r="L185" s="1513" t="s">
        <v>1664</v>
      </c>
      <c r="M185" s="5642"/>
    </row>
    <row r="186" spans="1:13" ht="17.100000000000001" customHeight="1">
      <c r="A186" s="5645"/>
      <c r="B186" s="1518">
        <v>311</v>
      </c>
      <c r="C186" s="1581" t="s">
        <v>249</v>
      </c>
      <c r="D186" s="1596" t="s">
        <v>1610</v>
      </c>
      <c r="E186" s="5096" t="s">
        <v>478</v>
      </c>
      <c r="F186" s="1515" t="s">
        <v>478</v>
      </c>
      <c r="G186" s="1514">
        <v>5909</v>
      </c>
      <c r="H186" s="1515" t="s">
        <v>478</v>
      </c>
      <c r="I186" s="1584">
        <f t="shared" si="13"/>
        <v>5909</v>
      </c>
      <c r="J186" s="1605">
        <v>0</v>
      </c>
      <c r="K186" s="1609">
        <f t="shared" si="14"/>
        <v>5909</v>
      </c>
      <c r="L186" s="1513" t="s">
        <v>1663</v>
      </c>
      <c r="M186" s="5642"/>
    </row>
    <row r="187" spans="1:13" ht="17.100000000000001" customHeight="1" thickBot="1">
      <c r="A187" s="5645"/>
      <c r="B187" s="1512">
        <v>312</v>
      </c>
      <c r="C187" s="1511" t="s">
        <v>249</v>
      </c>
      <c r="D187" s="1594" t="s">
        <v>1608</v>
      </c>
      <c r="E187" s="5097" t="s">
        <v>478</v>
      </c>
      <c r="F187" s="5094" t="s">
        <v>478</v>
      </c>
      <c r="G187" s="1509">
        <v>0</v>
      </c>
      <c r="H187" s="5094" t="s">
        <v>478</v>
      </c>
      <c r="I187" s="1575">
        <f t="shared" si="13"/>
        <v>0</v>
      </c>
      <c r="J187" s="1575">
        <v>0</v>
      </c>
      <c r="K187" s="1593">
        <f t="shared" si="14"/>
        <v>0</v>
      </c>
      <c r="L187" s="1508" t="s">
        <v>1662</v>
      </c>
      <c r="M187" s="5642"/>
    </row>
    <row r="188" spans="1:13" ht="17.100000000000001" customHeight="1" thickBot="1"/>
    <row r="189" spans="1:13" ht="16.5" customHeight="1">
      <c r="A189" s="5639" t="s">
        <v>173</v>
      </c>
      <c r="B189" s="1571"/>
      <c r="C189" s="1570"/>
      <c r="D189" s="1570"/>
      <c r="E189" s="1570"/>
      <c r="F189" s="1570" t="s">
        <v>982</v>
      </c>
      <c r="G189" s="1570"/>
      <c r="H189" s="1570"/>
      <c r="I189" s="1570"/>
      <c r="J189" s="1570"/>
      <c r="K189" s="1570"/>
      <c r="L189" s="1569"/>
      <c r="M189" s="5638" t="s">
        <v>3500</v>
      </c>
    </row>
    <row r="190" spans="1:13" ht="16.5" customHeight="1">
      <c r="A190" s="5639"/>
      <c r="B190" s="5634" t="s">
        <v>1591</v>
      </c>
      <c r="C190" s="5635"/>
      <c r="D190" s="5635"/>
      <c r="E190" s="5635"/>
      <c r="F190" s="5635"/>
      <c r="G190" s="5635"/>
      <c r="H190" s="5635"/>
      <c r="I190" s="5635"/>
      <c r="J190" s="5635"/>
      <c r="K190" s="5635"/>
      <c r="L190" s="1568"/>
      <c r="M190" s="5638"/>
    </row>
    <row r="191" spans="1:13" ht="16.5" customHeight="1">
      <c r="A191" s="5639"/>
      <c r="B191" s="5636" t="s">
        <v>1522</v>
      </c>
      <c r="C191" s="5637"/>
      <c r="D191" s="5637"/>
      <c r="E191" s="5637"/>
      <c r="F191" s="5637"/>
      <c r="G191" s="5637"/>
      <c r="H191" s="5637"/>
      <c r="I191" s="5637"/>
      <c r="J191" s="5637"/>
      <c r="K191" s="5637"/>
      <c r="L191" s="1567"/>
      <c r="M191" s="5638"/>
    </row>
    <row r="192" spans="1:13" ht="16.5" customHeight="1">
      <c r="A192" s="5639"/>
      <c r="B192" s="1566"/>
      <c r="C192" s="1649"/>
      <c r="D192" s="1632"/>
      <c r="E192" s="1632"/>
      <c r="F192" s="1632"/>
      <c r="G192" s="1632"/>
      <c r="H192" s="1632"/>
      <c r="I192" s="1632"/>
      <c r="J192" s="1632"/>
      <c r="K192" s="1632"/>
      <c r="L192" s="1592"/>
      <c r="M192" s="5638"/>
    </row>
    <row r="193" spans="1:13" ht="16.5" customHeight="1">
      <c r="A193" s="5639"/>
      <c r="B193" s="1549"/>
      <c r="C193" s="1553"/>
      <c r="D193" s="1550"/>
      <c r="E193" s="1561"/>
      <c r="F193" s="1630" t="s">
        <v>1519</v>
      </c>
      <c r="G193" s="1558" t="s">
        <v>982</v>
      </c>
      <c r="H193" s="1561"/>
      <c r="I193" s="1630" t="s">
        <v>788</v>
      </c>
      <c r="J193" s="1556"/>
      <c r="K193" s="1550"/>
      <c r="L193" s="1554"/>
      <c r="M193" s="5638"/>
    </row>
    <row r="194" spans="1:13" ht="16.5" customHeight="1">
      <c r="A194" s="5639"/>
      <c r="B194" s="1549"/>
      <c r="C194" s="1553"/>
      <c r="D194" s="1550"/>
      <c r="E194" s="1546" t="s">
        <v>1518</v>
      </c>
      <c r="F194" s="1629" t="s">
        <v>1517</v>
      </c>
      <c r="G194" s="1546" t="s">
        <v>1516</v>
      </c>
      <c r="H194" s="1552"/>
      <c r="I194" s="1629" t="s">
        <v>1515</v>
      </c>
      <c r="J194" s="1551"/>
      <c r="K194" s="1550"/>
      <c r="L194" s="1519"/>
      <c r="M194" s="5638"/>
    </row>
    <row r="195" spans="1:13" ht="16.5" customHeight="1">
      <c r="A195" s="5639"/>
      <c r="B195" s="1549" t="s">
        <v>549</v>
      </c>
      <c r="C195" s="1548" t="s">
        <v>491</v>
      </c>
      <c r="D195" s="1538" t="s">
        <v>1514</v>
      </c>
      <c r="E195" s="1627" t="s">
        <v>1513</v>
      </c>
      <c r="F195" s="1628" t="s">
        <v>1512</v>
      </c>
      <c r="G195" s="1626" t="s">
        <v>1511</v>
      </c>
      <c r="H195" s="1539" t="s">
        <v>1510</v>
      </c>
      <c r="I195" s="1627" t="s">
        <v>1509</v>
      </c>
      <c r="J195" s="1539" t="s">
        <v>23</v>
      </c>
      <c r="K195" s="1538" t="s">
        <v>788</v>
      </c>
      <c r="L195" s="1519" t="s">
        <v>549</v>
      </c>
      <c r="M195" s="5638"/>
    </row>
    <row r="196" spans="1:13" ht="16.5" customHeight="1">
      <c r="A196" s="5639"/>
      <c r="B196" s="1549" t="s">
        <v>1508</v>
      </c>
      <c r="C196" s="1548" t="s">
        <v>492</v>
      </c>
      <c r="D196" s="1538" t="s">
        <v>599</v>
      </c>
      <c r="E196" s="1627" t="s">
        <v>600</v>
      </c>
      <c r="F196" s="1539" t="s">
        <v>494</v>
      </c>
      <c r="G196" s="1626" t="s">
        <v>495</v>
      </c>
      <c r="H196" s="1539" t="s">
        <v>496</v>
      </c>
      <c r="I196" s="1627" t="s">
        <v>497</v>
      </c>
      <c r="J196" s="1539" t="s">
        <v>498</v>
      </c>
      <c r="K196" s="1538" t="s">
        <v>499</v>
      </c>
      <c r="L196" s="1519" t="s">
        <v>1508</v>
      </c>
      <c r="M196" s="5638"/>
    </row>
    <row r="197" spans="1:13" ht="16.5" customHeight="1" thickBot="1">
      <c r="A197" s="5639"/>
      <c r="B197" s="1590"/>
      <c r="C197" s="1544"/>
      <c r="D197" s="1625"/>
      <c r="E197" s="1623"/>
      <c r="F197" s="1623"/>
      <c r="G197" s="1623"/>
      <c r="H197" s="1623"/>
      <c r="I197" s="1623"/>
      <c r="J197" s="1539"/>
      <c r="K197" s="1538"/>
      <c r="L197" s="1585"/>
      <c r="M197" s="5638"/>
    </row>
    <row r="198" spans="1:13" ht="16.5" customHeight="1">
      <c r="A198" s="5639"/>
      <c r="B198" s="1522"/>
      <c r="C198" s="1521"/>
      <c r="D198" s="1596" t="s">
        <v>1762</v>
      </c>
      <c r="E198" s="1535"/>
      <c r="F198" s="1648"/>
      <c r="G198" s="1648"/>
      <c r="H198" s="1648"/>
      <c r="I198" s="1648"/>
      <c r="J198" s="1648"/>
      <c r="K198" s="1570"/>
      <c r="L198" s="1533"/>
      <c r="M198" s="5638"/>
    </row>
    <row r="199" spans="1:13" ht="16.5" customHeight="1">
      <c r="A199" s="5639"/>
      <c r="B199" s="1522">
        <v>313</v>
      </c>
      <c r="C199" s="1521"/>
      <c r="D199" s="1597" t="s">
        <v>1606</v>
      </c>
      <c r="E199" s="5095" t="s">
        <v>478</v>
      </c>
      <c r="F199" s="3672" t="s">
        <v>478</v>
      </c>
      <c r="G199" s="1527">
        <v>0</v>
      </c>
      <c r="H199" s="3672" t="s">
        <v>478</v>
      </c>
      <c r="I199" s="1584">
        <f t="shared" ref="I199:I208" si="15">SUM(E199:H199)</f>
        <v>0</v>
      </c>
      <c r="J199" s="1584">
        <v>0</v>
      </c>
      <c r="K199" s="1609">
        <f t="shared" ref="K199:K208" si="16">SUM(I199:J199)</f>
        <v>0</v>
      </c>
      <c r="L199" s="1519" t="s">
        <v>1761</v>
      </c>
      <c r="M199" s="5638"/>
    </row>
    <row r="200" spans="1:13" ht="16.5" customHeight="1">
      <c r="A200" s="5639"/>
      <c r="B200" s="1518">
        <v>314</v>
      </c>
      <c r="C200" s="1581"/>
      <c r="D200" s="1596" t="s">
        <v>1604</v>
      </c>
      <c r="E200" s="5096" t="s">
        <v>478</v>
      </c>
      <c r="F200" s="1515" t="s">
        <v>478</v>
      </c>
      <c r="G200" s="1514">
        <v>0</v>
      </c>
      <c r="H200" s="1515" t="s">
        <v>478</v>
      </c>
      <c r="I200" s="1579">
        <f t="shared" si="15"/>
        <v>0</v>
      </c>
      <c r="J200" s="1579">
        <v>0</v>
      </c>
      <c r="K200" s="1603">
        <f t="shared" si="16"/>
        <v>0</v>
      </c>
      <c r="L200" s="1513" t="s">
        <v>1760</v>
      </c>
      <c r="M200" s="5638"/>
    </row>
    <row r="201" spans="1:13" ht="16.5" customHeight="1">
      <c r="A201" s="5639"/>
      <c r="B201" s="1518">
        <v>315</v>
      </c>
      <c r="C201" s="1581"/>
      <c r="D201" s="1596" t="s">
        <v>1602</v>
      </c>
      <c r="E201" s="5096" t="s">
        <v>478</v>
      </c>
      <c r="F201" s="1515" t="s">
        <v>478</v>
      </c>
      <c r="G201" s="1514">
        <v>13044</v>
      </c>
      <c r="H201" s="1515" t="s">
        <v>478</v>
      </c>
      <c r="I201" s="1579">
        <f t="shared" si="15"/>
        <v>13044</v>
      </c>
      <c r="J201" s="1579">
        <v>0</v>
      </c>
      <c r="K201" s="1603">
        <f t="shared" si="16"/>
        <v>13044</v>
      </c>
      <c r="L201" s="1513" t="s">
        <v>1759</v>
      </c>
      <c r="M201" s="5638"/>
    </row>
    <row r="202" spans="1:13" ht="16.5" customHeight="1">
      <c r="A202" s="4764"/>
      <c r="B202" s="1518">
        <v>316</v>
      </c>
      <c r="C202" s="1581"/>
      <c r="D202" s="1596" t="s">
        <v>1600</v>
      </c>
      <c r="E202" s="5096" t="s">
        <v>478</v>
      </c>
      <c r="F202" s="1515" t="s">
        <v>478</v>
      </c>
      <c r="G202" s="1514">
        <v>0</v>
      </c>
      <c r="H202" s="1515" t="s">
        <v>478</v>
      </c>
      <c r="I202" s="1579">
        <f t="shared" si="15"/>
        <v>0</v>
      </c>
      <c r="J202" s="1579">
        <v>0</v>
      </c>
      <c r="K202" s="1603">
        <f t="shared" si="16"/>
        <v>0</v>
      </c>
      <c r="L202" s="1513" t="s">
        <v>1758</v>
      </c>
      <c r="M202" s="1647"/>
    </row>
    <row r="203" spans="1:13" ht="16.5" customHeight="1">
      <c r="A203" s="4764"/>
      <c r="B203" s="1518">
        <v>317</v>
      </c>
      <c r="C203" s="1581"/>
      <c r="D203" s="1596" t="s">
        <v>1598</v>
      </c>
      <c r="E203" s="5096" t="s">
        <v>478</v>
      </c>
      <c r="F203" s="1515" t="s">
        <v>478</v>
      </c>
      <c r="G203" s="1515" t="s">
        <v>478</v>
      </c>
      <c r="H203" s="1514">
        <v>34261</v>
      </c>
      <c r="I203" s="1579">
        <f t="shared" si="15"/>
        <v>34261</v>
      </c>
      <c r="J203" s="1579">
        <v>0</v>
      </c>
      <c r="K203" s="1603">
        <f t="shared" si="16"/>
        <v>34261</v>
      </c>
      <c r="L203" s="1513" t="s">
        <v>1757</v>
      </c>
      <c r="M203" s="1647"/>
    </row>
    <row r="204" spans="1:13" ht="16.5" customHeight="1">
      <c r="A204" s="4764"/>
      <c r="B204" s="1518">
        <v>318</v>
      </c>
      <c r="C204" s="1581"/>
      <c r="D204" s="1596" t="s">
        <v>1597</v>
      </c>
      <c r="E204" s="5096" t="s">
        <v>478</v>
      </c>
      <c r="F204" s="1515" t="s">
        <v>478</v>
      </c>
      <c r="G204" s="1514">
        <v>0</v>
      </c>
      <c r="H204" s="1515" t="s">
        <v>478</v>
      </c>
      <c r="I204" s="1579">
        <f t="shared" si="15"/>
        <v>0</v>
      </c>
      <c r="J204" s="1579">
        <v>0</v>
      </c>
      <c r="K204" s="1603">
        <f t="shared" si="16"/>
        <v>0</v>
      </c>
      <c r="L204" s="1513" t="s">
        <v>1756</v>
      </c>
      <c r="M204" s="1647"/>
    </row>
    <row r="205" spans="1:13" ht="16.5" customHeight="1">
      <c r="A205" s="4764"/>
      <c r="B205" s="1518">
        <v>319</v>
      </c>
      <c r="C205" s="1581"/>
      <c r="D205" s="1596" t="s">
        <v>1595</v>
      </c>
      <c r="E205" s="5096" t="s">
        <v>478</v>
      </c>
      <c r="F205" s="1515" t="s">
        <v>478</v>
      </c>
      <c r="G205" s="1514">
        <v>0</v>
      </c>
      <c r="H205" s="1515" t="s">
        <v>478</v>
      </c>
      <c r="I205" s="1579">
        <f t="shared" si="15"/>
        <v>0</v>
      </c>
      <c r="J205" s="1579">
        <v>0</v>
      </c>
      <c r="K205" s="1603">
        <f t="shared" si="16"/>
        <v>0</v>
      </c>
      <c r="L205" s="1513" t="s">
        <v>1755</v>
      </c>
      <c r="M205" s="1647"/>
    </row>
    <row r="206" spans="1:13" ht="16.5" customHeight="1">
      <c r="A206" s="4764"/>
      <c r="B206" s="1518">
        <v>320</v>
      </c>
      <c r="C206" s="1581"/>
      <c r="D206" s="1596" t="s">
        <v>1593</v>
      </c>
      <c r="E206" s="5096" t="s">
        <v>478</v>
      </c>
      <c r="F206" s="1515" t="s">
        <v>478</v>
      </c>
      <c r="G206" s="1514">
        <v>0</v>
      </c>
      <c r="H206" s="1515" t="s">
        <v>478</v>
      </c>
      <c r="I206" s="1579">
        <f t="shared" si="15"/>
        <v>0</v>
      </c>
      <c r="J206" s="1579">
        <v>0</v>
      </c>
      <c r="K206" s="1603">
        <f t="shared" si="16"/>
        <v>0</v>
      </c>
      <c r="L206" s="1513" t="s">
        <v>1754</v>
      </c>
      <c r="M206" s="1647"/>
    </row>
    <row r="207" spans="1:13" ht="16.5" customHeight="1">
      <c r="B207" s="1518">
        <v>321</v>
      </c>
      <c r="C207" s="1581"/>
      <c r="D207" s="1596" t="s">
        <v>1687</v>
      </c>
      <c r="E207" s="3673">
        <v>0</v>
      </c>
      <c r="F207" s="1514">
        <v>0</v>
      </c>
      <c r="G207" s="1514">
        <v>0</v>
      </c>
      <c r="H207" s="1514">
        <v>0</v>
      </c>
      <c r="I207" s="1579">
        <f t="shared" si="15"/>
        <v>0</v>
      </c>
      <c r="J207" s="1579">
        <v>0</v>
      </c>
      <c r="K207" s="1603">
        <f t="shared" si="16"/>
        <v>0</v>
      </c>
      <c r="L207" s="1513" t="s">
        <v>1753</v>
      </c>
    </row>
    <row r="208" spans="1:13" ht="16.5" customHeight="1">
      <c r="B208" s="1518">
        <v>322</v>
      </c>
      <c r="C208" s="1581"/>
      <c r="D208" s="1596" t="s">
        <v>1501</v>
      </c>
      <c r="E208" s="3673">
        <v>0</v>
      </c>
      <c r="F208" s="1528">
        <v>0</v>
      </c>
      <c r="G208" s="1528">
        <v>0</v>
      </c>
      <c r="H208" s="1528">
        <v>0</v>
      </c>
      <c r="I208" s="1605">
        <f t="shared" si="15"/>
        <v>0</v>
      </c>
      <c r="J208" s="1605">
        <v>0</v>
      </c>
      <c r="K208" s="1603">
        <f t="shared" si="16"/>
        <v>0</v>
      </c>
      <c r="L208" s="1513" t="s">
        <v>1752</v>
      </c>
    </row>
    <row r="209" spans="2:12" ht="16.5" customHeight="1">
      <c r="B209" s="1518">
        <v>323</v>
      </c>
      <c r="C209" s="1581"/>
      <c r="D209" s="1596" t="s">
        <v>1751</v>
      </c>
      <c r="E209" s="1646">
        <f t="shared" ref="E209:K209" si="17">SUM(E175:E187,E199:E208)</f>
        <v>7759</v>
      </c>
      <c r="F209" s="1645">
        <f t="shared" si="17"/>
        <v>1501</v>
      </c>
      <c r="G209" s="1645">
        <f t="shared" si="17"/>
        <v>21070</v>
      </c>
      <c r="H209" s="1645">
        <f t="shared" si="17"/>
        <v>43640</v>
      </c>
      <c r="I209" s="1605">
        <f t="shared" si="17"/>
        <v>73970</v>
      </c>
      <c r="J209" s="1644">
        <f t="shared" si="17"/>
        <v>0</v>
      </c>
      <c r="K209" s="1603">
        <f t="shared" si="17"/>
        <v>73970</v>
      </c>
      <c r="L209" s="1513" t="s">
        <v>1750</v>
      </c>
    </row>
    <row r="210" spans="2:12" ht="16.5" customHeight="1">
      <c r="B210" s="1526">
        <v>324</v>
      </c>
      <c r="C210" s="1607"/>
      <c r="D210" s="1606" t="s">
        <v>482</v>
      </c>
      <c r="E210" s="1638">
        <f>+'410-P41.47'!E153+'410-P41.47'!E173+'410-P41.47'!E209</f>
        <v>59596</v>
      </c>
      <c r="F210" s="1636">
        <f>+'410-P41.47'!F153+'410-P41.47'!F173+'410-P41.47'!F209</f>
        <v>73115</v>
      </c>
      <c r="G210" s="1636">
        <f>+'410-P41.47'!G153+'410-P41.47'!G173+'410-P41.47'!G209</f>
        <v>116444</v>
      </c>
      <c r="H210" s="1636">
        <f>+'410-P41.47'!H153+'410-P41.47'!H173+'410-P41.47'!H209</f>
        <v>169553</v>
      </c>
      <c r="I210" s="1579">
        <f>+'410-P41.47'!I153+'410-P41.47'!I173+'410-P41.47'!I209</f>
        <v>418708</v>
      </c>
      <c r="J210" s="1635">
        <f>+'410-P41.47'!J153+'410-P41.47'!J173+'410-P41.47'!J209</f>
        <v>0</v>
      </c>
      <c r="K210" s="1603">
        <f>+'410-P41.47'!K153+'410-P41.47'!K173+'410-P41.47'!K209</f>
        <v>418708</v>
      </c>
      <c r="L210" s="1523" t="s">
        <v>1749</v>
      </c>
    </row>
    <row r="211" spans="2:12" ht="16.5" customHeight="1">
      <c r="B211" s="1643"/>
      <c r="C211" s="1642"/>
      <c r="D211" s="1641" t="s">
        <v>1748</v>
      </c>
      <c r="E211" s="1602"/>
      <c r="F211" s="1601"/>
      <c r="G211" s="1601"/>
      <c r="H211" s="1601"/>
      <c r="I211" s="1600"/>
      <c r="J211" s="1600"/>
      <c r="K211" s="1599"/>
      <c r="L211" s="1554"/>
    </row>
    <row r="212" spans="2:12" ht="16.5" customHeight="1">
      <c r="B212" s="1522" t="s">
        <v>982</v>
      </c>
      <c r="C212" s="1598"/>
      <c r="D212" s="1597" t="s">
        <v>1747</v>
      </c>
      <c r="E212" s="1602"/>
      <c r="F212" s="1601"/>
      <c r="G212" s="1601"/>
      <c r="H212" s="1601"/>
      <c r="I212" s="1600"/>
      <c r="J212" s="1600"/>
      <c r="K212" s="1599"/>
      <c r="L212" s="1519" t="s">
        <v>982</v>
      </c>
    </row>
    <row r="213" spans="2:12" ht="16.5" customHeight="1">
      <c r="B213" s="1522">
        <v>401</v>
      </c>
      <c r="C213" s="1598"/>
      <c r="D213" s="1597" t="s">
        <v>1622</v>
      </c>
      <c r="E213" s="5098">
        <v>11219</v>
      </c>
      <c r="F213" s="1527">
        <v>1110</v>
      </c>
      <c r="G213" s="1527">
        <v>2030</v>
      </c>
      <c r="H213" s="1657">
        <v>455</v>
      </c>
      <c r="I213" s="1640">
        <f t="shared" ref="I213:I230" si="18">SUM(E213:H213)</f>
        <v>14814</v>
      </c>
      <c r="J213" s="1640">
        <v>0</v>
      </c>
      <c r="K213" s="1639">
        <f t="shared" ref="K213:K230" si="19">SUM(I213:J213)</f>
        <v>14814</v>
      </c>
      <c r="L213" s="1519" t="s">
        <v>1746</v>
      </c>
    </row>
    <row r="214" spans="2:12" ht="16.5" customHeight="1">
      <c r="B214" s="1518">
        <v>402</v>
      </c>
      <c r="C214" s="1581"/>
      <c r="D214" s="1596" t="s">
        <v>1745</v>
      </c>
      <c r="E214" s="5099">
        <v>105392</v>
      </c>
      <c r="F214" s="1514">
        <v>39</v>
      </c>
      <c r="G214" s="1514">
        <v>8073</v>
      </c>
      <c r="H214" s="1514">
        <v>6</v>
      </c>
      <c r="I214" s="1579">
        <f t="shared" si="18"/>
        <v>113510</v>
      </c>
      <c r="J214" s="1579">
        <v>0</v>
      </c>
      <c r="K214" s="1603">
        <f t="shared" si="19"/>
        <v>113510</v>
      </c>
      <c r="L214" s="1513" t="s">
        <v>1744</v>
      </c>
    </row>
    <row r="215" spans="2:12" ht="16.5" customHeight="1">
      <c r="B215" s="1518">
        <v>403</v>
      </c>
      <c r="C215" s="1581"/>
      <c r="D215" s="1596" t="s">
        <v>1743</v>
      </c>
      <c r="E215" s="5099">
        <v>105946</v>
      </c>
      <c r="F215" s="1514">
        <v>42</v>
      </c>
      <c r="G215" s="1514">
        <v>8237</v>
      </c>
      <c r="H215" s="1514">
        <v>6</v>
      </c>
      <c r="I215" s="1579">
        <f t="shared" si="18"/>
        <v>114231</v>
      </c>
      <c r="J215" s="1579">
        <v>0</v>
      </c>
      <c r="K215" s="1603">
        <f t="shared" si="19"/>
        <v>114231</v>
      </c>
      <c r="L215" s="1513" t="s">
        <v>1742</v>
      </c>
    </row>
    <row r="216" spans="2:12" ht="16.5" customHeight="1">
      <c r="B216" s="1518">
        <v>404</v>
      </c>
      <c r="C216" s="1581"/>
      <c r="D216" s="1596" t="s">
        <v>1741</v>
      </c>
      <c r="E216" s="5099">
        <v>6708</v>
      </c>
      <c r="F216" s="1514">
        <v>36</v>
      </c>
      <c r="G216" s="1514">
        <v>17</v>
      </c>
      <c r="H216" s="1514">
        <v>243</v>
      </c>
      <c r="I216" s="1579">
        <f t="shared" si="18"/>
        <v>7004</v>
      </c>
      <c r="J216" s="1579">
        <v>0</v>
      </c>
      <c r="K216" s="1603">
        <f t="shared" si="19"/>
        <v>7004</v>
      </c>
      <c r="L216" s="1513" t="s">
        <v>1740</v>
      </c>
    </row>
    <row r="217" spans="2:12" ht="16.5" customHeight="1">
      <c r="B217" s="1518">
        <v>405</v>
      </c>
      <c r="C217" s="1581"/>
      <c r="D217" s="1596" t="s">
        <v>1739</v>
      </c>
      <c r="E217" s="5099">
        <v>0</v>
      </c>
      <c r="F217" s="1514">
        <v>0</v>
      </c>
      <c r="G217" s="1514">
        <v>0</v>
      </c>
      <c r="H217" s="1514">
        <v>0</v>
      </c>
      <c r="I217" s="1579">
        <f t="shared" si="18"/>
        <v>0</v>
      </c>
      <c r="J217" s="1579">
        <v>0</v>
      </c>
      <c r="K217" s="1603">
        <f t="shared" si="19"/>
        <v>0</v>
      </c>
      <c r="L217" s="1513" t="s">
        <v>1738</v>
      </c>
    </row>
    <row r="218" spans="2:12" ht="16.5" customHeight="1">
      <c r="B218" s="1518">
        <v>406</v>
      </c>
      <c r="C218" s="1581"/>
      <c r="D218" s="1596" t="s">
        <v>1737</v>
      </c>
      <c r="E218" s="5099">
        <v>0</v>
      </c>
      <c r="F218" s="1514">
        <v>0</v>
      </c>
      <c r="G218" s="1514">
        <v>0</v>
      </c>
      <c r="H218" s="1514">
        <v>0</v>
      </c>
      <c r="I218" s="1579">
        <f t="shared" si="18"/>
        <v>0</v>
      </c>
      <c r="J218" s="1579">
        <v>0</v>
      </c>
      <c r="K218" s="1603">
        <f t="shared" si="19"/>
        <v>0</v>
      </c>
      <c r="L218" s="1513" t="s">
        <v>1736</v>
      </c>
    </row>
    <row r="219" spans="2:12" ht="16.5" customHeight="1">
      <c r="B219" s="1518">
        <v>407</v>
      </c>
      <c r="C219" s="1581"/>
      <c r="D219" s="1596" t="s">
        <v>1735</v>
      </c>
      <c r="E219" s="5099">
        <v>0</v>
      </c>
      <c r="F219" s="1514">
        <v>0</v>
      </c>
      <c r="G219" s="1514">
        <v>0</v>
      </c>
      <c r="H219" s="1514">
        <v>0</v>
      </c>
      <c r="I219" s="1579">
        <f t="shared" si="18"/>
        <v>0</v>
      </c>
      <c r="J219" s="1579">
        <v>0</v>
      </c>
      <c r="K219" s="1603">
        <f t="shared" si="19"/>
        <v>0</v>
      </c>
      <c r="L219" s="1513" t="s">
        <v>1734</v>
      </c>
    </row>
    <row r="220" spans="2:12" ht="16.5" customHeight="1">
      <c r="B220" s="1518">
        <v>408</v>
      </c>
      <c r="C220" s="1581"/>
      <c r="D220" s="1596" t="s">
        <v>1733</v>
      </c>
      <c r="E220" s="5099">
        <v>16714</v>
      </c>
      <c r="F220" s="1514">
        <v>0</v>
      </c>
      <c r="G220" s="1514">
        <v>0</v>
      </c>
      <c r="H220" s="1514">
        <v>0</v>
      </c>
      <c r="I220" s="1579">
        <f t="shared" si="18"/>
        <v>16714</v>
      </c>
      <c r="J220" s="1579">
        <v>0</v>
      </c>
      <c r="K220" s="1603">
        <f t="shared" si="19"/>
        <v>16714</v>
      </c>
      <c r="L220" s="1513" t="s">
        <v>1732</v>
      </c>
    </row>
    <row r="221" spans="2:12" ht="16.5" customHeight="1">
      <c r="B221" s="1518">
        <v>409</v>
      </c>
      <c r="C221" s="1581"/>
      <c r="D221" s="1596" t="s">
        <v>1731</v>
      </c>
      <c r="E221" s="5099">
        <v>0</v>
      </c>
      <c r="F221" s="1514">
        <v>198736</v>
      </c>
      <c r="G221" s="1514">
        <v>0</v>
      </c>
      <c r="H221" s="1514">
        <v>0</v>
      </c>
      <c r="I221" s="1579">
        <f t="shared" si="18"/>
        <v>198736</v>
      </c>
      <c r="J221" s="1579">
        <v>0</v>
      </c>
      <c r="K221" s="1603">
        <f t="shared" si="19"/>
        <v>198736</v>
      </c>
      <c r="L221" s="1513" t="s">
        <v>1730</v>
      </c>
    </row>
    <row r="222" spans="2:12" ht="16.5" customHeight="1">
      <c r="B222" s="1518">
        <v>410</v>
      </c>
      <c r="C222" s="1581"/>
      <c r="D222" s="1596" t="s">
        <v>1729</v>
      </c>
      <c r="E222" s="5099">
        <v>0</v>
      </c>
      <c r="F222" s="1514">
        <v>0</v>
      </c>
      <c r="G222" s="1514">
        <v>0</v>
      </c>
      <c r="H222" s="1514">
        <v>0</v>
      </c>
      <c r="I222" s="1579">
        <f t="shared" si="18"/>
        <v>0</v>
      </c>
      <c r="J222" s="1579">
        <v>0</v>
      </c>
      <c r="K222" s="1603">
        <f t="shared" si="19"/>
        <v>0</v>
      </c>
      <c r="L222" s="1513" t="s">
        <v>1728</v>
      </c>
    </row>
    <row r="223" spans="2:12" ht="16.5" customHeight="1">
      <c r="B223" s="1518">
        <v>411</v>
      </c>
      <c r="C223" s="1581"/>
      <c r="D223" s="1596" t="s">
        <v>1727</v>
      </c>
      <c r="E223" s="5099">
        <v>9342</v>
      </c>
      <c r="F223" s="1514">
        <v>0</v>
      </c>
      <c r="G223" s="1514">
        <v>0</v>
      </c>
      <c r="H223" s="1514">
        <v>0</v>
      </c>
      <c r="I223" s="1579">
        <f t="shared" si="18"/>
        <v>9342</v>
      </c>
      <c r="J223" s="1579">
        <v>0</v>
      </c>
      <c r="K223" s="1603">
        <f t="shared" si="19"/>
        <v>9342</v>
      </c>
      <c r="L223" s="1513" t="s">
        <v>1726</v>
      </c>
    </row>
    <row r="224" spans="2:12" ht="16.5" customHeight="1">
      <c r="B224" s="1518">
        <v>412</v>
      </c>
      <c r="C224" s="1581"/>
      <c r="D224" s="1596" t="s">
        <v>1725</v>
      </c>
      <c r="E224" s="5100" t="s">
        <v>478</v>
      </c>
      <c r="F224" s="1515" t="s">
        <v>478</v>
      </c>
      <c r="G224" s="1515" t="s">
        <v>478</v>
      </c>
      <c r="H224" s="1514">
        <v>0</v>
      </c>
      <c r="I224" s="1579">
        <f t="shared" si="18"/>
        <v>0</v>
      </c>
      <c r="J224" s="1579">
        <v>0</v>
      </c>
      <c r="K224" s="1603">
        <f t="shared" si="19"/>
        <v>0</v>
      </c>
      <c r="L224" s="1513" t="s">
        <v>1724</v>
      </c>
    </row>
    <row r="225" spans="1:13" ht="16.5" customHeight="1">
      <c r="B225" s="1518">
        <v>413</v>
      </c>
      <c r="C225" s="1581"/>
      <c r="D225" s="1596" t="s">
        <v>1723</v>
      </c>
      <c r="E225" s="5099">
        <v>212</v>
      </c>
      <c r="F225" s="1514">
        <v>300</v>
      </c>
      <c r="G225" s="1514">
        <v>12990</v>
      </c>
      <c r="H225" s="1514">
        <v>1592</v>
      </c>
      <c r="I225" s="1579">
        <f t="shared" si="18"/>
        <v>15094</v>
      </c>
      <c r="J225" s="1579">
        <v>0</v>
      </c>
      <c r="K225" s="1603">
        <f t="shared" si="19"/>
        <v>15094</v>
      </c>
      <c r="L225" s="1513" t="s">
        <v>1722</v>
      </c>
    </row>
    <row r="226" spans="1:13" ht="16.5" customHeight="1">
      <c r="B226" s="1518">
        <v>414</v>
      </c>
      <c r="C226" s="1581"/>
      <c r="D226" s="1596" t="s">
        <v>1614</v>
      </c>
      <c r="E226" s="5100" t="s">
        <v>478</v>
      </c>
      <c r="F226" s="1515" t="s">
        <v>478</v>
      </c>
      <c r="G226" s="1515" t="s">
        <v>478</v>
      </c>
      <c r="H226" s="1514">
        <v>112525</v>
      </c>
      <c r="I226" s="1579">
        <f t="shared" si="18"/>
        <v>112525</v>
      </c>
      <c r="J226" s="1579">
        <v>0</v>
      </c>
      <c r="K226" s="1603">
        <f t="shared" si="19"/>
        <v>112525</v>
      </c>
      <c r="L226" s="1513" t="s">
        <v>1721</v>
      </c>
    </row>
    <row r="227" spans="1:13" ht="16.5" customHeight="1">
      <c r="B227" s="1518">
        <v>415</v>
      </c>
      <c r="C227" s="1581"/>
      <c r="D227" s="1596" t="s">
        <v>1612</v>
      </c>
      <c r="E227" s="5100" t="s">
        <v>478</v>
      </c>
      <c r="F227" s="1515" t="s">
        <v>478</v>
      </c>
      <c r="G227" s="1515" t="s">
        <v>478</v>
      </c>
      <c r="H227" s="1514">
        <v>9542</v>
      </c>
      <c r="I227" s="1579">
        <f t="shared" si="18"/>
        <v>9542</v>
      </c>
      <c r="J227" s="1579">
        <v>0</v>
      </c>
      <c r="K227" s="1603">
        <f t="shared" si="19"/>
        <v>9542</v>
      </c>
      <c r="L227" s="1513" t="s">
        <v>1720</v>
      </c>
    </row>
    <row r="228" spans="1:13" ht="16.5" customHeight="1">
      <c r="B228" s="1518">
        <v>416</v>
      </c>
      <c r="C228" s="1581"/>
      <c r="D228" s="1596" t="s">
        <v>1597</v>
      </c>
      <c r="E228" s="5100" t="s">
        <v>478</v>
      </c>
      <c r="F228" s="1515" t="s">
        <v>478</v>
      </c>
      <c r="G228" s="1514">
        <v>7740</v>
      </c>
      <c r="H228" s="1515" t="s">
        <v>478</v>
      </c>
      <c r="I228" s="1579">
        <f t="shared" si="18"/>
        <v>7740</v>
      </c>
      <c r="J228" s="1579">
        <v>0</v>
      </c>
      <c r="K228" s="1603">
        <f t="shared" si="19"/>
        <v>7740</v>
      </c>
      <c r="L228" s="1513" t="s">
        <v>1719</v>
      </c>
    </row>
    <row r="229" spans="1:13" ht="16.5" customHeight="1">
      <c r="B229" s="1518">
        <v>417</v>
      </c>
      <c r="C229" s="1581"/>
      <c r="D229" s="1596" t="s">
        <v>1595</v>
      </c>
      <c r="E229" s="5100" t="s">
        <v>478</v>
      </c>
      <c r="F229" s="1515" t="s">
        <v>478</v>
      </c>
      <c r="G229" s="1514">
        <v>-3591</v>
      </c>
      <c r="H229" s="1515" t="s">
        <v>478</v>
      </c>
      <c r="I229" s="1579">
        <f t="shared" si="18"/>
        <v>-3591</v>
      </c>
      <c r="J229" s="1579">
        <v>0</v>
      </c>
      <c r="K229" s="1603">
        <f t="shared" si="19"/>
        <v>-3591</v>
      </c>
      <c r="L229" s="1513" t="s">
        <v>1718</v>
      </c>
    </row>
    <row r="230" spans="1:13" ht="16.5" customHeight="1">
      <c r="B230" s="1518">
        <v>418</v>
      </c>
      <c r="C230" s="1581"/>
      <c r="D230" s="1596" t="s">
        <v>1501</v>
      </c>
      <c r="E230" s="5101">
        <v>422</v>
      </c>
      <c r="F230" s="1528">
        <v>600</v>
      </c>
      <c r="G230" s="1528">
        <v>245</v>
      </c>
      <c r="H230" s="1528">
        <v>266</v>
      </c>
      <c r="I230" s="1605">
        <f t="shared" si="18"/>
        <v>1533</v>
      </c>
      <c r="J230" s="1605">
        <v>0</v>
      </c>
      <c r="K230" s="1612">
        <f t="shared" si="19"/>
        <v>1533</v>
      </c>
      <c r="L230" s="1513" t="s">
        <v>1717</v>
      </c>
    </row>
    <row r="231" spans="1:13" ht="16.5" customHeight="1">
      <c r="B231" s="1518">
        <v>419</v>
      </c>
      <c r="C231" s="1581"/>
      <c r="D231" s="1596" t="s">
        <v>1716</v>
      </c>
      <c r="E231" s="1638">
        <f t="shared" ref="E231:K231" si="20">SUM(E213:E230)</f>
        <v>255955</v>
      </c>
      <c r="F231" s="1637">
        <f t="shared" si="20"/>
        <v>200863</v>
      </c>
      <c r="G231" s="1636">
        <f t="shared" si="20"/>
        <v>35741</v>
      </c>
      <c r="H231" s="1636">
        <f t="shared" si="20"/>
        <v>124635</v>
      </c>
      <c r="I231" s="1635">
        <f t="shared" si="20"/>
        <v>617194</v>
      </c>
      <c r="J231" s="1635">
        <f t="shared" si="20"/>
        <v>0</v>
      </c>
      <c r="K231" s="1634">
        <f t="shared" si="20"/>
        <v>617194</v>
      </c>
      <c r="L231" s="1513" t="s">
        <v>1715</v>
      </c>
    </row>
    <row r="232" spans="1:13" ht="16.5" customHeight="1">
      <c r="B232" s="1518"/>
      <c r="C232" s="1581"/>
      <c r="D232" s="1596" t="s">
        <v>1714</v>
      </c>
      <c r="E232" s="1616"/>
      <c r="F232" s="1615"/>
      <c r="G232" s="1615"/>
      <c r="H232" s="1615"/>
      <c r="I232" s="1600"/>
      <c r="J232" s="1600"/>
      <c r="K232" s="1599"/>
      <c r="L232" s="1513"/>
    </row>
    <row r="233" spans="1:13" ht="16.5" customHeight="1">
      <c r="A233" s="5643"/>
      <c r="B233" s="1522">
        <v>420</v>
      </c>
      <c r="C233" s="1598"/>
      <c r="D233" s="1597" t="s">
        <v>1622</v>
      </c>
      <c r="E233" s="5098">
        <v>322</v>
      </c>
      <c r="F233" s="1527">
        <v>148</v>
      </c>
      <c r="G233" s="1527">
        <v>3014</v>
      </c>
      <c r="H233" s="1527">
        <v>41</v>
      </c>
      <c r="I233" s="1584">
        <f>SUM(E233:H233)</f>
        <v>3525</v>
      </c>
      <c r="J233" s="1584">
        <v>0</v>
      </c>
      <c r="K233" s="1609">
        <f>SUM(I233:J233)</f>
        <v>3525</v>
      </c>
      <c r="L233" s="1519" t="s">
        <v>1713</v>
      </c>
      <c r="M233" s="5640">
        <v>45</v>
      </c>
    </row>
    <row r="234" spans="1:13" ht="16.5" customHeight="1" thickBot="1">
      <c r="A234" s="5643"/>
      <c r="B234" s="1512">
        <v>421</v>
      </c>
      <c r="C234" s="1633"/>
      <c r="D234" s="1594" t="s">
        <v>1712</v>
      </c>
      <c r="E234" s="5102">
        <v>38032</v>
      </c>
      <c r="F234" s="1509">
        <v>1076</v>
      </c>
      <c r="G234" s="1509">
        <v>1036</v>
      </c>
      <c r="H234" s="1509">
        <v>1559</v>
      </c>
      <c r="I234" s="1575">
        <f>SUM(E234:H234)</f>
        <v>41703</v>
      </c>
      <c r="J234" s="1575">
        <v>0</v>
      </c>
      <c r="K234" s="1593">
        <f>SUM(I234:J234)</f>
        <v>41703</v>
      </c>
      <c r="L234" s="1508" t="s">
        <v>1711</v>
      </c>
      <c r="M234" s="5640"/>
    </row>
    <row r="235" spans="1:13" ht="16.5" customHeight="1" thickBot="1"/>
    <row r="236" spans="1:13" ht="15.75" customHeight="1">
      <c r="A236" s="5644"/>
      <c r="B236" s="1571"/>
      <c r="C236" s="1570"/>
      <c r="D236" s="1570"/>
      <c r="E236" s="1570"/>
      <c r="F236" s="1570" t="s">
        <v>982</v>
      </c>
      <c r="G236" s="1570"/>
      <c r="H236" s="1570"/>
      <c r="I236" s="1570"/>
      <c r="J236" s="1570"/>
      <c r="K236" s="1570"/>
      <c r="L236" s="1569"/>
      <c r="M236" s="5641" t="s">
        <v>3363</v>
      </c>
    </row>
    <row r="237" spans="1:13">
      <c r="A237" s="5644"/>
      <c r="B237" s="5634" t="s">
        <v>1591</v>
      </c>
      <c r="C237" s="5635"/>
      <c r="D237" s="5635"/>
      <c r="E237" s="5635"/>
      <c r="F237" s="5635"/>
      <c r="G237" s="5635"/>
      <c r="H237" s="5635"/>
      <c r="I237" s="5635"/>
      <c r="J237" s="5635"/>
      <c r="K237" s="5635"/>
      <c r="L237" s="1568"/>
      <c r="M237" s="5641"/>
    </row>
    <row r="238" spans="1:13">
      <c r="A238" s="4425"/>
      <c r="B238" s="5636" t="s">
        <v>1522</v>
      </c>
      <c r="C238" s="5637"/>
      <c r="D238" s="5637"/>
      <c r="E238" s="5637"/>
      <c r="F238" s="5637"/>
      <c r="G238" s="5637"/>
      <c r="H238" s="5637"/>
      <c r="I238" s="5637"/>
      <c r="J238" s="5637"/>
      <c r="K238" s="5637"/>
      <c r="L238" s="1567"/>
      <c r="M238" s="4426"/>
    </row>
    <row r="239" spans="1:13">
      <c r="B239" s="1662"/>
      <c r="C239" s="1661"/>
      <c r="D239" s="1661"/>
      <c r="E239" s="1661"/>
      <c r="F239" s="1661"/>
      <c r="G239" s="1661"/>
      <c r="H239" s="1661"/>
      <c r="I239" s="1661"/>
      <c r="J239" s="1661"/>
      <c r="K239" s="1661"/>
      <c r="L239" s="1660"/>
    </row>
    <row r="240" spans="1:13">
      <c r="B240" s="1549"/>
      <c r="C240" s="1659"/>
      <c r="D240" s="1550"/>
      <c r="E240" s="1561"/>
      <c r="F240" s="1630" t="s">
        <v>1519</v>
      </c>
      <c r="G240" s="1558" t="s">
        <v>982</v>
      </c>
      <c r="H240" s="1561"/>
      <c r="I240" s="1630" t="s">
        <v>788</v>
      </c>
      <c r="J240" s="1556"/>
      <c r="K240" s="1550"/>
      <c r="L240" s="1513"/>
    </row>
    <row r="241" spans="2:12">
      <c r="B241" s="1549"/>
      <c r="C241" s="1553"/>
      <c r="D241" s="1550"/>
      <c r="E241" s="1546" t="s">
        <v>1518</v>
      </c>
      <c r="F241" s="1629" t="s">
        <v>1517</v>
      </c>
      <c r="G241" s="1546" t="s">
        <v>1516</v>
      </c>
      <c r="H241" s="1552"/>
      <c r="I241" s="1629" t="s">
        <v>1515</v>
      </c>
      <c r="J241" s="1551"/>
      <c r="K241" s="1550"/>
      <c r="L241" s="1519"/>
    </row>
    <row r="242" spans="2:12">
      <c r="B242" s="1549" t="s">
        <v>549</v>
      </c>
      <c r="C242" s="1548" t="s">
        <v>491</v>
      </c>
      <c r="D242" s="1538" t="s">
        <v>1514</v>
      </c>
      <c r="E242" s="1627" t="s">
        <v>1513</v>
      </c>
      <c r="F242" s="1628" t="s">
        <v>1512</v>
      </c>
      <c r="G242" s="1627" t="s">
        <v>1511</v>
      </c>
      <c r="H242" s="1539" t="s">
        <v>1510</v>
      </c>
      <c r="I242" s="1627" t="s">
        <v>1509</v>
      </c>
      <c r="J242" s="1539" t="s">
        <v>23</v>
      </c>
      <c r="K242" s="1538" t="s">
        <v>788</v>
      </c>
      <c r="L242" s="1519" t="s">
        <v>549</v>
      </c>
    </row>
    <row r="243" spans="2:12">
      <c r="B243" s="1549" t="s">
        <v>1508</v>
      </c>
      <c r="C243" s="1548" t="s">
        <v>492</v>
      </c>
      <c r="D243" s="1538" t="s">
        <v>599</v>
      </c>
      <c r="E243" s="1627" t="s">
        <v>600</v>
      </c>
      <c r="F243" s="1539" t="s">
        <v>494</v>
      </c>
      <c r="G243" s="1627" t="s">
        <v>495</v>
      </c>
      <c r="H243" s="1539" t="s">
        <v>496</v>
      </c>
      <c r="I243" s="1627" t="s">
        <v>497</v>
      </c>
      <c r="J243" s="1539" t="s">
        <v>498</v>
      </c>
      <c r="K243" s="1538" t="s">
        <v>499</v>
      </c>
      <c r="L243" s="1519" t="s">
        <v>1508</v>
      </c>
    </row>
    <row r="244" spans="2:12" ht="16.5" thickBot="1">
      <c r="B244" s="1590"/>
      <c r="C244" s="1544"/>
      <c r="D244" s="1625"/>
      <c r="E244" s="1623"/>
      <c r="F244" s="1658"/>
      <c r="G244" s="1623"/>
      <c r="H244" s="1623"/>
      <c r="I244" s="1623"/>
      <c r="J244" s="1539"/>
      <c r="K244" s="1538"/>
      <c r="L244" s="1585"/>
    </row>
    <row r="245" spans="2:12" ht="17.45" customHeight="1">
      <c r="B245" s="1549"/>
      <c r="C245" s="1521"/>
      <c r="D245" s="1596" t="s">
        <v>1811</v>
      </c>
      <c r="E245" s="1535"/>
      <c r="F245" s="1648"/>
      <c r="G245" s="1648"/>
      <c r="H245" s="1648"/>
      <c r="I245" s="1648"/>
      <c r="J245" s="1648"/>
      <c r="K245" s="1570"/>
      <c r="L245" s="1533"/>
    </row>
    <row r="246" spans="2:12" ht="17.45" customHeight="1">
      <c r="B246" s="1549">
        <v>422</v>
      </c>
      <c r="C246" s="1521"/>
      <c r="D246" s="1597" t="s">
        <v>1810</v>
      </c>
      <c r="E246" s="3671">
        <v>8576</v>
      </c>
      <c r="F246" s="1527">
        <v>0</v>
      </c>
      <c r="G246" s="1527">
        <v>0</v>
      </c>
      <c r="H246" s="1527">
        <v>0</v>
      </c>
      <c r="I246" s="1584">
        <f t="shared" ref="I246:I258" si="21">SUM(E246:H246)</f>
        <v>8576</v>
      </c>
      <c r="J246" s="1657">
        <v>0</v>
      </c>
      <c r="K246" s="1609">
        <f t="shared" ref="K246:K258" si="22">SUM(I246:J246)</f>
        <v>8576</v>
      </c>
      <c r="L246" s="1519" t="s">
        <v>1809</v>
      </c>
    </row>
    <row r="247" spans="2:12" ht="17.45" customHeight="1">
      <c r="B247" s="1654">
        <v>423</v>
      </c>
      <c r="C247" s="1517"/>
      <c r="D247" s="1596" t="s">
        <v>1808</v>
      </c>
      <c r="E247" s="3673">
        <v>3493</v>
      </c>
      <c r="F247" s="1514">
        <v>280</v>
      </c>
      <c r="G247" s="1514">
        <v>337</v>
      </c>
      <c r="H247" s="1514">
        <v>60</v>
      </c>
      <c r="I247" s="1579">
        <f t="shared" si="21"/>
        <v>4170</v>
      </c>
      <c r="J247" s="1657">
        <v>0</v>
      </c>
      <c r="K247" s="1603">
        <f t="shared" si="22"/>
        <v>4170</v>
      </c>
      <c r="L247" s="1513" t="s">
        <v>1807</v>
      </c>
    </row>
    <row r="248" spans="2:12" ht="17.45" customHeight="1">
      <c r="B248" s="1654">
        <v>424</v>
      </c>
      <c r="C248" s="1517"/>
      <c r="D248" s="1596" t="s">
        <v>1806</v>
      </c>
      <c r="E248" s="3673">
        <v>0</v>
      </c>
      <c r="F248" s="1514">
        <v>0</v>
      </c>
      <c r="G248" s="1514">
        <v>0</v>
      </c>
      <c r="H248" s="1514">
        <v>0</v>
      </c>
      <c r="I248" s="1579">
        <f t="shared" si="21"/>
        <v>0</v>
      </c>
      <c r="J248" s="1657">
        <v>0</v>
      </c>
      <c r="K248" s="1603">
        <f t="shared" si="22"/>
        <v>0</v>
      </c>
      <c r="L248" s="1513" t="s">
        <v>1805</v>
      </c>
    </row>
    <row r="249" spans="2:12" ht="17.45" customHeight="1">
      <c r="B249" s="1654">
        <v>425</v>
      </c>
      <c r="C249" s="1517"/>
      <c r="D249" s="1596" t="s">
        <v>1731</v>
      </c>
      <c r="E249" s="3673">
        <v>0</v>
      </c>
      <c r="F249" s="1514">
        <v>12833</v>
      </c>
      <c r="G249" s="1514">
        <v>0</v>
      </c>
      <c r="H249" s="1514">
        <v>0</v>
      </c>
      <c r="I249" s="1579">
        <f t="shared" si="21"/>
        <v>12833</v>
      </c>
      <c r="J249" s="1657">
        <v>0</v>
      </c>
      <c r="K249" s="1603">
        <f t="shared" si="22"/>
        <v>12833</v>
      </c>
      <c r="L249" s="1513" t="s">
        <v>1804</v>
      </c>
    </row>
    <row r="250" spans="2:12" ht="17.45" customHeight="1">
      <c r="B250" s="1654">
        <v>426</v>
      </c>
      <c r="C250" s="1517"/>
      <c r="D250" s="1596" t="s">
        <v>1729</v>
      </c>
      <c r="E250" s="3673">
        <v>0</v>
      </c>
      <c r="F250" s="1514">
        <v>0</v>
      </c>
      <c r="G250" s="1514">
        <v>0</v>
      </c>
      <c r="H250" s="1514">
        <v>0</v>
      </c>
      <c r="I250" s="1579">
        <f t="shared" si="21"/>
        <v>0</v>
      </c>
      <c r="J250" s="1657">
        <v>0</v>
      </c>
      <c r="K250" s="1603">
        <f t="shared" si="22"/>
        <v>0</v>
      </c>
      <c r="L250" s="1513" t="s">
        <v>1803</v>
      </c>
    </row>
    <row r="251" spans="2:12" ht="17.45" customHeight="1">
      <c r="B251" s="1654">
        <v>427</v>
      </c>
      <c r="C251" s="1517"/>
      <c r="D251" s="1596" t="s">
        <v>1727</v>
      </c>
      <c r="E251" s="3673">
        <v>51</v>
      </c>
      <c r="F251" s="1514">
        <v>0</v>
      </c>
      <c r="G251" s="1514">
        <v>0</v>
      </c>
      <c r="H251" s="1514">
        <v>0</v>
      </c>
      <c r="I251" s="1579">
        <f t="shared" si="21"/>
        <v>51</v>
      </c>
      <c r="J251" s="1657">
        <v>0</v>
      </c>
      <c r="K251" s="1603">
        <f t="shared" si="22"/>
        <v>51</v>
      </c>
      <c r="L251" s="1513" t="s">
        <v>1802</v>
      </c>
    </row>
    <row r="252" spans="2:12" ht="17.45" customHeight="1">
      <c r="B252" s="1654">
        <v>428</v>
      </c>
      <c r="C252" s="1517"/>
      <c r="D252" s="1596" t="s">
        <v>1725</v>
      </c>
      <c r="E252" s="5096" t="s">
        <v>478</v>
      </c>
      <c r="F252" s="1515" t="s">
        <v>478</v>
      </c>
      <c r="G252" s="1515" t="s">
        <v>478</v>
      </c>
      <c r="H252" s="1514">
        <v>768</v>
      </c>
      <c r="I252" s="1579">
        <f t="shared" si="21"/>
        <v>768</v>
      </c>
      <c r="J252" s="1579">
        <v>0</v>
      </c>
      <c r="K252" s="1603">
        <f t="shared" si="22"/>
        <v>768</v>
      </c>
      <c r="L252" s="1513" t="s">
        <v>1801</v>
      </c>
    </row>
    <row r="253" spans="2:12" ht="17.45" customHeight="1">
      <c r="B253" s="1654">
        <v>429</v>
      </c>
      <c r="C253" s="1517"/>
      <c r="D253" s="1596" t="s">
        <v>1723</v>
      </c>
      <c r="E253" s="3673">
        <v>0</v>
      </c>
      <c r="F253" s="1514">
        <v>0</v>
      </c>
      <c r="G253" s="1514">
        <v>0</v>
      </c>
      <c r="H253" s="1514">
        <v>0</v>
      </c>
      <c r="I253" s="1579">
        <f t="shared" si="21"/>
        <v>0</v>
      </c>
      <c r="J253" s="1579">
        <v>0</v>
      </c>
      <c r="K253" s="1603">
        <f t="shared" si="22"/>
        <v>0</v>
      </c>
      <c r="L253" s="1513" t="s">
        <v>1800</v>
      </c>
    </row>
    <row r="254" spans="2:12" ht="17.45" customHeight="1">
      <c r="B254" s="1654">
        <v>430</v>
      </c>
      <c r="C254" s="1517"/>
      <c r="D254" s="1596" t="s">
        <v>1614</v>
      </c>
      <c r="E254" s="5096" t="s">
        <v>478</v>
      </c>
      <c r="F254" s="1515" t="s">
        <v>478</v>
      </c>
      <c r="G254" s="1515" t="s">
        <v>478</v>
      </c>
      <c r="H254" s="1514">
        <v>22186</v>
      </c>
      <c r="I254" s="1579">
        <f t="shared" si="21"/>
        <v>22186</v>
      </c>
      <c r="J254" s="1579">
        <v>0</v>
      </c>
      <c r="K254" s="1603">
        <f t="shared" si="22"/>
        <v>22186</v>
      </c>
      <c r="L254" s="1513" t="s">
        <v>1799</v>
      </c>
    </row>
    <row r="255" spans="2:12" ht="17.45" customHeight="1">
      <c r="B255" s="1654">
        <v>431</v>
      </c>
      <c r="C255" s="1517"/>
      <c r="D255" s="1596" t="s">
        <v>1612</v>
      </c>
      <c r="E255" s="5096" t="s">
        <v>478</v>
      </c>
      <c r="F255" s="1515" t="s">
        <v>478</v>
      </c>
      <c r="G255" s="1515" t="s">
        <v>478</v>
      </c>
      <c r="H255" s="1514">
        <v>0</v>
      </c>
      <c r="I255" s="1579">
        <f t="shared" si="21"/>
        <v>0</v>
      </c>
      <c r="J255" s="1579">
        <v>0</v>
      </c>
      <c r="K255" s="1603">
        <f t="shared" si="22"/>
        <v>0</v>
      </c>
      <c r="L255" s="1513" t="s">
        <v>1798</v>
      </c>
    </row>
    <row r="256" spans="2:12" ht="17.45" customHeight="1">
      <c r="B256" s="1654">
        <v>432</v>
      </c>
      <c r="C256" s="1517"/>
      <c r="D256" s="1596" t="s">
        <v>1597</v>
      </c>
      <c r="E256" s="5096" t="s">
        <v>478</v>
      </c>
      <c r="F256" s="1515" t="s">
        <v>478</v>
      </c>
      <c r="G256" s="1514">
        <v>0</v>
      </c>
      <c r="H256" s="1515" t="s">
        <v>478</v>
      </c>
      <c r="I256" s="1635">
        <f t="shared" si="21"/>
        <v>0</v>
      </c>
      <c r="J256" s="1635">
        <v>0</v>
      </c>
      <c r="K256" s="1603">
        <f t="shared" si="22"/>
        <v>0</v>
      </c>
      <c r="L256" s="1513" t="s">
        <v>1797</v>
      </c>
    </row>
    <row r="257" spans="1:13" ht="17.45" customHeight="1">
      <c r="B257" s="1656">
        <v>433</v>
      </c>
      <c r="C257" s="1525"/>
      <c r="D257" s="1606" t="s">
        <v>1595</v>
      </c>
      <c r="E257" s="5096" t="s">
        <v>478</v>
      </c>
      <c r="F257" s="1515" t="s">
        <v>478</v>
      </c>
      <c r="G257" s="1514">
        <v>-1775</v>
      </c>
      <c r="H257" s="1515" t="s">
        <v>478</v>
      </c>
      <c r="I257" s="1635">
        <f t="shared" si="21"/>
        <v>-1775</v>
      </c>
      <c r="J257" s="1635">
        <v>0</v>
      </c>
      <c r="K257" s="1603">
        <f t="shared" si="22"/>
        <v>-1775</v>
      </c>
      <c r="L257" s="1523" t="s">
        <v>1796</v>
      </c>
    </row>
    <row r="258" spans="1:13" ht="17.45" customHeight="1">
      <c r="B258" s="1549">
        <v>434</v>
      </c>
      <c r="C258" s="1521"/>
      <c r="D258" s="1597" t="s">
        <v>1501</v>
      </c>
      <c r="E258" s="5088">
        <v>0</v>
      </c>
      <c r="F258" s="1528">
        <v>0</v>
      </c>
      <c r="G258" s="1528">
        <v>30</v>
      </c>
      <c r="H258" s="1528">
        <v>0</v>
      </c>
      <c r="I258" s="1644">
        <f t="shared" si="21"/>
        <v>30</v>
      </c>
      <c r="J258" s="1644">
        <v>0</v>
      </c>
      <c r="K258" s="1612">
        <f t="shared" si="22"/>
        <v>30</v>
      </c>
      <c r="L258" s="1519" t="s">
        <v>1795</v>
      </c>
    </row>
    <row r="259" spans="1:13" ht="17.45" customHeight="1">
      <c r="B259" s="1654">
        <v>435</v>
      </c>
      <c r="C259" s="1517"/>
      <c r="D259" s="1596" t="s">
        <v>1794</v>
      </c>
      <c r="E259" s="1620">
        <f t="shared" ref="E259:K259" si="23">SUM(E233:E234,E246:E258)</f>
        <v>50474</v>
      </c>
      <c r="F259" s="1619">
        <f t="shared" si="23"/>
        <v>14337</v>
      </c>
      <c r="G259" s="1619">
        <f t="shared" si="23"/>
        <v>2642</v>
      </c>
      <c r="H259" s="1619">
        <f t="shared" si="23"/>
        <v>24614</v>
      </c>
      <c r="I259" s="1618">
        <f t="shared" si="23"/>
        <v>92067</v>
      </c>
      <c r="J259" s="1618">
        <f t="shared" si="23"/>
        <v>0</v>
      </c>
      <c r="K259" s="1617">
        <f t="shared" si="23"/>
        <v>92067</v>
      </c>
      <c r="L259" s="1513" t="s">
        <v>1793</v>
      </c>
    </row>
    <row r="260" spans="1:13" ht="17.45" customHeight="1">
      <c r="B260" s="1654"/>
      <c r="C260" s="1517"/>
      <c r="D260" s="1596" t="s">
        <v>1792</v>
      </c>
      <c r="E260" s="1602"/>
      <c r="F260" s="1601"/>
      <c r="G260" s="1601"/>
      <c r="H260" s="1601"/>
      <c r="I260" s="1655"/>
      <c r="J260" s="1655"/>
      <c r="K260" s="1599"/>
      <c r="L260" s="1513"/>
    </row>
    <row r="261" spans="1:13" ht="17.45" customHeight="1">
      <c r="B261" s="1549">
        <v>501</v>
      </c>
      <c r="C261" s="1521"/>
      <c r="D261" s="1597" t="s">
        <v>1791</v>
      </c>
      <c r="E261" s="3671">
        <v>0</v>
      </c>
      <c r="F261" s="1527">
        <v>0</v>
      </c>
      <c r="G261" s="1527">
        <v>1</v>
      </c>
      <c r="H261" s="3672" t="s">
        <v>478</v>
      </c>
      <c r="I261" s="1584">
        <f>SUM(E261:H261)</f>
        <v>1</v>
      </c>
      <c r="J261" s="1584">
        <v>0</v>
      </c>
      <c r="K261" s="1609">
        <f>SUM(I261:J261)</f>
        <v>1</v>
      </c>
      <c r="L261" s="1519" t="s">
        <v>1790</v>
      </c>
    </row>
    <row r="262" spans="1:13" ht="17.45" customHeight="1">
      <c r="B262" s="1654">
        <v>502</v>
      </c>
      <c r="C262" s="1517"/>
      <c r="D262" s="1596" t="s">
        <v>1789</v>
      </c>
      <c r="E262" s="3673">
        <v>0</v>
      </c>
      <c r="F262" s="1514">
        <v>6799</v>
      </c>
      <c r="G262" s="1514">
        <v>439</v>
      </c>
      <c r="H262" s="1515" t="s">
        <v>478</v>
      </c>
      <c r="I262" s="1579">
        <f>SUM(E262:H262)</f>
        <v>7238</v>
      </c>
      <c r="J262" s="1611" t="s">
        <v>478</v>
      </c>
      <c r="K262" s="1603">
        <f>SUM(I262:J262)</f>
        <v>7238</v>
      </c>
      <c r="L262" s="1513" t="s">
        <v>1788</v>
      </c>
    </row>
    <row r="263" spans="1:13" ht="17.45" customHeight="1">
      <c r="B263" s="1654">
        <v>503</v>
      </c>
      <c r="C263" s="1517"/>
      <c r="D263" s="1596" t="s">
        <v>1787</v>
      </c>
      <c r="E263" s="3673">
        <v>0</v>
      </c>
      <c r="F263" s="1514">
        <v>0</v>
      </c>
      <c r="G263" s="1514">
        <v>0</v>
      </c>
      <c r="H263" s="1515" t="s">
        <v>478</v>
      </c>
      <c r="I263" s="1579">
        <f>SUM(E263:H263)</f>
        <v>0</v>
      </c>
      <c r="J263" s="1610" t="s">
        <v>478</v>
      </c>
      <c r="K263" s="1603">
        <f>SUM(I263:J263)</f>
        <v>0</v>
      </c>
      <c r="L263" s="1513" t="s">
        <v>1786</v>
      </c>
    </row>
    <row r="264" spans="1:13" ht="17.45" customHeight="1">
      <c r="B264" s="1654">
        <v>504</v>
      </c>
      <c r="C264" s="1517"/>
      <c r="D264" s="1596" t="s">
        <v>1785</v>
      </c>
      <c r="E264" s="5096" t="s">
        <v>478</v>
      </c>
      <c r="F264" s="1515" t="s">
        <v>478</v>
      </c>
      <c r="G264" s="1515" t="s">
        <v>478</v>
      </c>
      <c r="H264" s="1514">
        <v>693</v>
      </c>
      <c r="I264" s="1579">
        <f>SUM(E264:H264)</f>
        <v>693</v>
      </c>
      <c r="J264" s="1579">
        <v>0</v>
      </c>
      <c r="K264" s="1603">
        <f>SUM(I264:J264)</f>
        <v>693</v>
      </c>
      <c r="L264" s="1513" t="s">
        <v>1784</v>
      </c>
    </row>
    <row r="265" spans="1:13" ht="17.45" customHeight="1">
      <c r="A265" s="4764"/>
      <c r="B265" s="1654">
        <v>505</v>
      </c>
      <c r="C265" s="1517"/>
      <c r="D265" s="1596" t="s">
        <v>1614</v>
      </c>
      <c r="E265" s="5103" t="s">
        <v>478</v>
      </c>
      <c r="F265" s="5104" t="s">
        <v>478</v>
      </c>
      <c r="G265" s="5104" t="s">
        <v>478</v>
      </c>
      <c r="H265" s="1528">
        <v>0</v>
      </c>
      <c r="I265" s="1605">
        <f>SUM(E265:H265)</f>
        <v>0</v>
      </c>
      <c r="J265" s="1605">
        <v>0</v>
      </c>
      <c r="K265" s="1612">
        <f>SUM(I265:J265)</f>
        <v>0</v>
      </c>
      <c r="L265" s="1513" t="s">
        <v>1783</v>
      </c>
      <c r="M265" s="1647"/>
    </row>
    <row r="266" spans="1:13" ht="17.45" customHeight="1">
      <c r="A266" s="4764"/>
      <c r="B266" s="1654">
        <v>506</v>
      </c>
      <c r="C266" s="1581"/>
      <c r="D266" s="1596" t="s">
        <v>1782</v>
      </c>
      <c r="E266" s="1620">
        <f t="shared" ref="E266:K266" si="24">SUM(E261:E265)</f>
        <v>0</v>
      </c>
      <c r="F266" s="1619">
        <f t="shared" si="24"/>
        <v>6799</v>
      </c>
      <c r="G266" s="1619">
        <f t="shared" si="24"/>
        <v>440</v>
      </c>
      <c r="H266" s="1619">
        <f t="shared" si="24"/>
        <v>693</v>
      </c>
      <c r="I266" s="1618">
        <f t="shared" si="24"/>
        <v>7932</v>
      </c>
      <c r="J266" s="1618">
        <f t="shared" si="24"/>
        <v>0</v>
      </c>
      <c r="K266" s="1617">
        <f t="shared" si="24"/>
        <v>7932</v>
      </c>
      <c r="L266" s="1513" t="s">
        <v>1781</v>
      </c>
      <c r="M266" s="1647"/>
    </row>
    <row r="267" spans="1:13" ht="17.45" customHeight="1">
      <c r="A267" s="5648" t="s">
        <v>1866</v>
      </c>
      <c r="B267" s="1654"/>
      <c r="C267" s="1581"/>
      <c r="D267" s="1596" t="s">
        <v>1780</v>
      </c>
      <c r="E267" s="1602"/>
      <c r="F267" s="1601"/>
      <c r="G267" s="1601"/>
      <c r="H267" s="1601"/>
      <c r="I267" s="1600"/>
      <c r="J267" s="1600"/>
      <c r="K267" s="1599"/>
      <c r="L267" s="1513"/>
      <c r="M267" s="5642" t="s">
        <v>3500</v>
      </c>
    </row>
    <row r="268" spans="1:13" ht="17.45" customHeight="1">
      <c r="A268" s="5648"/>
      <c r="B268" s="1549">
        <v>507</v>
      </c>
      <c r="C268" s="1598" t="s">
        <v>249</v>
      </c>
      <c r="D268" s="1597" t="s">
        <v>1622</v>
      </c>
      <c r="E268" s="3671">
        <v>2259</v>
      </c>
      <c r="F268" s="1527">
        <v>49</v>
      </c>
      <c r="G268" s="1527">
        <v>1148</v>
      </c>
      <c r="H268" s="1527">
        <v>399</v>
      </c>
      <c r="I268" s="1584">
        <f t="shared" ref="I268:I277" si="25">SUM(E268:H268)</f>
        <v>3855</v>
      </c>
      <c r="J268" s="1611" t="s">
        <v>478</v>
      </c>
      <c r="K268" s="1609">
        <f t="shared" ref="K268:K277" si="26">SUM(I268:J268)</f>
        <v>3855</v>
      </c>
      <c r="L268" s="1519" t="s">
        <v>1779</v>
      </c>
      <c r="M268" s="5642"/>
    </row>
    <row r="269" spans="1:13" ht="17.45" customHeight="1">
      <c r="A269" s="5648" t="s">
        <v>173</v>
      </c>
      <c r="B269" s="1654">
        <v>508</v>
      </c>
      <c r="C269" s="1581" t="s">
        <v>249</v>
      </c>
      <c r="D269" s="1596" t="s">
        <v>1778</v>
      </c>
      <c r="E269" s="3673">
        <v>4469</v>
      </c>
      <c r="F269" s="1514">
        <v>25412</v>
      </c>
      <c r="G269" s="1514">
        <v>96984</v>
      </c>
      <c r="H269" s="1514">
        <v>220</v>
      </c>
      <c r="I269" s="1579">
        <f t="shared" si="25"/>
        <v>127085</v>
      </c>
      <c r="J269" s="1610" t="s">
        <v>478</v>
      </c>
      <c r="K269" s="1603">
        <f t="shared" si="26"/>
        <v>127085</v>
      </c>
      <c r="L269" s="1513" t="s">
        <v>1777</v>
      </c>
      <c r="M269" s="5642"/>
    </row>
    <row r="270" spans="1:13" ht="17.45" customHeight="1">
      <c r="A270" s="5648"/>
      <c r="B270" s="1654">
        <v>509</v>
      </c>
      <c r="C270" s="1581" t="s">
        <v>249</v>
      </c>
      <c r="D270" s="1596" t="s">
        <v>1776</v>
      </c>
      <c r="E270" s="3673">
        <v>13033</v>
      </c>
      <c r="F270" s="1514">
        <v>4660</v>
      </c>
      <c r="G270" s="1514">
        <v>15420</v>
      </c>
      <c r="H270" s="1514">
        <v>692</v>
      </c>
      <c r="I270" s="1579">
        <f t="shared" si="25"/>
        <v>33805</v>
      </c>
      <c r="J270" s="1610" t="s">
        <v>478</v>
      </c>
      <c r="K270" s="1603">
        <f t="shared" si="26"/>
        <v>33805</v>
      </c>
      <c r="L270" s="1513" t="s">
        <v>1775</v>
      </c>
      <c r="M270" s="5642"/>
    </row>
    <row r="271" spans="1:13" ht="17.45" customHeight="1">
      <c r="A271" s="5648"/>
      <c r="B271" s="1654">
        <v>510</v>
      </c>
      <c r="C271" s="1581" t="s">
        <v>249</v>
      </c>
      <c r="D271" s="1596" t="s">
        <v>1774</v>
      </c>
      <c r="E271" s="3673">
        <v>0</v>
      </c>
      <c r="F271" s="1514">
        <v>0</v>
      </c>
      <c r="G271" s="1514">
        <v>0</v>
      </c>
      <c r="H271" s="1514">
        <v>0</v>
      </c>
      <c r="I271" s="1579">
        <f t="shared" si="25"/>
        <v>0</v>
      </c>
      <c r="J271" s="1610" t="s">
        <v>478</v>
      </c>
      <c r="K271" s="1603">
        <f t="shared" si="26"/>
        <v>0</v>
      </c>
      <c r="L271" s="1513" t="s">
        <v>1773</v>
      </c>
      <c r="M271" s="5642"/>
    </row>
    <row r="272" spans="1:13" ht="17.45" customHeight="1">
      <c r="A272" s="5648"/>
      <c r="B272" s="1654">
        <v>511</v>
      </c>
      <c r="C272" s="1581" t="s">
        <v>249</v>
      </c>
      <c r="D272" s="1596" t="s">
        <v>1725</v>
      </c>
      <c r="E272" s="5096" t="s">
        <v>478</v>
      </c>
      <c r="F272" s="1515" t="s">
        <v>478</v>
      </c>
      <c r="G272" s="1515" t="s">
        <v>478</v>
      </c>
      <c r="H272" s="1514">
        <v>0</v>
      </c>
      <c r="I272" s="1579">
        <f t="shared" si="25"/>
        <v>0</v>
      </c>
      <c r="J272" s="1610" t="s">
        <v>478</v>
      </c>
      <c r="K272" s="1603">
        <f t="shared" si="26"/>
        <v>0</v>
      </c>
      <c r="L272" s="1513" t="s">
        <v>1772</v>
      </c>
      <c r="M272" s="5642"/>
    </row>
    <row r="273" spans="1:13" ht="17.45" customHeight="1">
      <c r="A273" s="5648"/>
      <c r="B273" s="1654">
        <v>512</v>
      </c>
      <c r="C273" s="1581" t="s">
        <v>249</v>
      </c>
      <c r="D273" s="1596" t="s">
        <v>1614</v>
      </c>
      <c r="E273" s="5096" t="s">
        <v>478</v>
      </c>
      <c r="F273" s="1515" t="s">
        <v>478</v>
      </c>
      <c r="G273" s="1515" t="s">
        <v>478</v>
      </c>
      <c r="H273" s="1514">
        <v>8686</v>
      </c>
      <c r="I273" s="1579">
        <f t="shared" si="25"/>
        <v>8686</v>
      </c>
      <c r="J273" s="1610" t="s">
        <v>478</v>
      </c>
      <c r="K273" s="1603">
        <f t="shared" si="26"/>
        <v>8686</v>
      </c>
      <c r="L273" s="1513" t="s">
        <v>1771</v>
      </c>
      <c r="M273" s="5642"/>
    </row>
    <row r="274" spans="1:13" ht="17.45" customHeight="1">
      <c r="A274" s="5648"/>
      <c r="B274" s="1654">
        <v>513</v>
      </c>
      <c r="C274" s="1581" t="s">
        <v>249</v>
      </c>
      <c r="D274" s="1596" t="s">
        <v>1770</v>
      </c>
      <c r="E274" s="5096" t="s">
        <v>478</v>
      </c>
      <c r="F274" s="1515" t="s">
        <v>478</v>
      </c>
      <c r="G274" s="1515" t="s">
        <v>478</v>
      </c>
      <c r="H274" s="1514">
        <v>4329</v>
      </c>
      <c r="I274" s="1579">
        <f t="shared" si="25"/>
        <v>4329</v>
      </c>
      <c r="J274" s="1610" t="s">
        <v>478</v>
      </c>
      <c r="K274" s="1603">
        <f t="shared" si="26"/>
        <v>4329</v>
      </c>
      <c r="L274" s="1513" t="s">
        <v>1769</v>
      </c>
      <c r="M274" s="5642"/>
    </row>
    <row r="275" spans="1:13" ht="17.45" customHeight="1">
      <c r="A275" s="5648"/>
      <c r="B275" s="1654">
        <v>514</v>
      </c>
      <c r="C275" s="1581" t="s">
        <v>249</v>
      </c>
      <c r="D275" s="1596" t="s">
        <v>1597</v>
      </c>
      <c r="E275" s="5096" t="s">
        <v>478</v>
      </c>
      <c r="F275" s="1515" t="s">
        <v>478</v>
      </c>
      <c r="G275" s="1514">
        <v>0</v>
      </c>
      <c r="H275" s="1515" t="s">
        <v>478</v>
      </c>
      <c r="I275" s="1579">
        <f t="shared" si="25"/>
        <v>0</v>
      </c>
      <c r="J275" s="1610" t="s">
        <v>478</v>
      </c>
      <c r="K275" s="1603">
        <f t="shared" si="26"/>
        <v>0</v>
      </c>
      <c r="L275" s="1513" t="s">
        <v>1768</v>
      </c>
      <c r="M275" s="5642"/>
    </row>
    <row r="276" spans="1:13" ht="17.45" customHeight="1">
      <c r="A276" s="5648"/>
      <c r="B276" s="1654">
        <v>515</v>
      </c>
      <c r="C276" s="1581" t="s">
        <v>249</v>
      </c>
      <c r="D276" s="1596" t="s">
        <v>1595</v>
      </c>
      <c r="E276" s="5096" t="s">
        <v>478</v>
      </c>
      <c r="F276" s="1515" t="s">
        <v>478</v>
      </c>
      <c r="G276" s="1514">
        <v>0</v>
      </c>
      <c r="H276" s="1515" t="s">
        <v>478</v>
      </c>
      <c r="I276" s="1579">
        <f t="shared" si="25"/>
        <v>0</v>
      </c>
      <c r="J276" s="1610" t="s">
        <v>478</v>
      </c>
      <c r="K276" s="1603">
        <f t="shared" si="26"/>
        <v>0</v>
      </c>
      <c r="L276" s="1513" t="s">
        <v>1767</v>
      </c>
      <c r="M276" s="5642"/>
    </row>
    <row r="277" spans="1:13" ht="17.45" customHeight="1">
      <c r="A277" s="5648"/>
      <c r="B277" s="1654">
        <v>516</v>
      </c>
      <c r="C277" s="1581" t="s">
        <v>249</v>
      </c>
      <c r="D277" s="1596" t="s">
        <v>1501</v>
      </c>
      <c r="E277" s="5088">
        <v>0</v>
      </c>
      <c r="F277" s="1528">
        <v>0</v>
      </c>
      <c r="G277" s="5105">
        <v>0</v>
      </c>
      <c r="H277" s="1528">
        <v>0</v>
      </c>
      <c r="I277" s="1605">
        <f t="shared" si="25"/>
        <v>0</v>
      </c>
      <c r="J277" s="1610" t="s">
        <v>478</v>
      </c>
      <c r="K277" s="1612">
        <f t="shared" si="26"/>
        <v>0</v>
      </c>
      <c r="L277" s="1513" t="s">
        <v>1766</v>
      </c>
      <c r="M277" s="5642"/>
    </row>
    <row r="278" spans="1:13" ht="17.45" customHeight="1" thickBot="1">
      <c r="A278" s="5648"/>
      <c r="B278" s="1653">
        <v>517</v>
      </c>
      <c r="C278" s="1511" t="s">
        <v>249</v>
      </c>
      <c r="D278" s="1594" t="s">
        <v>1765</v>
      </c>
      <c r="E278" s="3726">
        <f>SUM(E268:E277)</f>
        <v>19761</v>
      </c>
      <c r="F278" s="1652">
        <f t="shared" ref="F278:K278" si="27">SUM(F268:F277)</f>
        <v>30121</v>
      </c>
      <c r="G278" s="1652">
        <f t="shared" si="27"/>
        <v>113552</v>
      </c>
      <c r="H278" s="1652">
        <f t="shared" si="27"/>
        <v>14326</v>
      </c>
      <c r="I278" s="1652">
        <f t="shared" si="27"/>
        <v>177760</v>
      </c>
      <c r="J278" s="1651">
        <f t="shared" si="27"/>
        <v>0</v>
      </c>
      <c r="K278" s="1650">
        <f t="shared" si="27"/>
        <v>177760</v>
      </c>
      <c r="L278" s="1508" t="s">
        <v>1764</v>
      </c>
      <c r="M278" s="5642"/>
    </row>
    <row r="279" spans="1:13" s="1572" customFormat="1" ht="17.45" customHeight="1" thickBot="1">
      <c r="A279" s="4764"/>
      <c r="B279" s="1550"/>
      <c r="C279" s="4085"/>
      <c r="D279" s="1597"/>
      <c r="E279" s="4088"/>
      <c r="F279" s="4088"/>
      <c r="G279" s="4088"/>
      <c r="H279" s="4088"/>
      <c r="I279" s="4088"/>
      <c r="J279" s="4089"/>
      <c r="K279" s="4088"/>
      <c r="L279" s="1550"/>
      <c r="M279" s="4758"/>
    </row>
    <row r="280" spans="1:13" ht="17.100000000000001" customHeight="1">
      <c r="A280" s="5639" t="s">
        <v>173</v>
      </c>
      <c r="B280" s="1571"/>
      <c r="C280" s="1570"/>
      <c r="D280" s="1570"/>
      <c r="E280" s="1570"/>
      <c r="F280" s="1570" t="s">
        <v>982</v>
      </c>
      <c r="G280" s="1570"/>
      <c r="H280" s="1570"/>
      <c r="I280" s="1570"/>
      <c r="J280" s="1570"/>
      <c r="K280" s="1570"/>
      <c r="L280" s="1569"/>
      <c r="M280" s="5638" t="s">
        <v>3500</v>
      </c>
    </row>
    <row r="281" spans="1:13" ht="17.100000000000001" customHeight="1">
      <c r="A281" s="5639"/>
      <c r="B281" s="5634" t="s">
        <v>1591</v>
      </c>
      <c r="C281" s="5635"/>
      <c r="D281" s="5635"/>
      <c r="E281" s="5635"/>
      <c r="F281" s="5635"/>
      <c r="G281" s="5635"/>
      <c r="H281" s="5635"/>
      <c r="I281" s="5635"/>
      <c r="J281" s="5635"/>
      <c r="K281" s="5635"/>
      <c r="L281" s="5647"/>
      <c r="M281" s="5638"/>
    </row>
    <row r="282" spans="1:13" ht="17.100000000000001" customHeight="1">
      <c r="A282" s="5639"/>
      <c r="B282" s="5636" t="s">
        <v>1522</v>
      </c>
      <c r="C282" s="5637"/>
      <c r="D282" s="5637"/>
      <c r="E282" s="5637"/>
      <c r="F282" s="5637"/>
      <c r="G282" s="5637"/>
      <c r="H282" s="5637"/>
      <c r="I282" s="5637"/>
      <c r="J282" s="5637"/>
      <c r="K282" s="5637"/>
      <c r="L282" s="5646"/>
      <c r="M282" s="5638"/>
    </row>
    <row r="283" spans="1:13" ht="17.100000000000001" customHeight="1">
      <c r="A283" s="5639"/>
      <c r="B283" s="1566"/>
      <c r="C283" s="1684"/>
      <c r="D283" s="1684"/>
      <c r="E283" s="1684"/>
      <c r="F283" s="1684"/>
      <c r="G283" s="1684"/>
      <c r="H283" s="1684"/>
      <c r="I283" s="1684"/>
      <c r="J283" s="1684"/>
      <c r="K283" s="1684"/>
      <c r="L283" s="1683"/>
      <c r="M283" s="5638"/>
    </row>
    <row r="284" spans="1:13" ht="17.100000000000001" customHeight="1">
      <c r="A284" s="5639"/>
      <c r="B284" s="1549"/>
      <c r="C284" s="1562"/>
      <c r="D284" s="1550"/>
      <c r="E284" s="1561"/>
      <c r="F284" s="1629" t="s">
        <v>1519</v>
      </c>
      <c r="G284" s="1682" t="s">
        <v>982</v>
      </c>
      <c r="H284" s="1552"/>
      <c r="I284" s="1629" t="s">
        <v>788</v>
      </c>
      <c r="J284" s="1556"/>
      <c r="K284" s="1550"/>
      <c r="L284" s="1554"/>
      <c r="M284" s="5638"/>
    </row>
    <row r="285" spans="1:13" ht="17.100000000000001" customHeight="1">
      <c r="A285" s="5639"/>
      <c r="B285" s="1549"/>
      <c r="C285" s="1553"/>
      <c r="D285" s="1550"/>
      <c r="E285" s="1546" t="s">
        <v>1518</v>
      </c>
      <c r="F285" s="1629" t="s">
        <v>1517</v>
      </c>
      <c r="G285" s="1546" t="s">
        <v>1516</v>
      </c>
      <c r="H285" s="1552"/>
      <c r="I285" s="1629" t="s">
        <v>1515</v>
      </c>
      <c r="J285" s="1551"/>
      <c r="K285" s="1550"/>
      <c r="L285" s="1519"/>
      <c r="M285" s="5638"/>
    </row>
    <row r="286" spans="1:13" ht="17.100000000000001" customHeight="1">
      <c r="A286" s="5639"/>
      <c r="B286" s="1549" t="s">
        <v>549</v>
      </c>
      <c r="C286" s="1548" t="s">
        <v>491</v>
      </c>
      <c r="D286" s="1538" t="s">
        <v>1514</v>
      </c>
      <c r="E286" s="1629" t="s">
        <v>1513</v>
      </c>
      <c r="F286" s="1628" t="s">
        <v>1512</v>
      </c>
      <c r="G286" s="1627" t="s">
        <v>1511</v>
      </c>
      <c r="H286" s="1539" t="s">
        <v>1510</v>
      </c>
      <c r="I286" s="1538" t="s">
        <v>1509</v>
      </c>
      <c r="J286" s="1539" t="s">
        <v>23</v>
      </c>
      <c r="K286" s="1538" t="s">
        <v>788</v>
      </c>
      <c r="L286" s="1519" t="s">
        <v>549</v>
      </c>
      <c r="M286" s="5638"/>
    </row>
    <row r="287" spans="1:13" ht="17.100000000000001" customHeight="1">
      <c r="A287" s="5639"/>
      <c r="B287" s="1549" t="s">
        <v>1508</v>
      </c>
      <c r="C287" s="1548" t="s">
        <v>492</v>
      </c>
      <c r="D287" s="1538" t="s">
        <v>599</v>
      </c>
      <c r="E287" s="1629" t="s">
        <v>600</v>
      </c>
      <c r="F287" s="1539" t="s">
        <v>494</v>
      </c>
      <c r="G287" s="1627" t="s">
        <v>495</v>
      </c>
      <c r="H287" s="1539" t="s">
        <v>496</v>
      </c>
      <c r="I287" s="1538" t="s">
        <v>497</v>
      </c>
      <c r="J287" s="1539" t="s">
        <v>498</v>
      </c>
      <c r="K287" s="1538" t="s">
        <v>499</v>
      </c>
      <c r="L287" s="1519" t="s">
        <v>1508</v>
      </c>
      <c r="M287" s="5638"/>
    </row>
    <row r="288" spans="1:13" ht="17.100000000000001" customHeight="1" thickBot="1">
      <c r="A288" s="5639"/>
      <c r="B288" s="1590"/>
      <c r="C288" s="1544"/>
      <c r="D288" s="1589"/>
      <c r="E288" s="1681"/>
      <c r="F288" s="1680"/>
      <c r="G288" s="1680"/>
      <c r="H288" s="1680"/>
      <c r="I288" s="1680"/>
      <c r="J288" s="1679"/>
      <c r="K288" s="1678"/>
      <c r="L288" s="1585"/>
      <c r="M288" s="5638"/>
    </row>
    <row r="289" spans="1:22" ht="17.100000000000001" customHeight="1">
      <c r="A289" s="5639"/>
      <c r="B289" s="1549"/>
      <c r="C289" s="1670"/>
      <c r="D289" s="1677" t="s">
        <v>1865</v>
      </c>
      <c r="E289" s="1535"/>
      <c r="F289" s="1534"/>
      <c r="G289" s="1534"/>
      <c r="H289" s="1534"/>
      <c r="I289" s="1534"/>
      <c r="J289" s="1534"/>
      <c r="K289" s="1608"/>
      <c r="L289" s="1533"/>
      <c r="M289" s="5638"/>
    </row>
    <row r="290" spans="1:22" ht="17.100000000000001" customHeight="1">
      <c r="A290" s="5639"/>
      <c r="B290" s="1549">
        <v>518</v>
      </c>
      <c r="C290" s="1670"/>
      <c r="D290" s="1520" t="s">
        <v>1622</v>
      </c>
      <c r="E290" s="3671">
        <v>34505</v>
      </c>
      <c r="F290" s="1527">
        <v>1749</v>
      </c>
      <c r="G290" s="1527">
        <v>18602</v>
      </c>
      <c r="H290" s="1527">
        <v>3170</v>
      </c>
      <c r="I290" s="1584">
        <f t="shared" ref="I290:I298" si="28">SUM(E290:H290)</f>
        <v>58026</v>
      </c>
      <c r="J290" s="1584">
        <v>0</v>
      </c>
      <c r="K290" s="1669">
        <f t="shared" ref="K290:K298" si="29">SUM(I290:J290)</f>
        <v>58026</v>
      </c>
      <c r="L290" s="1519" t="s">
        <v>1864</v>
      </c>
      <c r="M290" s="5638"/>
    </row>
    <row r="291" spans="1:22" ht="17.100000000000001" customHeight="1">
      <c r="A291" s="5639"/>
      <c r="B291" s="1654">
        <v>519</v>
      </c>
      <c r="C291" s="1667"/>
      <c r="D291" s="1516" t="s">
        <v>1863</v>
      </c>
      <c r="E291" s="3673">
        <v>1299</v>
      </c>
      <c r="F291" s="1514">
        <v>1</v>
      </c>
      <c r="G291" s="1514">
        <v>16</v>
      </c>
      <c r="H291" s="1514">
        <v>5</v>
      </c>
      <c r="I291" s="1584">
        <f t="shared" si="28"/>
        <v>1321</v>
      </c>
      <c r="J291" s="1584">
        <v>0</v>
      </c>
      <c r="K291" s="1669">
        <f t="shared" si="29"/>
        <v>1321</v>
      </c>
      <c r="L291" s="1513" t="s">
        <v>1862</v>
      </c>
      <c r="M291" s="5638"/>
    </row>
    <row r="292" spans="1:22" ht="17.100000000000001" customHeight="1">
      <c r="A292" s="5639"/>
      <c r="B292" s="1654">
        <v>520</v>
      </c>
      <c r="C292" s="1667"/>
      <c r="D292" s="1516" t="s">
        <v>1861</v>
      </c>
      <c r="E292" s="3673">
        <v>0</v>
      </c>
      <c r="F292" s="1514">
        <v>0</v>
      </c>
      <c r="G292" s="1514">
        <v>0</v>
      </c>
      <c r="H292" s="1514">
        <v>0</v>
      </c>
      <c r="I292" s="1584">
        <f t="shared" si="28"/>
        <v>0</v>
      </c>
      <c r="J292" s="1584">
        <v>0</v>
      </c>
      <c r="K292" s="1669">
        <f t="shared" si="29"/>
        <v>0</v>
      </c>
      <c r="L292" s="1513" t="s">
        <v>1860</v>
      </c>
      <c r="M292" s="5638"/>
    </row>
    <row r="293" spans="1:22" ht="17.100000000000001" customHeight="1">
      <c r="A293" s="4764"/>
      <c r="B293" s="1654">
        <v>521</v>
      </c>
      <c r="C293" s="1667"/>
      <c r="D293" s="1516" t="s">
        <v>1859</v>
      </c>
      <c r="E293" s="3673">
        <v>0</v>
      </c>
      <c r="F293" s="1514">
        <v>0</v>
      </c>
      <c r="G293" s="1514">
        <v>0</v>
      </c>
      <c r="H293" s="1514">
        <v>0</v>
      </c>
      <c r="I293" s="1584">
        <f t="shared" si="28"/>
        <v>0</v>
      </c>
      <c r="J293" s="1584">
        <v>0</v>
      </c>
      <c r="K293" s="1669">
        <f t="shared" si="29"/>
        <v>0</v>
      </c>
      <c r="L293" s="1513" t="s">
        <v>1858</v>
      </c>
      <c r="M293" s="1647"/>
    </row>
    <row r="294" spans="1:22" ht="17.100000000000001" customHeight="1">
      <c r="B294" s="1654">
        <v>522</v>
      </c>
      <c r="C294" s="1667"/>
      <c r="D294" s="1516" t="s">
        <v>1614</v>
      </c>
      <c r="E294" s="5096" t="s">
        <v>478</v>
      </c>
      <c r="F294" s="1515" t="s">
        <v>478</v>
      </c>
      <c r="G294" s="1515" t="s">
        <v>478</v>
      </c>
      <c r="H294" s="1514">
        <v>15730</v>
      </c>
      <c r="I294" s="1584">
        <f t="shared" si="28"/>
        <v>15730</v>
      </c>
      <c r="J294" s="1584">
        <v>0</v>
      </c>
      <c r="K294" s="1669">
        <f t="shared" si="29"/>
        <v>15730</v>
      </c>
      <c r="L294" s="1513" t="s">
        <v>1857</v>
      </c>
    </row>
    <row r="295" spans="1:22" ht="17.100000000000001" customHeight="1">
      <c r="B295" s="1654">
        <v>523</v>
      </c>
      <c r="C295" s="1667"/>
      <c r="D295" s="1516" t="s">
        <v>1770</v>
      </c>
      <c r="E295" s="5096" t="s">
        <v>478</v>
      </c>
      <c r="F295" s="1515" t="s">
        <v>478</v>
      </c>
      <c r="G295" s="1515" t="s">
        <v>478</v>
      </c>
      <c r="H295" s="1514">
        <v>0</v>
      </c>
      <c r="I295" s="1584">
        <f t="shared" si="28"/>
        <v>0</v>
      </c>
      <c r="J295" s="1584">
        <v>0</v>
      </c>
      <c r="K295" s="1669">
        <f t="shared" si="29"/>
        <v>0</v>
      </c>
      <c r="L295" s="1513" t="s">
        <v>1856</v>
      </c>
    </row>
    <row r="296" spans="1:22" ht="17.100000000000001" customHeight="1">
      <c r="B296" s="1654">
        <v>524</v>
      </c>
      <c r="C296" s="1667"/>
      <c r="D296" s="1516" t="s">
        <v>1597</v>
      </c>
      <c r="E296" s="5096" t="s">
        <v>478</v>
      </c>
      <c r="F296" s="1515" t="s">
        <v>478</v>
      </c>
      <c r="G296" s="1514">
        <v>0</v>
      </c>
      <c r="H296" s="1515" t="s">
        <v>478</v>
      </c>
      <c r="I296" s="1584">
        <f t="shared" si="28"/>
        <v>0</v>
      </c>
      <c r="J296" s="1584">
        <v>0</v>
      </c>
      <c r="K296" s="1669">
        <f t="shared" si="29"/>
        <v>0</v>
      </c>
      <c r="L296" s="1513" t="s">
        <v>1855</v>
      </c>
    </row>
    <row r="297" spans="1:22" ht="17.100000000000001" customHeight="1">
      <c r="B297" s="1654">
        <v>525</v>
      </c>
      <c r="C297" s="1667"/>
      <c r="D297" s="1516" t="s">
        <v>1595</v>
      </c>
      <c r="E297" s="5096" t="s">
        <v>478</v>
      </c>
      <c r="F297" s="1515" t="s">
        <v>478</v>
      </c>
      <c r="G297" s="1514">
        <v>0</v>
      </c>
      <c r="H297" s="1515" t="s">
        <v>478</v>
      </c>
      <c r="I297" s="1584">
        <f t="shared" si="28"/>
        <v>0</v>
      </c>
      <c r="J297" s="1584">
        <v>0</v>
      </c>
      <c r="K297" s="1669">
        <f t="shared" si="29"/>
        <v>0</v>
      </c>
      <c r="L297" s="1513" t="s">
        <v>1854</v>
      </c>
    </row>
    <row r="298" spans="1:22" ht="17.100000000000001" customHeight="1">
      <c r="B298" s="1654">
        <v>526</v>
      </c>
      <c r="C298" s="1667"/>
      <c r="D298" s="1516" t="s">
        <v>1501</v>
      </c>
      <c r="E298" s="3673">
        <v>0</v>
      </c>
      <c r="F298" s="1514">
        <v>0</v>
      </c>
      <c r="G298" s="1514">
        <v>1585</v>
      </c>
      <c r="H298" s="1514">
        <v>0</v>
      </c>
      <c r="I298" s="1584">
        <f t="shared" si="28"/>
        <v>1585</v>
      </c>
      <c r="J298" s="1584">
        <v>0</v>
      </c>
      <c r="K298" s="1669">
        <f t="shared" si="29"/>
        <v>1585</v>
      </c>
      <c r="L298" s="1513" t="s">
        <v>1853</v>
      </c>
    </row>
    <row r="299" spans="1:22" ht="17.100000000000001" customHeight="1">
      <c r="B299" s="1654">
        <v>527</v>
      </c>
      <c r="C299" s="1667"/>
      <c r="D299" s="1516" t="s">
        <v>1852</v>
      </c>
      <c r="E299" s="1674">
        <f t="shared" ref="E299:K299" si="30">SUM(E290:E298)</f>
        <v>35804</v>
      </c>
      <c r="F299" s="1676">
        <f t="shared" si="30"/>
        <v>1750</v>
      </c>
      <c r="G299" s="1673">
        <f t="shared" si="30"/>
        <v>20203</v>
      </c>
      <c r="H299" s="1673">
        <f t="shared" si="30"/>
        <v>18905</v>
      </c>
      <c r="I299" s="1579">
        <f t="shared" si="30"/>
        <v>76662</v>
      </c>
      <c r="J299" s="1579">
        <f t="shared" si="30"/>
        <v>0</v>
      </c>
      <c r="K299" s="1603">
        <f t="shared" si="30"/>
        <v>76662</v>
      </c>
      <c r="L299" s="1513" t="s">
        <v>1851</v>
      </c>
      <c r="P299"/>
      <c r="Q299"/>
      <c r="R299"/>
      <c r="S299"/>
      <c r="T299"/>
      <c r="U299"/>
      <c r="V299"/>
    </row>
    <row r="300" spans="1:22" ht="17.100000000000001" customHeight="1">
      <c r="B300" s="1654">
        <v>528</v>
      </c>
      <c r="C300" s="1667"/>
      <c r="D300" s="1675" t="s">
        <v>1850</v>
      </c>
      <c r="E300" s="4413">
        <f>+'410-P41.47'!E231+'410-P41.47'!E259+'410-P41.47'!E266+'410-P41.47'!E278+'410-P41.47'!E299</f>
        <v>361994</v>
      </c>
      <c r="F300" s="1579">
        <f>+'410-P41.47'!F231+'410-P41.47'!F259+'410-P41.47'!F266+'410-P41.47'!F278+'410-P41.47'!F299</f>
        <v>253870</v>
      </c>
      <c r="G300" s="1579">
        <f>+'410-P41.47'!G231+'410-P41.47'!G259+'410-P41.47'!G266+'410-P41.47'!G278+'410-P41.47'!G299</f>
        <v>172578</v>
      </c>
      <c r="H300" s="1579">
        <f>+'410-P41.47'!H231+'410-P41.47'!H259+'410-P41.47'!H266+'410-P41.47'!H278+'410-P41.47'!H299</f>
        <v>183173</v>
      </c>
      <c r="I300" s="1579">
        <f>+'410-P41.47'!I231+'410-P41.47'!I259+'410-P41.47'!I266+'410-P41.47'!I278+'410-P41.47'!I299</f>
        <v>971615</v>
      </c>
      <c r="J300" s="1579">
        <f>+'410-P41.47'!J231+'410-P41.47'!J259+'410-P41.47'!J266+'410-P41.47'!J278+'410-P41.47'!J299</f>
        <v>0</v>
      </c>
      <c r="K300" s="1603">
        <f>+'410-P41.47'!K231+'410-P41.47'!K259+'410-P41.47'!K266+'410-P41.47'!K278+'410-P41.47'!K299</f>
        <v>971615</v>
      </c>
      <c r="L300" s="1513" t="s">
        <v>1849</v>
      </c>
      <c r="P300"/>
      <c r="Q300"/>
      <c r="R300"/>
      <c r="S300"/>
      <c r="T300"/>
      <c r="U300"/>
      <c r="V300"/>
    </row>
    <row r="301" spans="1:22" ht="17.100000000000001" customHeight="1">
      <c r="B301" s="1654"/>
      <c r="C301" s="1667"/>
      <c r="D301" s="1520" t="s">
        <v>1848</v>
      </c>
      <c r="E301" s="1666"/>
      <c r="F301" s="1672"/>
      <c r="G301" s="1672"/>
      <c r="H301" s="1672"/>
      <c r="I301" s="1671"/>
      <c r="J301" s="1671"/>
      <c r="K301" s="1599"/>
      <c r="L301" s="1513"/>
    </row>
    <row r="302" spans="1:22" ht="17.100000000000001" customHeight="1">
      <c r="B302" s="1549">
        <v>601</v>
      </c>
      <c r="C302" s="1670"/>
      <c r="D302" s="1520" t="s">
        <v>1847</v>
      </c>
      <c r="E302" s="3671">
        <v>0</v>
      </c>
      <c r="F302" s="1527">
        <v>1</v>
      </c>
      <c r="G302" s="1527">
        <v>2</v>
      </c>
      <c r="H302" s="1527">
        <v>4208</v>
      </c>
      <c r="I302" s="1584">
        <f t="shared" ref="I302:I319" si="31">SUM(E302:H302)</f>
        <v>4211</v>
      </c>
      <c r="J302" s="1584">
        <v>0</v>
      </c>
      <c r="K302" s="1669">
        <f t="shared" ref="K302:K319" si="32">SUM(I302:J302)</f>
        <v>4211</v>
      </c>
      <c r="L302" s="1519" t="s">
        <v>1846</v>
      </c>
    </row>
    <row r="303" spans="1:22" ht="17.100000000000001" customHeight="1">
      <c r="B303" s="1654">
        <v>602</v>
      </c>
      <c r="C303" s="1667"/>
      <c r="D303" s="1516" t="s">
        <v>1845</v>
      </c>
      <c r="E303" s="3673">
        <v>2985</v>
      </c>
      <c r="F303" s="1514">
        <v>6</v>
      </c>
      <c r="G303" s="1514">
        <v>424</v>
      </c>
      <c r="H303" s="1514">
        <v>190</v>
      </c>
      <c r="I303" s="1579">
        <f t="shared" si="31"/>
        <v>3605</v>
      </c>
      <c r="J303" s="1579">
        <v>0</v>
      </c>
      <c r="K303" s="1603">
        <f t="shared" si="32"/>
        <v>3605</v>
      </c>
      <c r="L303" s="1513" t="s">
        <v>1844</v>
      </c>
    </row>
    <row r="304" spans="1:22" ht="17.100000000000001" customHeight="1">
      <c r="B304" s="1654">
        <v>603</v>
      </c>
      <c r="C304" s="1667"/>
      <c r="D304" s="1516" t="s">
        <v>1843</v>
      </c>
      <c r="E304" s="3673">
        <v>6262</v>
      </c>
      <c r="F304" s="1514">
        <v>574</v>
      </c>
      <c r="G304" s="1514">
        <v>60271</v>
      </c>
      <c r="H304" s="1514">
        <v>113458</v>
      </c>
      <c r="I304" s="1579">
        <f t="shared" si="31"/>
        <v>180565</v>
      </c>
      <c r="J304" s="1579">
        <v>0</v>
      </c>
      <c r="K304" s="1603">
        <f t="shared" si="32"/>
        <v>180565</v>
      </c>
      <c r="L304" s="1513" t="s">
        <v>1842</v>
      </c>
    </row>
    <row r="305" spans="1:13" ht="17.100000000000001" customHeight="1">
      <c r="B305" s="1654">
        <v>604</v>
      </c>
      <c r="C305" s="1667"/>
      <c r="D305" s="1516" t="s">
        <v>1841</v>
      </c>
      <c r="E305" s="3673">
        <v>2884</v>
      </c>
      <c r="F305" s="1514">
        <v>27</v>
      </c>
      <c r="G305" s="1514">
        <v>241</v>
      </c>
      <c r="H305" s="1514">
        <v>573</v>
      </c>
      <c r="I305" s="1579">
        <f t="shared" si="31"/>
        <v>3725</v>
      </c>
      <c r="J305" s="1579">
        <v>0</v>
      </c>
      <c r="K305" s="1603">
        <f t="shared" si="32"/>
        <v>3725</v>
      </c>
      <c r="L305" s="1513" t="s">
        <v>1840</v>
      </c>
    </row>
    <row r="306" spans="1:13" ht="17.100000000000001" customHeight="1">
      <c r="B306" s="1654">
        <v>605</v>
      </c>
      <c r="C306" s="1667"/>
      <c r="D306" s="1516" t="s">
        <v>1839</v>
      </c>
      <c r="E306" s="3673">
        <v>10842</v>
      </c>
      <c r="F306" s="1514">
        <v>103</v>
      </c>
      <c r="G306" s="1514">
        <v>908</v>
      </c>
      <c r="H306" s="1514">
        <v>2158</v>
      </c>
      <c r="I306" s="1579">
        <f t="shared" si="31"/>
        <v>14011</v>
      </c>
      <c r="J306" s="1579">
        <v>0</v>
      </c>
      <c r="K306" s="1603">
        <f t="shared" si="32"/>
        <v>14011</v>
      </c>
      <c r="L306" s="1513" t="s">
        <v>1838</v>
      </c>
    </row>
    <row r="307" spans="1:13" ht="17.100000000000001" customHeight="1">
      <c r="B307" s="1654">
        <v>606</v>
      </c>
      <c r="C307" s="1667"/>
      <c r="D307" s="1516" t="s">
        <v>1837</v>
      </c>
      <c r="E307" s="3673">
        <v>0</v>
      </c>
      <c r="F307" s="1514">
        <v>0</v>
      </c>
      <c r="G307" s="1514">
        <v>0</v>
      </c>
      <c r="H307" s="1514">
        <v>0</v>
      </c>
      <c r="I307" s="1579">
        <f t="shared" si="31"/>
        <v>0</v>
      </c>
      <c r="J307" s="1668" t="s">
        <v>478</v>
      </c>
      <c r="K307" s="1603">
        <f t="shared" si="32"/>
        <v>0</v>
      </c>
      <c r="L307" s="1513" t="s">
        <v>1836</v>
      </c>
    </row>
    <row r="308" spans="1:13" ht="17.100000000000001" customHeight="1">
      <c r="B308" s="1654">
        <v>607</v>
      </c>
      <c r="C308" s="1667"/>
      <c r="D308" s="1516" t="s">
        <v>1835</v>
      </c>
      <c r="E308" s="3673">
        <v>4819</v>
      </c>
      <c r="F308" s="1514">
        <v>13</v>
      </c>
      <c r="G308" s="1514">
        <v>3053</v>
      </c>
      <c r="H308" s="1514">
        <v>4568</v>
      </c>
      <c r="I308" s="1579">
        <f t="shared" si="31"/>
        <v>12453</v>
      </c>
      <c r="J308" s="1579">
        <v>0</v>
      </c>
      <c r="K308" s="1603">
        <f t="shared" si="32"/>
        <v>12453</v>
      </c>
      <c r="L308" s="1513" t="s">
        <v>1834</v>
      </c>
    </row>
    <row r="309" spans="1:13" ht="17.100000000000001" customHeight="1">
      <c r="B309" s="1654">
        <v>608</v>
      </c>
      <c r="C309" s="1667"/>
      <c r="D309" s="1516" t="s">
        <v>1833</v>
      </c>
      <c r="E309" s="3673">
        <v>2487</v>
      </c>
      <c r="F309" s="1514">
        <v>37</v>
      </c>
      <c r="G309" s="1514">
        <v>17773</v>
      </c>
      <c r="H309" s="1514">
        <v>192</v>
      </c>
      <c r="I309" s="1579">
        <f t="shared" si="31"/>
        <v>20489</v>
      </c>
      <c r="J309" s="1579">
        <v>0</v>
      </c>
      <c r="K309" s="1603">
        <f t="shared" si="32"/>
        <v>20489</v>
      </c>
      <c r="L309" s="1513" t="s">
        <v>1832</v>
      </c>
    </row>
    <row r="310" spans="1:13" ht="17.100000000000001" customHeight="1">
      <c r="B310" s="1654">
        <v>609</v>
      </c>
      <c r="C310" s="1667"/>
      <c r="D310" s="1516" t="s">
        <v>1831</v>
      </c>
      <c r="E310" s="3673">
        <v>733</v>
      </c>
      <c r="F310" s="1514">
        <v>5</v>
      </c>
      <c r="G310" s="1514">
        <v>663</v>
      </c>
      <c r="H310" s="1514">
        <v>244</v>
      </c>
      <c r="I310" s="1579">
        <f t="shared" si="31"/>
        <v>1645</v>
      </c>
      <c r="J310" s="1579">
        <v>0</v>
      </c>
      <c r="K310" s="1603">
        <f t="shared" si="32"/>
        <v>1645</v>
      </c>
      <c r="L310" s="1513" t="s">
        <v>1830</v>
      </c>
    </row>
    <row r="311" spans="1:13" ht="17.100000000000001" customHeight="1">
      <c r="B311" s="1654">
        <v>610</v>
      </c>
      <c r="C311" s="1667"/>
      <c r="D311" s="1516" t="s">
        <v>1829</v>
      </c>
      <c r="E311" s="3673">
        <v>0</v>
      </c>
      <c r="F311" s="1514">
        <v>0</v>
      </c>
      <c r="G311" s="1514">
        <v>0</v>
      </c>
      <c r="H311" s="1514">
        <v>0</v>
      </c>
      <c r="I311" s="1579">
        <f t="shared" si="31"/>
        <v>0</v>
      </c>
      <c r="J311" s="1579">
        <v>0</v>
      </c>
      <c r="K311" s="1603">
        <f t="shared" si="32"/>
        <v>0</v>
      </c>
      <c r="L311" s="1513" t="s">
        <v>1828</v>
      </c>
    </row>
    <row r="312" spans="1:13" ht="17.100000000000001" customHeight="1">
      <c r="B312" s="1654">
        <v>611</v>
      </c>
      <c r="C312" s="1667"/>
      <c r="D312" s="1516" t="s">
        <v>1614</v>
      </c>
      <c r="E312" s="5096" t="s">
        <v>478</v>
      </c>
      <c r="F312" s="1515" t="s">
        <v>478</v>
      </c>
      <c r="G312" s="1515" t="s">
        <v>478</v>
      </c>
      <c r="H312" s="1514">
        <v>11316</v>
      </c>
      <c r="I312" s="1579">
        <f t="shared" si="31"/>
        <v>11316</v>
      </c>
      <c r="J312" s="1579">
        <v>0</v>
      </c>
      <c r="K312" s="1603">
        <f t="shared" si="32"/>
        <v>11316</v>
      </c>
      <c r="L312" s="1513" t="s">
        <v>1827</v>
      </c>
    </row>
    <row r="313" spans="1:13" ht="17.100000000000001" customHeight="1">
      <c r="B313" s="1654">
        <v>612</v>
      </c>
      <c r="C313" s="1667"/>
      <c r="D313" s="1516" t="s">
        <v>1770</v>
      </c>
      <c r="E313" s="5096" t="s">
        <v>478</v>
      </c>
      <c r="F313" s="1515" t="s">
        <v>478</v>
      </c>
      <c r="G313" s="1515" t="s">
        <v>478</v>
      </c>
      <c r="H313" s="1514">
        <v>46102</v>
      </c>
      <c r="I313" s="1579">
        <f t="shared" si="31"/>
        <v>46102</v>
      </c>
      <c r="J313" s="1579">
        <v>0</v>
      </c>
      <c r="K313" s="1603">
        <f t="shared" si="32"/>
        <v>46102</v>
      </c>
      <c r="L313" s="1513" t="s">
        <v>1826</v>
      </c>
    </row>
    <row r="314" spans="1:13" ht="17.100000000000001" customHeight="1">
      <c r="B314" s="1654">
        <v>613</v>
      </c>
      <c r="C314" s="1667"/>
      <c r="D314" s="1516" t="s">
        <v>1825</v>
      </c>
      <c r="E314" s="5096" t="s">
        <v>478</v>
      </c>
      <c r="F314" s="1515" t="s">
        <v>478</v>
      </c>
      <c r="G314" s="1515" t="s">
        <v>478</v>
      </c>
      <c r="H314" s="1514">
        <v>47</v>
      </c>
      <c r="I314" s="1579">
        <f t="shared" si="31"/>
        <v>47</v>
      </c>
      <c r="J314" s="1579">
        <v>0</v>
      </c>
      <c r="K314" s="1603">
        <f t="shared" si="32"/>
        <v>47</v>
      </c>
      <c r="L314" s="1513" t="s">
        <v>1824</v>
      </c>
    </row>
    <row r="315" spans="1:13" ht="17.100000000000001" customHeight="1">
      <c r="B315" s="1654">
        <v>614</v>
      </c>
      <c r="C315" s="1667"/>
      <c r="D315" s="1516" t="s">
        <v>1823</v>
      </c>
      <c r="E315" s="5096" t="s">
        <v>478</v>
      </c>
      <c r="F315" s="1515" t="s">
        <v>478</v>
      </c>
      <c r="G315" s="1515" t="s">
        <v>478</v>
      </c>
      <c r="H315" s="1514">
        <v>83969</v>
      </c>
      <c r="I315" s="1579">
        <f t="shared" si="31"/>
        <v>83969</v>
      </c>
      <c r="J315" s="1579">
        <v>0</v>
      </c>
      <c r="K315" s="1603">
        <f t="shared" si="32"/>
        <v>83969</v>
      </c>
      <c r="L315" s="1513" t="s">
        <v>1822</v>
      </c>
    </row>
    <row r="316" spans="1:13" ht="17.100000000000001" customHeight="1">
      <c r="B316" s="1654">
        <v>615</v>
      </c>
      <c r="C316" s="1667"/>
      <c r="D316" s="1516" t="s">
        <v>1821</v>
      </c>
      <c r="E316" s="5096" t="s">
        <v>478</v>
      </c>
      <c r="F316" s="1515" t="s">
        <v>478</v>
      </c>
      <c r="G316" s="1515" t="s">
        <v>478</v>
      </c>
      <c r="H316" s="1514">
        <v>3872</v>
      </c>
      <c r="I316" s="1579">
        <f t="shared" si="31"/>
        <v>3872</v>
      </c>
      <c r="J316" s="1579">
        <v>0</v>
      </c>
      <c r="K316" s="1603">
        <f t="shared" si="32"/>
        <v>3872</v>
      </c>
      <c r="L316" s="1513" t="s">
        <v>1820</v>
      </c>
    </row>
    <row r="317" spans="1:13" ht="17.100000000000001" customHeight="1">
      <c r="B317" s="1654">
        <v>616</v>
      </c>
      <c r="C317" s="1667"/>
      <c r="D317" s="1516" t="s">
        <v>1597</v>
      </c>
      <c r="E317" s="5096" t="s">
        <v>478</v>
      </c>
      <c r="F317" s="1515" t="s">
        <v>478</v>
      </c>
      <c r="G317" s="1514">
        <v>64</v>
      </c>
      <c r="H317" s="1515" t="s">
        <v>478</v>
      </c>
      <c r="I317" s="1579">
        <f t="shared" si="31"/>
        <v>64</v>
      </c>
      <c r="J317" s="1579">
        <v>0</v>
      </c>
      <c r="K317" s="1603">
        <f t="shared" si="32"/>
        <v>64</v>
      </c>
      <c r="L317" s="1513" t="s">
        <v>1819</v>
      </c>
    </row>
    <row r="318" spans="1:13" ht="17.100000000000001" customHeight="1">
      <c r="B318" s="1654">
        <v>617</v>
      </c>
      <c r="C318" s="1667"/>
      <c r="D318" s="1516" t="s">
        <v>1595</v>
      </c>
      <c r="E318" s="5096" t="s">
        <v>478</v>
      </c>
      <c r="F318" s="1515" t="s">
        <v>478</v>
      </c>
      <c r="G318" s="1514">
        <v>-9020</v>
      </c>
      <c r="H318" s="1515" t="s">
        <v>478</v>
      </c>
      <c r="I318" s="1579">
        <f t="shared" si="31"/>
        <v>-9020</v>
      </c>
      <c r="J318" s="1579">
        <v>0</v>
      </c>
      <c r="K318" s="1603">
        <f t="shared" si="32"/>
        <v>-9020</v>
      </c>
      <c r="L318" s="1513" t="s">
        <v>1818</v>
      </c>
    </row>
    <row r="319" spans="1:13" ht="17.100000000000001" customHeight="1">
      <c r="B319" s="1654">
        <v>618</v>
      </c>
      <c r="C319" s="1667" t="s">
        <v>1817</v>
      </c>
      <c r="D319" s="1516" t="s">
        <v>1501</v>
      </c>
      <c r="E319" s="3673">
        <v>-5287</v>
      </c>
      <c r="F319" s="1514">
        <v>-4478</v>
      </c>
      <c r="G319" s="1514">
        <v>24207</v>
      </c>
      <c r="H319" s="1514">
        <v>-1807</v>
      </c>
      <c r="I319" s="1579">
        <f t="shared" si="31"/>
        <v>12635</v>
      </c>
      <c r="J319" s="1579">
        <v>0</v>
      </c>
      <c r="K319" s="1603">
        <f t="shared" si="32"/>
        <v>12635</v>
      </c>
      <c r="L319" s="1513" t="s">
        <v>1816</v>
      </c>
    </row>
    <row r="320" spans="1:13" ht="17.100000000000001" customHeight="1">
      <c r="A320" s="5643"/>
      <c r="B320" s="1654">
        <v>619</v>
      </c>
      <c r="C320" s="1667"/>
      <c r="D320" s="1516" t="s">
        <v>1815</v>
      </c>
      <c r="E320" s="1666">
        <f t="shared" ref="E320:K320" si="33">SUM(E302:E319)</f>
        <v>25725</v>
      </c>
      <c r="F320" s="1665">
        <f t="shared" si="33"/>
        <v>-3712</v>
      </c>
      <c r="G320" s="1665">
        <f t="shared" si="33"/>
        <v>98586</v>
      </c>
      <c r="H320" s="1665">
        <f t="shared" si="33"/>
        <v>269090</v>
      </c>
      <c r="I320" s="1605">
        <f t="shared" si="33"/>
        <v>389689</v>
      </c>
      <c r="J320" s="1605">
        <f t="shared" si="33"/>
        <v>0</v>
      </c>
      <c r="K320" s="1612">
        <f t="shared" si="33"/>
        <v>389689</v>
      </c>
      <c r="L320" s="1513" t="s">
        <v>1814</v>
      </c>
      <c r="M320" s="5640">
        <v>47</v>
      </c>
    </row>
    <row r="321" spans="1:13" ht="17.100000000000001" customHeight="1" thickBot="1">
      <c r="A321" s="5643"/>
      <c r="B321" s="1653">
        <v>620</v>
      </c>
      <c r="C321" s="1664" t="s">
        <v>249</v>
      </c>
      <c r="D321" s="1510" t="s">
        <v>1813</v>
      </c>
      <c r="E321" s="1663">
        <f>+'410-P41.47'!E121+'410-P41.47'!E210+'410-P41.47'!E300+'410-P41.47'!E320</f>
        <v>534008</v>
      </c>
      <c r="F321" s="1576">
        <f>+'410-P41.47'!F121+'410-P41.47'!F210+'410-P41.47'!F300+'410-P41.47'!F320</f>
        <v>363998</v>
      </c>
      <c r="G321" s="1576">
        <f>+'410-P41.47'!G121+'410-P41.47'!G210+'410-P41.47'!G300+'410-P41.47'!G320</f>
        <v>478551</v>
      </c>
      <c r="H321" s="1576">
        <f>+'410-P41.47'!H121+'410-P41.47'!H210+'410-P41.47'!H300+'410-P41.47'!H320</f>
        <v>975065</v>
      </c>
      <c r="I321" s="1509">
        <f>+'410-P41.47'!I121+'410-P41.47'!I210+'410-P41.47'!I300+'410-P41.47'!I320</f>
        <v>2351622</v>
      </c>
      <c r="J321" s="1509">
        <f>+'410-P41.47'!J121+'410-P41.47'!J210+'410-P41.47'!J300+'410-P41.47'!J320</f>
        <v>0</v>
      </c>
      <c r="K321" s="1593">
        <f>+'410-P41.47'!K121+'410-P41.47'!K210+'410-P41.47'!K300+'410-P41.47'!K320</f>
        <v>2351622</v>
      </c>
      <c r="L321" s="1508" t="s">
        <v>1812</v>
      </c>
      <c r="M321" s="5640"/>
    </row>
    <row r="322" spans="1:13" ht="17.100000000000001" customHeight="1"/>
  </sheetData>
  <mergeCells count="42">
    <mergeCell ref="M94:M106"/>
    <mergeCell ref="M189:M201"/>
    <mergeCell ref="M280:M292"/>
    <mergeCell ref="M267:M278"/>
    <mergeCell ref="M236:M237"/>
    <mergeCell ref="M233:M234"/>
    <mergeCell ref="M138:M139"/>
    <mergeCell ref="M141:M142"/>
    <mergeCell ref="M175:M187"/>
    <mergeCell ref="B282:L282"/>
    <mergeCell ref="B281:L281"/>
    <mergeCell ref="M320:M321"/>
    <mergeCell ref="A267:A278"/>
    <mergeCell ref="A280:A292"/>
    <mergeCell ref="A320:A321"/>
    <mergeCell ref="A175:A187"/>
    <mergeCell ref="B237:K237"/>
    <mergeCell ref="B238:K238"/>
    <mergeCell ref="B190:K190"/>
    <mergeCell ref="B191:K191"/>
    <mergeCell ref="A189:A201"/>
    <mergeCell ref="A233:A234"/>
    <mergeCell ref="A236:A237"/>
    <mergeCell ref="B142:K142"/>
    <mergeCell ref="B143:K143"/>
    <mergeCell ref="A94:A106"/>
    <mergeCell ref="B95:K95"/>
    <mergeCell ref="B96:K96"/>
    <mergeCell ref="A138:A139"/>
    <mergeCell ref="A141:A142"/>
    <mergeCell ref="B52:K52"/>
    <mergeCell ref="M47:M48"/>
    <mergeCell ref="M50:M51"/>
    <mergeCell ref="M80:M92"/>
    <mergeCell ref="A47:A48"/>
    <mergeCell ref="A50:A51"/>
    <mergeCell ref="A80:A92"/>
    <mergeCell ref="B5:K5"/>
    <mergeCell ref="B6:K6"/>
    <mergeCell ref="M4:M16"/>
    <mergeCell ref="A4:A16"/>
    <mergeCell ref="B51:K51"/>
  </mergeCells>
  <printOptions horizontalCentered="1" verticalCentered="1"/>
  <pageMargins left="0.25" right="0.25" top="0.5" bottom="0.5" header="0" footer="0"/>
  <pageSetup scale="66" fitToHeight="7" orientation="landscape" r:id="rId1"/>
  <headerFooter alignWithMargins="0"/>
  <rowBreaks count="5" manualBreakCount="5">
    <brk id="49" max="12" man="1"/>
    <brk id="92" max="12" man="1"/>
    <brk id="139" max="12" man="1"/>
    <brk id="234" max="12" man="1"/>
    <brk id="278" max="12" man="1"/>
  </rowBreaks>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pageSetUpPr fitToPage="1"/>
  </sheetPr>
  <dimension ref="A1:I74"/>
  <sheetViews>
    <sheetView showGridLines="0" zoomScale="110" zoomScaleNormal="110" workbookViewId="0">
      <selection activeCell="M53" sqref="M53"/>
    </sheetView>
  </sheetViews>
  <sheetFormatPr defaultColWidth="10.85546875" defaultRowHeight="11.25"/>
  <cols>
    <col min="1" max="1" width="3.85546875" style="1685" customWidth="1"/>
    <col min="2" max="2" width="4.85546875" style="1685" customWidth="1"/>
    <col min="3" max="3" width="7" style="1685" customWidth="1"/>
    <col min="4" max="4" width="35" style="1685" customWidth="1"/>
    <col min="5" max="5" width="13.140625" style="5506" customWidth="1"/>
    <col min="6" max="7" width="13.140625" style="1685" customWidth="1"/>
    <col min="8" max="8" width="3.85546875" style="1685" customWidth="1"/>
    <col min="9" max="9" width="6.85546875" style="1685" customWidth="1"/>
    <col min="10" max="11" width="10.85546875" style="1685"/>
    <col min="12" max="12" width="10.5703125" style="1685" customWidth="1"/>
    <col min="13" max="16384" width="10.85546875" style="1685"/>
  </cols>
  <sheetData>
    <row r="1" spans="1:9" ht="14.1" customHeight="1" thickBot="1">
      <c r="A1" s="4772">
        <v>48</v>
      </c>
      <c r="B1" s="1687"/>
      <c r="C1" s="1687"/>
      <c r="D1" s="1687"/>
      <c r="E1" s="5497"/>
      <c r="F1" s="1505"/>
      <c r="G1" s="1689"/>
      <c r="H1" s="1688" t="s">
        <v>3500</v>
      </c>
      <c r="I1" s="1687"/>
    </row>
    <row r="2" spans="1:9" ht="15.75" customHeight="1">
      <c r="A2" s="1724" t="s">
        <v>1907</v>
      </c>
      <c r="B2" s="1723"/>
      <c r="C2" s="1723"/>
      <c r="D2" s="1723"/>
      <c r="E2" s="5498"/>
      <c r="F2" s="1723"/>
      <c r="G2" s="1723"/>
      <c r="H2" s="1722"/>
      <c r="I2" s="1687"/>
    </row>
    <row r="3" spans="1:9" ht="14.25" customHeight="1">
      <c r="A3" s="1721" t="s">
        <v>645</v>
      </c>
      <c r="B3" s="1720"/>
      <c r="C3" s="1720"/>
      <c r="D3" s="1720"/>
      <c r="E3" s="5499"/>
      <c r="F3" s="1720"/>
      <c r="G3" s="1720"/>
      <c r="H3" s="1719"/>
      <c r="I3" s="1687"/>
    </row>
    <row r="4" spans="1:9" ht="11.25" customHeight="1">
      <c r="A4" s="1718"/>
      <c r="B4" s="1716"/>
      <c r="C4" s="1716"/>
      <c r="D4" s="1716"/>
      <c r="E4" s="5500" t="s">
        <v>982</v>
      </c>
      <c r="F4" s="1716"/>
      <c r="G4" s="1716"/>
      <c r="H4" s="1715"/>
      <c r="I4" s="1687"/>
    </row>
    <row r="5" spans="1:9" ht="11.25" customHeight="1">
      <c r="A5" s="1718" t="s">
        <v>1906</v>
      </c>
      <c r="B5" s="1717"/>
      <c r="C5" s="1716"/>
      <c r="D5" s="1716"/>
      <c r="E5" s="5500"/>
      <c r="F5" s="1716"/>
      <c r="G5" s="1716"/>
      <c r="H5" s="1715"/>
      <c r="I5" s="1687"/>
    </row>
    <row r="6" spans="1:9" ht="5.0999999999999996" customHeight="1">
      <c r="A6" s="1718"/>
      <c r="B6" s="1717"/>
      <c r="C6" s="1716"/>
      <c r="D6" s="1716"/>
      <c r="E6" s="5500"/>
      <c r="F6" s="1716"/>
      <c r="G6" s="1716"/>
      <c r="H6" s="1715"/>
      <c r="I6" s="1687"/>
    </row>
    <row r="7" spans="1:9" ht="11.25" customHeight="1">
      <c r="A7" s="1718" t="s">
        <v>1905</v>
      </c>
      <c r="B7" s="1717"/>
      <c r="C7" s="1716"/>
      <c r="D7" s="1716"/>
      <c r="E7" s="5500"/>
      <c r="F7" s="1716"/>
      <c r="G7" s="1716"/>
      <c r="H7" s="1715"/>
      <c r="I7" s="1687"/>
    </row>
    <row r="8" spans="1:9" ht="11.25" customHeight="1">
      <c r="A8" s="1718" t="s">
        <v>3270</v>
      </c>
      <c r="B8" s="1717"/>
      <c r="C8" s="1716"/>
      <c r="D8" s="1716"/>
      <c r="E8" s="5500"/>
      <c r="F8" s="1716"/>
      <c r="G8" s="1716"/>
      <c r="H8" s="1715"/>
      <c r="I8" s="1687"/>
    </row>
    <row r="9" spans="1:9" ht="5.0999999999999996" customHeight="1">
      <c r="A9" s="1718"/>
      <c r="B9" s="1717"/>
      <c r="C9" s="1716"/>
      <c r="D9" s="1716"/>
      <c r="E9" s="5500"/>
      <c r="F9" s="1716"/>
      <c r="G9" s="1716"/>
      <c r="H9" s="1715"/>
      <c r="I9" s="1687"/>
    </row>
    <row r="10" spans="1:9" ht="11.25" customHeight="1">
      <c r="A10" s="1718" t="s">
        <v>1904</v>
      </c>
      <c r="B10" s="1717"/>
      <c r="C10" s="1716"/>
      <c r="D10" s="1716"/>
      <c r="E10" s="5500"/>
      <c r="F10" s="1716"/>
      <c r="G10" s="1716"/>
      <c r="H10" s="1715"/>
      <c r="I10" s="1687"/>
    </row>
    <row r="11" spans="1:9" ht="11.25" customHeight="1">
      <c r="A11" s="1718" t="s">
        <v>3271</v>
      </c>
      <c r="B11" s="1717"/>
      <c r="C11" s="1716"/>
      <c r="D11" s="1716"/>
      <c r="E11" s="5500"/>
      <c r="F11" s="1716"/>
      <c r="G11" s="1716"/>
      <c r="H11" s="1715"/>
      <c r="I11" s="1687"/>
    </row>
    <row r="12" spans="1:9" ht="11.25" customHeight="1">
      <c r="A12" s="1718" t="s">
        <v>3272</v>
      </c>
      <c r="B12" s="1717"/>
      <c r="C12" s="1716"/>
      <c r="D12" s="1716"/>
      <c r="E12" s="5500"/>
      <c r="F12" s="1716"/>
      <c r="G12" s="1716"/>
      <c r="H12" s="1715"/>
      <c r="I12" s="1687"/>
    </row>
    <row r="13" spans="1:9" ht="11.25" customHeight="1">
      <c r="A13" s="1718" t="s">
        <v>3273</v>
      </c>
      <c r="B13" s="1717"/>
      <c r="C13" s="1716"/>
      <c r="D13" s="1716"/>
      <c r="E13" s="5500"/>
      <c r="F13" s="1716"/>
      <c r="G13" s="1716"/>
      <c r="H13" s="1715"/>
      <c r="I13" s="1687"/>
    </row>
    <row r="14" spans="1:9" ht="11.25" customHeight="1">
      <c r="A14" s="1718" t="s">
        <v>3274</v>
      </c>
      <c r="B14" s="1717"/>
      <c r="C14" s="1716"/>
      <c r="D14" s="1716"/>
      <c r="E14" s="5500"/>
      <c r="F14" s="1716"/>
      <c r="G14" s="1716"/>
      <c r="H14" s="1715"/>
      <c r="I14" s="1687"/>
    </row>
    <row r="15" spans="1:9" ht="5.0999999999999996" customHeight="1">
      <c r="A15" s="1718"/>
      <c r="B15" s="1717"/>
      <c r="C15" s="1716"/>
      <c r="D15" s="1716"/>
      <c r="E15" s="5500"/>
      <c r="F15" s="1716"/>
      <c r="G15" s="1716"/>
      <c r="H15" s="1715"/>
      <c r="I15" s="1687"/>
    </row>
    <row r="16" spans="1:9" ht="11.25" customHeight="1">
      <c r="A16" s="1718" t="s">
        <v>1903</v>
      </c>
      <c r="B16" s="1717"/>
      <c r="C16" s="1716"/>
      <c r="D16" s="1716"/>
      <c r="E16" s="5500"/>
      <c r="F16" s="1716"/>
      <c r="G16" s="1716"/>
      <c r="H16" s="1715"/>
      <c r="I16" s="1687"/>
    </row>
    <row r="17" spans="1:9" ht="11.25" customHeight="1">
      <c r="A17" s="1718" t="s">
        <v>3275</v>
      </c>
      <c r="B17" s="1717"/>
      <c r="C17" s="1716"/>
      <c r="D17" s="1716"/>
      <c r="E17" s="5500"/>
      <c r="F17" s="1716"/>
      <c r="G17" s="1716"/>
      <c r="H17" s="1715"/>
      <c r="I17" s="1687"/>
    </row>
    <row r="18" spans="1:9" ht="5.0999999999999996" customHeight="1">
      <c r="A18" s="1718"/>
      <c r="B18" s="1717"/>
      <c r="C18" s="1716"/>
      <c r="D18" s="1716"/>
      <c r="E18" s="5500"/>
      <c r="F18" s="1716"/>
      <c r="G18" s="1716"/>
      <c r="H18" s="1715"/>
      <c r="I18" s="1687"/>
    </row>
    <row r="19" spans="1:9" ht="11.25" customHeight="1">
      <c r="A19" s="1718" t="s">
        <v>1902</v>
      </c>
      <c r="B19" s="1717"/>
      <c r="C19" s="1716"/>
      <c r="D19" s="1716"/>
      <c r="E19" s="5500"/>
      <c r="F19" s="1716"/>
      <c r="G19" s="1716"/>
      <c r="H19" s="1715"/>
      <c r="I19" s="1687"/>
    </row>
    <row r="20" spans="1:9" ht="5.0999999999999996" customHeight="1">
      <c r="A20" s="1718"/>
      <c r="B20" s="1717"/>
      <c r="C20" s="1716"/>
      <c r="D20" s="1716"/>
      <c r="E20" s="5500"/>
      <c r="F20" s="1716"/>
      <c r="G20" s="1716"/>
      <c r="H20" s="1715"/>
      <c r="I20" s="1687"/>
    </row>
    <row r="21" spans="1:9" ht="11.25" customHeight="1">
      <c r="A21" s="1714" t="s">
        <v>1901</v>
      </c>
      <c r="B21" s="1713"/>
      <c r="C21" s="1712"/>
      <c r="D21" s="1712"/>
      <c r="E21" s="5501"/>
      <c r="F21" s="1712"/>
      <c r="G21" s="1712"/>
      <c r="H21" s="1711"/>
      <c r="I21" s="1687"/>
    </row>
    <row r="22" spans="1:9" ht="11.25" customHeight="1">
      <c r="A22" s="1695"/>
      <c r="B22" s="1710"/>
      <c r="C22" s="1705"/>
      <c r="D22" s="1710"/>
      <c r="E22" s="5502"/>
      <c r="F22" s="1710"/>
      <c r="G22" s="1703" t="s">
        <v>1071</v>
      </c>
      <c r="H22" s="1693"/>
      <c r="I22" s="1687"/>
    </row>
    <row r="23" spans="1:9" ht="11.25" customHeight="1">
      <c r="A23" s="1709" t="s">
        <v>549</v>
      </c>
      <c r="B23" s="1704" t="s">
        <v>491</v>
      </c>
      <c r="C23" s="1705" t="s">
        <v>1900</v>
      </c>
      <c r="D23" s="1710"/>
      <c r="E23" s="5503"/>
      <c r="F23" s="1704" t="s">
        <v>1899</v>
      </c>
      <c r="G23" s="1703" t="s">
        <v>1898</v>
      </c>
      <c r="H23" s="1707" t="s">
        <v>549</v>
      </c>
      <c r="I23" s="1687"/>
    </row>
    <row r="24" spans="1:9" ht="11.25" customHeight="1">
      <c r="A24" s="1709" t="s">
        <v>593</v>
      </c>
      <c r="B24" s="1704" t="s">
        <v>492</v>
      </c>
      <c r="C24" s="1708" t="s">
        <v>379</v>
      </c>
      <c r="D24" s="1704" t="s">
        <v>1897</v>
      </c>
      <c r="E24" s="5503" t="s">
        <v>685</v>
      </c>
      <c r="F24" s="1704" t="s">
        <v>1896</v>
      </c>
      <c r="G24" s="1703" t="s">
        <v>1075</v>
      </c>
      <c r="H24" s="1707" t="s">
        <v>593</v>
      </c>
      <c r="I24" s="1687"/>
    </row>
    <row r="25" spans="1:9" ht="11.25" customHeight="1">
      <c r="A25" s="1701"/>
      <c r="B25" s="1700"/>
      <c r="C25" s="1699"/>
      <c r="D25" s="1706" t="s">
        <v>599</v>
      </c>
      <c r="E25" s="5503" t="s">
        <v>600</v>
      </c>
      <c r="F25" s="1704" t="s">
        <v>494</v>
      </c>
      <c r="G25" s="1703" t="s">
        <v>602</v>
      </c>
      <c r="H25" s="1702"/>
      <c r="I25" s="1687"/>
    </row>
    <row r="26" spans="1:9" ht="11.25" customHeight="1">
      <c r="A26" s="1701">
        <v>1</v>
      </c>
      <c r="B26" s="1700"/>
      <c r="C26" s="1699">
        <v>2</v>
      </c>
      <c r="D26" s="1698" t="s">
        <v>1895</v>
      </c>
      <c r="E26" s="5277" t="s">
        <v>478</v>
      </c>
      <c r="F26" s="5277">
        <v>0</v>
      </c>
      <c r="G26" s="5156">
        <v>0</v>
      </c>
      <c r="H26" s="1697">
        <v>1</v>
      </c>
      <c r="I26" s="1687"/>
    </row>
    <row r="27" spans="1:9" ht="11.25" customHeight="1">
      <c r="A27" s="1701">
        <v>2</v>
      </c>
      <c r="B27" s="1700"/>
      <c r="C27" s="1699">
        <v>3</v>
      </c>
      <c r="D27" s="1698" t="s">
        <v>1894</v>
      </c>
      <c r="E27" s="1445">
        <v>16235</v>
      </c>
      <c r="F27" s="5278">
        <v>0</v>
      </c>
      <c r="G27" s="3407">
        <v>0</v>
      </c>
      <c r="H27" s="1697">
        <v>2</v>
      </c>
      <c r="I27" s="1687"/>
    </row>
    <row r="28" spans="1:9" ht="11.25" customHeight="1">
      <c r="A28" s="1701">
        <v>3</v>
      </c>
      <c r="B28" s="1700"/>
      <c r="C28" s="1699">
        <v>4</v>
      </c>
      <c r="D28" s="1698" t="s">
        <v>1893</v>
      </c>
      <c r="E28" s="1445">
        <v>-1701</v>
      </c>
      <c r="F28" s="5278">
        <v>0</v>
      </c>
      <c r="G28" s="3407">
        <v>0</v>
      </c>
      <c r="H28" s="1697">
        <v>3</v>
      </c>
      <c r="I28" s="1687"/>
    </row>
    <row r="29" spans="1:9" ht="11.25" customHeight="1">
      <c r="A29" s="1701">
        <v>4</v>
      </c>
      <c r="B29" s="1700"/>
      <c r="C29" s="1699">
        <v>5</v>
      </c>
      <c r="D29" s="1698" t="s">
        <v>1892</v>
      </c>
      <c r="E29" s="1445">
        <v>1102</v>
      </c>
      <c r="F29" s="5278">
        <v>0</v>
      </c>
      <c r="G29" s="3407">
        <v>0</v>
      </c>
      <c r="H29" s="1697">
        <v>4</v>
      </c>
      <c r="I29" s="1687"/>
    </row>
    <row r="30" spans="1:9" ht="11.25" customHeight="1">
      <c r="A30" s="1701">
        <v>5</v>
      </c>
      <c r="B30" s="1700"/>
      <c r="C30" s="1699">
        <v>6</v>
      </c>
      <c r="D30" s="1698" t="s">
        <v>1891</v>
      </c>
      <c r="E30" s="1445">
        <v>40359</v>
      </c>
      <c r="F30" s="5278">
        <v>0</v>
      </c>
      <c r="G30" s="3407">
        <v>0</v>
      </c>
      <c r="H30" s="1697">
        <v>5</v>
      </c>
      <c r="I30" s="1687"/>
    </row>
    <row r="31" spans="1:9" ht="11.25" customHeight="1">
      <c r="A31" s="1701">
        <v>6</v>
      </c>
      <c r="B31" s="1700"/>
      <c r="C31" s="1699">
        <v>7</v>
      </c>
      <c r="D31" s="1698" t="s">
        <v>1890</v>
      </c>
      <c r="E31" s="1445">
        <v>0</v>
      </c>
      <c r="F31" s="5278">
        <v>0</v>
      </c>
      <c r="G31" s="3407">
        <v>0</v>
      </c>
      <c r="H31" s="1697">
        <v>6</v>
      </c>
      <c r="I31" s="1687"/>
    </row>
    <row r="32" spans="1:9" ht="11.25" customHeight="1">
      <c r="A32" s="1701">
        <v>7</v>
      </c>
      <c r="B32" s="1700"/>
      <c r="C32" s="1699">
        <v>8</v>
      </c>
      <c r="D32" s="1698" t="s">
        <v>1889</v>
      </c>
      <c r="E32" s="1445">
        <v>60867</v>
      </c>
      <c r="F32" s="5278">
        <v>0</v>
      </c>
      <c r="G32" s="3407">
        <v>2199</v>
      </c>
      <c r="H32" s="1697">
        <v>7</v>
      </c>
      <c r="I32" s="1687"/>
    </row>
    <row r="33" spans="1:9" ht="11.25" customHeight="1">
      <c r="A33" s="1701">
        <v>8</v>
      </c>
      <c r="B33" s="1700"/>
      <c r="C33" s="1699">
        <v>9</v>
      </c>
      <c r="D33" s="1698" t="s">
        <v>1888</v>
      </c>
      <c r="E33" s="1445">
        <v>98438</v>
      </c>
      <c r="F33" s="5278">
        <v>0</v>
      </c>
      <c r="G33" s="3407">
        <v>0</v>
      </c>
      <c r="H33" s="1697">
        <v>8</v>
      </c>
      <c r="I33" s="1687"/>
    </row>
    <row r="34" spans="1:9" ht="11.25" customHeight="1">
      <c r="A34" s="1701">
        <v>9</v>
      </c>
      <c r="B34" s="1700"/>
      <c r="C34" s="1699">
        <v>11</v>
      </c>
      <c r="D34" s="1698" t="s">
        <v>1887</v>
      </c>
      <c r="E34" s="1445">
        <v>22844</v>
      </c>
      <c r="F34" s="5278">
        <v>0</v>
      </c>
      <c r="G34" s="3407">
        <v>980</v>
      </c>
      <c r="H34" s="1697">
        <v>9</v>
      </c>
      <c r="I34" s="1687"/>
    </row>
    <row r="35" spans="1:9" ht="11.25" customHeight="1">
      <c r="A35" s="1701">
        <v>10</v>
      </c>
      <c r="B35" s="1700"/>
      <c r="C35" s="1699">
        <v>13</v>
      </c>
      <c r="D35" s="1698" t="s">
        <v>1886</v>
      </c>
      <c r="E35" s="1445">
        <v>-80</v>
      </c>
      <c r="F35" s="5278">
        <v>0</v>
      </c>
      <c r="G35" s="3407">
        <v>0</v>
      </c>
      <c r="H35" s="1697">
        <v>10</v>
      </c>
      <c r="I35" s="1687"/>
    </row>
    <row r="36" spans="1:9" ht="11.25" customHeight="1">
      <c r="A36" s="1701">
        <v>11</v>
      </c>
      <c r="B36" s="1700"/>
      <c r="C36" s="1699">
        <v>16</v>
      </c>
      <c r="D36" s="1698" t="s">
        <v>1885</v>
      </c>
      <c r="E36" s="1445">
        <v>3319</v>
      </c>
      <c r="F36" s="5278">
        <v>0</v>
      </c>
      <c r="G36" s="3407">
        <v>0</v>
      </c>
      <c r="H36" s="1697">
        <v>11</v>
      </c>
      <c r="I36" s="1687"/>
    </row>
    <row r="37" spans="1:9" ht="11.25" customHeight="1">
      <c r="A37" s="1701">
        <v>12</v>
      </c>
      <c r="B37" s="1700"/>
      <c r="C37" s="1699">
        <v>17</v>
      </c>
      <c r="D37" s="1698" t="s">
        <v>1884</v>
      </c>
      <c r="E37" s="1445">
        <v>3172</v>
      </c>
      <c r="F37" s="5278">
        <v>0</v>
      </c>
      <c r="G37" s="3407">
        <v>0</v>
      </c>
      <c r="H37" s="1697">
        <v>12</v>
      </c>
      <c r="I37" s="1687"/>
    </row>
    <row r="38" spans="1:9" ht="11.25" customHeight="1">
      <c r="A38" s="1701">
        <v>13</v>
      </c>
      <c r="B38" s="1700"/>
      <c r="C38" s="1699">
        <v>18</v>
      </c>
      <c r="D38" s="1698" t="s">
        <v>1883</v>
      </c>
      <c r="E38" s="1445">
        <v>163</v>
      </c>
      <c r="F38" s="5278">
        <v>0</v>
      </c>
      <c r="G38" s="3407">
        <v>0</v>
      </c>
      <c r="H38" s="1697">
        <v>13</v>
      </c>
      <c r="I38" s="1687"/>
    </row>
    <row r="39" spans="1:9" ht="11.25" customHeight="1">
      <c r="A39" s="1701">
        <v>14</v>
      </c>
      <c r="B39" s="1700"/>
      <c r="C39" s="1699">
        <v>19</v>
      </c>
      <c r="D39" s="1698" t="s">
        <v>1882</v>
      </c>
      <c r="E39" s="1445">
        <v>2735</v>
      </c>
      <c r="F39" s="5278">
        <v>0</v>
      </c>
      <c r="G39" s="3407">
        <v>0</v>
      </c>
      <c r="H39" s="1697">
        <v>14</v>
      </c>
      <c r="I39" s="1687"/>
    </row>
    <row r="40" spans="1:9" ht="11.25" customHeight="1">
      <c r="A40" s="1701">
        <v>15</v>
      </c>
      <c r="B40" s="1700"/>
      <c r="C40" s="1699">
        <v>20</v>
      </c>
      <c r="D40" s="1698" t="s">
        <v>1881</v>
      </c>
      <c r="E40" s="1445">
        <v>-55</v>
      </c>
      <c r="F40" s="5278">
        <v>0</v>
      </c>
      <c r="G40" s="3407">
        <v>0</v>
      </c>
      <c r="H40" s="1697">
        <v>15</v>
      </c>
      <c r="I40" s="1687"/>
    </row>
    <row r="41" spans="1:9" ht="11.25" customHeight="1">
      <c r="A41" s="1701">
        <v>16</v>
      </c>
      <c r="B41" s="1700"/>
      <c r="C41" s="1699">
        <v>22</v>
      </c>
      <c r="D41" s="1698" t="s">
        <v>1880</v>
      </c>
      <c r="E41" s="1445">
        <v>-46</v>
      </c>
      <c r="F41" s="5278">
        <v>0</v>
      </c>
      <c r="G41" s="3407">
        <v>0</v>
      </c>
      <c r="H41" s="1697">
        <v>16</v>
      </c>
      <c r="I41" s="1687"/>
    </row>
    <row r="42" spans="1:9" ht="11.25" customHeight="1">
      <c r="A42" s="1701">
        <v>17</v>
      </c>
      <c r="B42" s="1700"/>
      <c r="C42" s="1699">
        <v>23</v>
      </c>
      <c r="D42" s="1698" t="s">
        <v>1879</v>
      </c>
      <c r="E42" s="1445">
        <v>34</v>
      </c>
      <c r="F42" s="5278">
        <v>0</v>
      </c>
      <c r="G42" s="3407">
        <v>0</v>
      </c>
      <c r="H42" s="1697">
        <v>17</v>
      </c>
      <c r="I42" s="1687"/>
    </row>
    <row r="43" spans="1:9" ht="11.25" customHeight="1">
      <c r="A43" s="1701">
        <v>18</v>
      </c>
      <c r="B43" s="1700"/>
      <c r="C43" s="1699">
        <v>24</v>
      </c>
      <c r="D43" s="1698" t="s">
        <v>1878</v>
      </c>
      <c r="E43" s="1445">
        <v>4921</v>
      </c>
      <c r="F43" s="5278">
        <v>0</v>
      </c>
      <c r="G43" s="3407">
        <v>0</v>
      </c>
      <c r="H43" s="1697">
        <v>18</v>
      </c>
      <c r="I43" s="1687"/>
    </row>
    <row r="44" spans="1:9" ht="11.25" customHeight="1">
      <c r="A44" s="1701">
        <v>19</v>
      </c>
      <c r="B44" s="1700"/>
      <c r="C44" s="1699">
        <v>25</v>
      </c>
      <c r="D44" s="1698" t="s">
        <v>1877</v>
      </c>
      <c r="E44" s="1445">
        <v>418</v>
      </c>
      <c r="F44" s="5278">
        <v>0</v>
      </c>
      <c r="G44" s="3407">
        <v>0</v>
      </c>
      <c r="H44" s="1697">
        <v>19</v>
      </c>
      <c r="I44" s="1687"/>
    </row>
    <row r="45" spans="1:9" ht="11.25" customHeight="1">
      <c r="A45" s="1701">
        <v>20</v>
      </c>
      <c r="B45" s="1700"/>
      <c r="C45" s="1699">
        <v>26</v>
      </c>
      <c r="D45" s="1698" t="s">
        <v>1876</v>
      </c>
      <c r="E45" s="1445">
        <v>-4984</v>
      </c>
      <c r="F45" s="5278">
        <v>0</v>
      </c>
      <c r="G45" s="3407">
        <v>0</v>
      </c>
      <c r="H45" s="1697">
        <v>20</v>
      </c>
      <c r="I45" s="1687"/>
    </row>
    <row r="46" spans="1:9" ht="11.25" customHeight="1">
      <c r="A46" s="1701">
        <v>21</v>
      </c>
      <c r="B46" s="1700"/>
      <c r="C46" s="1699">
        <v>27</v>
      </c>
      <c r="D46" s="1698" t="s">
        <v>1875</v>
      </c>
      <c r="E46" s="1445">
        <v>28608</v>
      </c>
      <c r="F46" s="5278">
        <v>0</v>
      </c>
      <c r="G46" s="3407">
        <v>0</v>
      </c>
      <c r="H46" s="1697">
        <v>21</v>
      </c>
      <c r="I46" s="1687"/>
    </row>
    <row r="47" spans="1:9" ht="11.25" customHeight="1">
      <c r="A47" s="1701">
        <v>22</v>
      </c>
      <c r="B47" s="1700"/>
      <c r="C47" s="1699">
        <v>29</v>
      </c>
      <c r="D47" s="1698" t="s">
        <v>1874</v>
      </c>
      <c r="E47" s="1445">
        <v>7</v>
      </c>
      <c r="F47" s="5278">
        <v>0</v>
      </c>
      <c r="G47" s="3407">
        <v>0</v>
      </c>
      <c r="H47" s="1697">
        <v>22</v>
      </c>
      <c r="I47" s="1687"/>
    </row>
    <row r="48" spans="1:9" ht="11.25" customHeight="1">
      <c r="A48" s="1701">
        <v>23</v>
      </c>
      <c r="B48" s="1700"/>
      <c r="C48" s="1699">
        <v>31</v>
      </c>
      <c r="D48" s="1698" t="s">
        <v>1873</v>
      </c>
      <c r="E48" s="1445">
        <v>-300</v>
      </c>
      <c r="F48" s="5278">
        <v>0</v>
      </c>
      <c r="G48" s="3407">
        <v>0</v>
      </c>
      <c r="H48" s="1697">
        <v>23</v>
      </c>
      <c r="I48" s="1687"/>
    </row>
    <row r="49" spans="1:9" ht="11.25" customHeight="1">
      <c r="A49" s="1701">
        <v>24</v>
      </c>
      <c r="B49" s="1700"/>
      <c r="C49" s="1699">
        <v>35</v>
      </c>
      <c r="D49" s="1698" t="s">
        <v>1872</v>
      </c>
      <c r="E49" s="1445">
        <v>4751</v>
      </c>
      <c r="F49" s="5278">
        <v>0</v>
      </c>
      <c r="G49" s="3407">
        <v>0</v>
      </c>
      <c r="H49" s="1697">
        <v>24</v>
      </c>
      <c r="I49" s="1687"/>
    </row>
    <row r="50" spans="1:9" ht="11.25" customHeight="1">
      <c r="A50" s="1701">
        <v>25</v>
      </c>
      <c r="B50" s="1700"/>
      <c r="C50" s="1699">
        <v>37</v>
      </c>
      <c r="D50" s="1698" t="s">
        <v>1871</v>
      </c>
      <c r="E50" s="1445">
        <v>12715</v>
      </c>
      <c r="F50" s="5278">
        <v>0</v>
      </c>
      <c r="G50" s="3407">
        <v>0</v>
      </c>
      <c r="H50" s="1697">
        <v>25</v>
      </c>
      <c r="I50" s="1687"/>
    </row>
    <row r="51" spans="1:9" ht="11.25" customHeight="1">
      <c r="A51" s="1701">
        <v>26</v>
      </c>
      <c r="B51" s="1700"/>
      <c r="C51" s="1699">
        <v>39</v>
      </c>
      <c r="D51" s="1698" t="s">
        <v>1870</v>
      </c>
      <c r="E51" s="1445">
        <v>691</v>
      </c>
      <c r="F51" s="5278">
        <v>0</v>
      </c>
      <c r="G51" s="3407">
        <v>0</v>
      </c>
      <c r="H51" s="1697">
        <v>26</v>
      </c>
      <c r="I51" s="1687"/>
    </row>
    <row r="52" spans="1:9" ht="11.25" customHeight="1">
      <c r="A52" s="1701">
        <v>27</v>
      </c>
      <c r="B52" s="1700"/>
      <c r="C52" s="1699">
        <v>45</v>
      </c>
      <c r="D52" s="1698" t="s">
        <v>1869</v>
      </c>
      <c r="E52" s="1445">
        <v>22</v>
      </c>
      <c r="F52" s="5278">
        <v>0</v>
      </c>
      <c r="G52" s="3407">
        <v>0</v>
      </c>
      <c r="H52" s="1697">
        <v>27</v>
      </c>
      <c r="I52" s="1687"/>
    </row>
    <row r="53" spans="1:9" ht="11.25" customHeight="1">
      <c r="A53" s="1701">
        <v>28</v>
      </c>
      <c r="B53" s="1700"/>
      <c r="C53" s="1699"/>
      <c r="D53" s="1698" t="s">
        <v>1868</v>
      </c>
      <c r="E53" s="5540" t="s">
        <v>478</v>
      </c>
      <c r="F53" s="5541">
        <v>23</v>
      </c>
      <c r="G53" s="5542" t="s">
        <v>478</v>
      </c>
      <c r="H53" s="1697">
        <v>28</v>
      </c>
      <c r="I53" s="1687"/>
    </row>
    <row r="54" spans="1:9" ht="11.25" customHeight="1">
      <c r="A54" s="1701">
        <v>29</v>
      </c>
      <c r="B54" s="1700"/>
      <c r="C54" s="1699"/>
      <c r="D54" s="1698" t="s">
        <v>1867</v>
      </c>
      <c r="E54" s="3407">
        <f>SUM(E27:E53)</f>
        <v>294235</v>
      </c>
      <c r="F54" s="3408">
        <f>SUM(F26:F53)</f>
        <v>23</v>
      </c>
      <c r="G54" s="3407">
        <f>SUM(G27:G53)</f>
        <v>3179</v>
      </c>
      <c r="H54" s="1697">
        <v>29</v>
      </c>
      <c r="I54" s="1687"/>
    </row>
    <row r="55" spans="1:9" ht="11.25" customHeight="1">
      <c r="A55" s="1695"/>
      <c r="B55" s="1694"/>
      <c r="C55" s="1694"/>
      <c r="D55" s="1694"/>
      <c r="E55" s="5502"/>
      <c r="F55" s="1694"/>
      <c r="G55" s="1694"/>
      <c r="H55" s="1693"/>
      <c r="I55" s="1687"/>
    </row>
    <row r="56" spans="1:9" ht="11.25" customHeight="1">
      <c r="A56" s="1695"/>
      <c r="B56" s="1694"/>
      <c r="C56" s="1694"/>
      <c r="D56" s="1694"/>
      <c r="E56" s="5504"/>
      <c r="F56" s="1696"/>
      <c r="G56" s="1694"/>
      <c r="H56" s="1693"/>
      <c r="I56" s="1687"/>
    </row>
    <row r="57" spans="1:9" ht="11.25" customHeight="1">
      <c r="A57" s="1695"/>
      <c r="B57" s="1694"/>
      <c r="C57" s="1694"/>
      <c r="D57" s="1694"/>
      <c r="E57" s="5504" t="s">
        <v>982</v>
      </c>
      <c r="F57" s="1694"/>
      <c r="G57" s="1694"/>
      <c r="H57" s="1693"/>
      <c r="I57" s="1687"/>
    </row>
    <row r="58" spans="1:9" ht="11.25" customHeight="1">
      <c r="A58" s="1695"/>
      <c r="B58" s="1694"/>
      <c r="C58" s="1694"/>
      <c r="D58" s="1694"/>
      <c r="E58" s="5502"/>
      <c r="F58" s="1694"/>
      <c r="G58" s="1694"/>
      <c r="H58" s="1693"/>
      <c r="I58" s="1687"/>
    </row>
    <row r="59" spans="1:9" ht="11.25" customHeight="1">
      <c r="A59" s="1695"/>
      <c r="B59" s="1694"/>
      <c r="C59" s="1694"/>
      <c r="D59" s="1694"/>
      <c r="E59" s="5502"/>
      <c r="F59" s="1694"/>
      <c r="G59" s="1694"/>
      <c r="H59" s="1693"/>
      <c r="I59" s="1687"/>
    </row>
    <row r="60" spans="1:9" ht="11.25" customHeight="1">
      <c r="A60" s="1695"/>
      <c r="B60" s="1694"/>
      <c r="C60" s="1694"/>
      <c r="D60" s="1694"/>
      <c r="E60" s="5502"/>
      <c r="F60" s="1694"/>
      <c r="G60" s="1694"/>
      <c r="H60" s="1693"/>
      <c r="I60" s="1687"/>
    </row>
    <row r="61" spans="1:9" ht="11.25" customHeight="1">
      <c r="A61" s="1695"/>
      <c r="B61" s="1694"/>
      <c r="C61" s="1694"/>
      <c r="D61" s="1694"/>
      <c r="E61" s="5502"/>
      <c r="F61" s="1694"/>
      <c r="G61" s="1694"/>
      <c r="H61" s="1693"/>
      <c r="I61" s="1687"/>
    </row>
    <row r="62" spans="1:9" ht="11.25" customHeight="1">
      <c r="A62" s="1695"/>
      <c r="B62" s="1694"/>
      <c r="C62" s="1694"/>
      <c r="D62" s="1694"/>
      <c r="E62" s="5502"/>
      <c r="F62" s="1694"/>
      <c r="G62" s="1694"/>
      <c r="H62" s="1693"/>
      <c r="I62" s="1687"/>
    </row>
    <row r="63" spans="1:9" ht="11.25" customHeight="1">
      <c r="A63" s="1695"/>
      <c r="B63" s="1694"/>
      <c r="C63" s="1694"/>
      <c r="D63" s="1694"/>
      <c r="E63" s="5502"/>
      <c r="F63" s="1694"/>
      <c r="G63" s="1694"/>
      <c r="H63" s="1693"/>
      <c r="I63" s="1687"/>
    </row>
    <row r="64" spans="1:9" ht="11.25" customHeight="1">
      <c r="A64" s="1695"/>
      <c r="B64" s="1694"/>
      <c r="C64" s="1694"/>
      <c r="D64" s="1694"/>
      <c r="E64" s="5502"/>
      <c r="F64" s="1694"/>
      <c r="G64" s="1694"/>
      <c r="H64" s="1693"/>
      <c r="I64" s="1687"/>
    </row>
    <row r="65" spans="1:9" ht="11.25" customHeight="1">
      <c r="A65" s="1695"/>
      <c r="B65" s="1694"/>
      <c r="C65" s="1694"/>
      <c r="D65" s="1694"/>
      <c r="E65" s="5502"/>
      <c r="F65" s="1694"/>
      <c r="G65" s="1694"/>
      <c r="H65" s="1693"/>
      <c r="I65" s="1687"/>
    </row>
    <row r="66" spans="1:9" ht="33" customHeight="1" thickBot="1">
      <c r="A66" s="1692"/>
      <c r="B66" s="1691"/>
      <c r="C66" s="1691"/>
      <c r="D66" s="1691"/>
      <c r="E66" s="5505"/>
      <c r="F66" s="1691"/>
      <c r="G66" s="1691"/>
      <c r="H66" s="1690"/>
      <c r="I66" s="1687"/>
    </row>
    <row r="67" spans="1:9" ht="11.25" customHeight="1">
      <c r="A67" s="1687"/>
      <c r="B67" s="1687"/>
      <c r="C67" s="1687"/>
      <c r="D67" s="1687"/>
      <c r="E67" s="5497"/>
      <c r="F67" s="1689"/>
      <c r="G67" s="1689"/>
      <c r="H67" s="1688" t="s">
        <v>180</v>
      </c>
      <c r="I67" s="1687"/>
    </row>
    <row r="68" spans="1:9" ht="11.25" customHeight="1"/>
    <row r="69" spans="1:9" ht="11.25" customHeight="1">
      <c r="F69" s="1686"/>
    </row>
    <row r="70" spans="1:9" ht="11.25" customHeight="1"/>
    <row r="71" spans="1:9" ht="11.25" customHeight="1"/>
    <row r="72" spans="1:9" ht="11.25" customHeight="1"/>
    <row r="73" spans="1:9" ht="11.25" customHeight="1"/>
    <row r="74" spans="1:9" ht="11.25" customHeight="1"/>
  </sheetData>
  <printOptions horizontalCentered="1"/>
  <pageMargins left="0" right="0" top="0.5" bottom="0" header="0" footer="0"/>
  <pageSetup orientation="portrait" horizontalDpi="2400" verticalDpi="2400" r:id="rId1"/>
  <headerFooter alignWithMargins="0">
    <oddFooter xml:space="preserve">&amp;C </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C91"/>
  <sheetViews>
    <sheetView showGridLines="0" zoomScaleNormal="100" workbookViewId="0">
      <selection activeCell="H38" sqref="H38"/>
    </sheetView>
  </sheetViews>
  <sheetFormatPr defaultColWidth="9.140625" defaultRowHeight="12.75"/>
  <cols>
    <col min="1" max="1" width="3.140625" style="23" customWidth="1"/>
    <col min="2" max="2" width="7.85546875" style="23" customWidth="1"/>
    <col min="3" max="3" width="96" style="23" customWidth="1"/>
    <col min="4" max="256" width="9.140625" style="23"/>
    <col min="257" max="257" width="3.140625" style="23" customWidth="1"/>
    <col min="258" max="258" width="7.85546875" style="23" customWidth="1"/>
    <col min="259" max="259" width="96" style="23" customWidth="1"/>
    <col min="260" max="512" width="9.140625" style="23"/>
    <col min="513" max="513" width="3.140625" style="23" customWidth="1"/>
    <col min="514" max="514" width="7.85546875" style="23" customWidth="1"/>
    <col min="515" max="515" width="96" style="23" customWidth="1"/>
    <col min="516" max="768" width="9.140625" style="23"/>
    <col min="769" max="769" width="3.140625" style="23" customWidth="1"/>
    <col min="770" max="770" width="7.85546875" style="23" customWidth="1"/>
    <col min="771" max="771" width="96" style="23" customWidth="1"/>
    <col min="772" max="1024" width="9.140625" style="23"/>
    <col min="1025" max="1025" width="3.140625" style="23" customWidth="1"/>
    <col min="1026" max="1026" width="7.85546875" style="23" customWidth="1"/>
    <col min="1027" max="1027" width="96" style="23" customWidth="1"/>
    <col min="1028" max="1280" width="9.140625" style="23"/>
    <col min="1281" max="1281" width="3.140625" style="23" customWidth="1"/>
    <col min="1282" max="1282" width="7.85546875" style="23" customWidth="1"/>
    <col min="1283" max="1283" width="96" style="23" customWidth="1"/>
    <col min="1284" max="1536" width="9.140625" style="23"/>
    <col min="1537" max="1537" width="3.140625" style="23" customWidth="1"/>
    <col min="1538" max="1538" width="7.85546875" style="23" customWidth="1"/>
    <col min="1539" max="1539" width="96" style="23" customWidth="1"/>
    <col min="1540" max="1792" width="9.140625" style="23"/>
    <col min="1793" max="1793" width="3.140625" style="23" customWidth="1"/>
    <col min="1794" max="1794" width="7.85546875" style="23" customWidth="1"/>
    <col min="1795" max="1795" width="96" style="23" customWidth="1"/>
    <col min="1796" max="2048" width="9.140625" style="23"/>
    <col min="2049" max="2049" width="3.140625" style="23" customWidth="1"/>
    <col min="2050" max="2050" width="7.85546875" style="23" customWidth="1"/>
    <col min="2051" max="2051" width="96" style="23" customWidth="1"/>
    <col min="2052" max="2304" width="9.140625" style="23"/>
    <col min="2305" max="2305" width="3.140625" style="23" customWidth="1"/>
    <col min="2306" max="2306" width="7.85546875" style="23" customWidth="1"/>
    <col min="2307" max="2307" width="96" style="23" customWidth="1"/>
    <col min="2308" max="2560" width="9.140625" style="23"/>
    <col min="2561" max="2561" width="3.140625" style="23" customWidth="1"/>
    <col min="2562" max="2562" width="7.85546875" style="23" customWidth="1"/>
    <col min="2563" max="2563" width="96" style="23" customWidth="1"/>
    <col min="2564" max="2816" width="9.140625" style="23"/>
    <col min="2817" max="2817" width="3.140625" style="23" customWidth="1"/>
    <col min="2818" max="2818" width="7.85546875" style="23" customWidth="1"/>
    <col min="2819" max="2819" width="96" style="23" customWidth="1"/>
    <col min="2820" max="3072" width="9.140625" style="23"/>
    <col min="3073" max="3073" width="3.140625" style="23" customWidth="1"/>
    <col min="3074" max="3074" width="7.85546875" style="23" customWidth="1"/>
    <col min="3075" max="3075" width="96" style="23" customWidth="1"/>
    <col min="3076" max="3328" width="9.140625" style="23"/>
    <col min="3329" max="3329" width="3.140625" style="23" customWidth="1"/>
    <col min="3330" max="3330" width="7.85546875" style="23" customWidth="1"/>
    <col min="3331" max="3331" width="96" style="23" customWidth="1"/>
    <col min="3332" max="3584" width="9.140625" style="23"/>
    <col min="3585" max="3585" width="3.140625" style="23" customWidth="1"/>
    <col min="3586" max="3586" width="7.85546875" style="23" customWidth="1"/>
    <col min="3587" max="3587" width="96" style="23" customWidth="1"/>
    <col min="3588" max="3840" width="9.140625" style="23"/>
    <col min="3841" max="3841" width="3.140625" style="23" customWidth="1"/>
    <col min="3842" max="3842" width="7.85546875" style="23" customWidth="1"/>
    <col min="3843" max="3843" width="96" style="23" customWidth="1"/>
    <col min="3844" max="4096" width="9.140625" style="23"/>
    <col min="4097" max="4097" width="3.140625" style="23" customWidth="1"/>
    <col min="4098" max="4098" width="7.85546875" style="23" customWidth="1"/>
    <col min="4099" max="4099" width="96" style="23" customWidth="1"/>
    <col min="4100" max="4352" width="9.140625" style="23"/>
    <col min="4353" max="4353" width="3.140625" style="23" customWidth="1"/>
    <col min="4354" max="4354" width="7.85546875" style="23" customWidth="1"/>
    <col min="4355" max="4355" width="96" style="23" customWidth="1"/>
    <col min="4356" max="4608" width="9.140625" style="23"/>
    <col min="4609" max="4609" width="3.140625" style="23" customWidth="1"/>
    <col min="4610" max="4610" width="7.85546875" style="23" customWidth="1"/>
    <col min="4611" max="4611" width="96" style="23" customWidth="1"/>
    <col min="4612" max="4864" width="9.140625" style="23"/>
    <col min="4865" max="4865" width="3.140625" style="23" customWidth="1"/>
    <col min="4866" max="4866" width="7.85546875" style="23" customWidth="1"/>
    <col min="4867" max="4867" width="96" style="23" customWidth="1"/>
    <col min="4868" max="5120" width="9.140625" style="23"/>
    <col min="5121" max="5121" width="3.140625" style="23" customWidth="1"/>
    <col min="5122" max="5122" width="7.85546875" style="23" customWidth="1"/>
    <col min="5123" max="5123" width="96" style="23" customWidth="1"/>
    <col min="5124" max="5376" width="9.140625" style="23"/>
    <col min="5377" max="5377" width="3.140625" style="23" customWidth="1"/>
    <col min="5378" max="5378" width="7.85546875" style="23" customWidth="1"/>
    <col min="5379" max="5379" width="96" style="23" customWidth="1"/>
    <col min="5380" max="5632" width="9.140625" style="23"/>
    <col min="5633" max="5633" width="3.140625" style="23" customWidth="1"/>
    <col min="5634" max="5634" width="7.85546875" style="23" customWidth="1"/>
    <col min="5635" max="5635" width="96" style="23" customWidth="1"/>
    <col min="5636" max="5888" width="9.140625" style="23"/>
    <col min="5889" max="5889" width="3.140625" style="23" customWidth="1"/>
    <col min="5890" max="5890" width="7.85546875" style="23" customWidth="1"/>
    <col min="5891" max="5891" width="96" style="23" customWidth="1"/>
    <col min="5892" max="6144" width="9.140625" style="23"/>
    <col min="6145" max="6145" width="3.140625" style="23" customWidth="1"/>
    <col min="6146" max="6146" width="7.85546875" style="23" customWidth="1"/>
    <col min="6147" max="6147" width="96" style="23" customWidth="1"/>
    <col min="6148" max="6400" width="9.140625" style="23"/>
    <col min="6401" max="6401" width="3.140625" style="23" customWidth="1"/>
    <col min="6402" max="6402" width="7.85546875" style="23" customWidth="1"/>
    <col min="6403" max="6403" width="96" style="23" customWidth="1"/>
    <col min="6404" max="6656" width="9.140625" style="23"/>
    <col min="6657" max="6657" width="3.140625" style="23" customWidth="1"/>
    <col min="6658" max="6658" width="7.85546875" style="23" customWidth="1"/>
    <col min="6659" max="6659" width="96" style="23" customWidth="1"/>
    <col min="6660" max="6912" width="9.140625" style="23"/>
    <col min="6913" max="6913" width="3.140625" style="23" customWidth="1"/>
    <col min="6914" max="6914" width="7.85546875" style="23" customWidth="1"/>
    <col min="6915" max="6915" width="96" style="23" customWidth="1"/>
    <col min="6916" max="7168" width="9.140625" style="23"/>
    <col min="7169" max="7169" width="3.140625" style="23" customWidth="1"/>
    <col min="7170" max="7170" width="7.85546875" style="23" customWidth="1"/>
    <col min="7171" max="7171" width="96" style="23" customWidth="1"/>
    <col min="7172" max="7424" width="9.140625" style="23"/>
    <col min="7425" max="7425" width="3.140625" style="23" customWidth="1"/>
    <col min="7426" max="7426" width="7.85546875" style="23" customWidth="1"/>
    <col min="7427" max="7427" width="96" style="23" customWidth="1"/>
    <col min="7428" max="7680" width="9.140625" style="23"/>
    <col min="7681" max="7681" width="3.140625" style="23" customWidth="1"/>
    <col min="7682" max="7682" width="7.85546875" style="23" customWidth="1"/>
    <col min="7683" max="7683" width="96" style="23" customWidth="1"/>
    <col min="7684" max="7936" width="9.140625" style="23"/>
    <col min="7937" max="7937" width="3.140625" style="23" customWidth="1"/>
    <col min="7938" max="7938" width="7.85546875" style="23" customWidth="1"/>
    <col min="7939" max="7939" width="96" style="23" customWidth="1"/>
    <col min="7940" max="8192" width="9.140625" style="23"/>
    <col min="8193" max="8193" width="3.140625" style="23" customWidth="1"/>
    <col min="8194" max="8194" width="7.85546875" style="23" customWidth="1"/>
    <col min="8195" max="8195" width="96" style="23" customWidth="1"/>
    <col min="8196" max="8448" width="9.140625" style="23"/>
    <col min="8449" max="8449" width="3.140625" style="23" customWidth="1"/>
    <col min="8450" max="8450" width="7.85546875" style="23" customWidth="1"/>
    <col min="8451" max="8451" width="96" style="23" customWidth="1"/>
    <col min="8452" max="8704" width="9.140625" style="23"/>
    <col min="8705" max="8705" width="3.140625" style="23" customWidth="1"/>
    <col min="8706" max="8706" width="7.85546875" style="23" customWidth="1"/>
    <col min="8707" max="8707" width="96" style="23" customWidth="1"/>
    <col min="8708" max="8960" width="9.140625" style="23"/>
    <col min="8961" max="8961" width="3.140625" style="23" customWidth="1"/>
    <col min="8962" max="8962" width="7.85546875" style="23" customWidth="1"/>
    <col min="8963" max="8963" width="96" style="23" customWidth="1"/>
    <col min="8964" max="9216" width="9.140625" style="23"/>
    <col min="9217" max="9217" width="3.140625" style="23" customWidth="1"/>
    <col min="9218" max="9218" width="7.85546875" style="23" customWidth="1"/>
    <col min="9219" max="9219" width="96" style="23" customWidth="1"/>
    <col min="9220" max="9472" width="9.140625" style="23"/>
    <col min="9473" max="9473" width="3.140625" style="23" customWidth="1"/>
    <col min="9474" max="9474" width="7.85546875" style="23" customWidth="1"/>
    <col min="9475" max="9475" width="96" style="23" customWidth="1"/>
    <col min="9476" max="9728" width="9.140625" style="23"/>
    <col min="9729" max="9729" width="3.140625" style="23" customWidth="1"/>
    <col min="9730" max="9730" width="7.85546875" style="23" customWidth="1"/>
    <col min="9731" max="9731" width="96" style="23" customWidth="1"/>
    <col min="9732" max="9984" width="9.140625" style="23"/>
    <col min="9985" max="9985" width="3.140625" style="23" customWidth="1"/>
    <col min="9986" max="9986" width="7.85546875" style="23" customWidth="1"/>
    <col min="9987" max="9987" width="96" style="23" customWidth="1"/>
    <col min="9988" max="10240" width="9.140625" style="23"/>
    <col min="10241" max="10241" width="3.140625" style="23" customWidth="1"/>
    <col min="10242" max="10242" width="7.85546875" style="23" customWidth="1"/>
    <col min="10243" max="10243" width="96" style="23" customWidth="1"/>
    <col min="10244" max="10496" width="9.140625" style="23"/>
    <col min="10497" max="10497" width="3.140625" style="23" customWidth="1"/>
    <col min="10498" max="10498" width="7.85546875" style="23" customWidth="1"/>
    <col min="10499" max="10499" width="96" style="23" customWidth="1"/>
    <col min="10500" max="10752" width="9.140625" style="23"/>
    <col min="10753" max="10753" width="3.140625" style="23" customWidth="1"/>
    <col min="10754" max="10754" width="7.85546875" style="23" customWidth="1"/>
    <col min="10755" max="10755" width="96" style="23" customWidth="1"/>
    <col min="10756" max="11008" width="9.140625" style="23"/>
    <col min="11009" max="11009" width="3.140625" style="23" customWidth="1"/>
    <col min="11010" max="11010" width="7.85546875" style="23" customWidth="1"/>
    <col min="11011" max="11011" width="96" style="23" customWidth="1"/>
    <col min="11012" max="11264" width="9.140625" style="23"/>
    <col min="11265" max="11265" width="3.140625" style="23" customWidth="1"/>
    <col min="11266" max="11266" width="7.85546875" style="23" customWidth="1"/>
    <col min="11267" max="11267" width="96" style="23" customWidth="1"/>
    <col min="11268" max="11520" width="9.140625" style="23"/>
    <col min="11521" max="11521" width="3.140625" style="23" customWidth="1"/>
    <col min="11522" max="11522" width="7.85546875" style="23" customWidth="1"/>
    <col min="11523" max="11523" width="96" style="23" customWidth="1"/>
    <col min="11524" max="11776" width="9.140625" style="23"/>
    <col min="11777" max="11777" width="3.140625" style="23" customWidth="1"/>
    <col min="11778" max="11778" width="7.85546875" style="23" customWidth="1"/>
    <col min="11779" max="11779" width="96" style="23" customWidth="1"/>
    <col min="11780" max="12032" width="9.140625" style="23"/>
    <col min="12033" max="12033" width="3.140625" style="23" customWidth="1"/>
    <col min="12034" max="12034" width="7.85546875" style="23" customWidth="1"/>
    <col min="12035" max="12035" width="96" style="23" customWidth="1"/>
    <col min="12036" max="12288" width="9.140625" style="23"/>
    <col min="12289" max="12289" width="3.140625" style="23" customWidth="1"/>
    <col min="12290" max="12290" width="7.85546875" style="23" customWidth="1"/>
    <col min="12291" max="12291" width="96" style="23" customWidth="1"/>
    <col min="12292" max="12544" width="9.140625" style="23"/>
    <col min="12545" max="12545" width="3.140625" style="23" customWidth="1"/>
    <col min="12546" max="12546" width="7.85546875" style="23" customWidth="1"/>
    <col min="12547" max="12547" width="96" style="23" customWidth="1"/>
    <col min="12548" max="12800" width="9.140625" style="23"/>
    <col min="12801" max="12801" width="3.140625" style="23" customWidth="1"/>
    <col min="12802" max="12802" width="7.85546875" style="23" customWidth="1"/>
    <col min="12803" max="12803" width="96" style="23" customWidth="1"/>
    <col min="12804" max="13056" width="9.140625" style="23"/>
    <col min="13057" max="13057" width="3.140625" style="23" customWidth="1"/>
    <col min="13058" max="13058" width="7.85546875" style="23" customWidth="1"/>
    <col min="13059" max="13059" width="96" style="23" customWidth="1"/>
    <col min="13060" max="13312" width="9.140625" style="23"/>
    <col min="13313" max="13313" width="3.140625" style="23" customWidth="1"/>
    <col min="13314" max="13314" width="7.85546875" style="23" customWidth="1"/>
    <col min="13315" max="13315" width="96" style="23" customWidth="1"/>
    <col min="13316" max="13568" width="9.140625" style="23"/>
    <col min="13569" max="13569" width="3.140625" style="23" customWidth="1"/>
    <col min="13570" max="13570" width="7.85546875" style="23" customWidth="1"/>
    <col min="13571" max="13571" width="96" style="23" customWidth="1"/>
    <col min="13572" max="13824" width="9.140625" style="23"/>
    <col min="13825" max="13825" width="3.140625" style="23" customWidth="1"/>
    <col min="13826" max="13826" width="7.85546875" style="23" customWidth="1"/>
    <col min="13827" max="13827" width="96" style="23" customWidth="1"/>
    <col min="13828" max="14080" width="9.140625" style="23"/>
    <col min="14081" max="14081" width="3.140625" style="23" customWidth="1"/>
    <col min="14082" max="14082" width="7.85546875" style="23" customWidth="1"/>
    <col min="14083" max="14083" width="96" style="23" customWidth="1"/>
    <col min="14084" max="14336" width="9.140625" style="23"/>
    <col min="14337" max="14337" width="3.140625" style="23" customWidth="1"/>
    <col min="14338" max="14338" width="7.85546875" style="23" customWidth="1"/>
    <col min="14339" max="14339" width="96" style="23" customWidth="1"/>
    <col min="14340" max="14592" width="9.140625" style="23"/>
    <col min="14593" max="14593" width="3.140625" style="23" customWidth="1"/>
    <col min="14594" max="14594" width="7.85546875" style="23" customWidth="1"/>
    <col min="14595" max="14595" width="96" style="23" customWidth="1"/>
    <col min="14596" max="14848" width="9.140625" style="23"/>
    <col min="14849" max="14849" width="3.140625" style="23" customWidth="1"/>
    <col min="14850" max="14850" width="7.85546875" style="23" customWidth="1"/>
    <col min="14851" max="14851" width="96" style="23" customWidth="1"/>
    <col min="14852" max="15104" width="9.140625" style="23"/>
    <col min="15105" max="15105" width="3.140625" style="23" customWidth="1"/>
    <col min="15106" max="15106" width="7.85546875" style="23" customWidth="1"/>
    <col min="15107" max="15107" width="96" style="23" customWidth="1"/>
    <col min="15108" max="15360" width="9.140625" style="23"/>
    <col min="15361" max="15361" width="3.140625" style="23" customWidth="1"/>
    <col min="15362" max="15362" width="7.85546875" style="23" customWidth="1"/>
    <col min="15363" max="15363" width="96" style="23" customWidth="1"/>
    <col min="15364" max="15616" width="9.140625" style="23"/>
    <col min="15617" max="15617" width="3.140625" style="23" customWidth="1"/>
    <col min="15618" max="15618" width="7.85546875" style="23" customWidth="1"/>
    <col min="15619" max="15619" width="96" style="23" customWidth="1"/>
    <col min="15620" max="15872" width="9.140625" style="23"/>
    <col min="15873" max="15873" width="3.140625" style="23" customWidth="1"/>
    <col min="15874" max="15874" width="7.85546875" style="23" customWidth="1"/>
    <col min="15875" max="15875" width="96" style="23" customWidth="1"/>
    <col min="15876" max="16128" width="9.140625" style="23"/>
    <col min="16129" max="16129" width="3.140625" style="23" customWidth="1"/>
    <col min="16130" max="16130" width="7.85546875" style="23" customWidth="1"/>
    <col min="16131" max="16131" width="96" style="23" customWidth="1"/>
    <col min="16132" max="16384" width="9.140625" style="23"/>
  </cols>
  <sheetData>
    <row r="1" spans="1:3" ht="22.5">
      <c r="A1" s="5556" t="s">
        <v>162</v>
      </c>
      <c r="B1" s="5556"/>
      <c r="C1" s="5556"/>
    </row>
    <row r="2" spans="1:3" ht="13.35" customHeight="1">
      <c r="A2" s="24"/>
      <c r="B2" s="24"/>
      <c r="C2" s="24"/>
    </row>
    <row r="3" spans="1:3" ht="13.35" customHeight="1">
      <c r="A3" s="24"/>
      <c r="B3" s="24"/>
      <c r="C3" s="24"/>
    </row>
    <row r="4" spans="1:3" ht="14.1" customHeight="1">
      <c r="A4" s="25" t="s">
        <v>770</v>
      </c>
      <c r="B4" s="24" t="s">
        <v>163</v>
      </c>
      <c r="C4" s="24"/>
    </row>
    <row r="5" spans="1:3" ht="14.1" customHeight="1">
      <c r="A5" s="24"/>
      <c r="B5" s="24" t="s">
        <v>164</v>
      </c>
      <c r="C5" s="24"/>
    </row>
    <row r="6" spans="1:3" ht="14.1" customHeight="1">
      <c r="A6" s="24"/>
      <c r="B6" s="24" t="s">
        <v>1153</v>
      </c>
      <c r="C6" s="24"/>
    </row>
    <row r="7" spans="1:3" ht="14.1" customHeight="1">
      <c r="A7" s="24"/>
      <c r="B7" s="24" t="s">
        <v>165</v>
      </c>
      <c r="C7" s="24"/>
    </row>
    <row r="8" spans="1:3" ht="14.1" customHeight="1">
      <c r="A8" s="24"/>
      <c r="B8" s="24" t="s">
        <v>166</v>
      </c>
      <c r="C8" s="24"/>
    </row>
    <row r="9" spans="1:3" ht="14.1" customHeight="1">
      <c r="A9" s="24"/>
      <c r="B9" s="24"/>
      <c r="C9" s="24"/>
    </row>
    <row r="10" spans="1:3" ht="14.1" customHeight="1">
      <c r="A10" s="25" t="s">
        <v>773</v>
      </c>
      <c r="B10" s="24" t="s">
        <v>1154</v>
      </c>
      <c r="C10" s="24"/>
    </row>
    <row r="11" spans="1:3" ht="14.1" customHeight="1">
      <c r="A11" s="24"/>
      <c r="B11" s="24" t="s">
        <v>1155</v>
      </c>
      <c r="C11" s="24"/>
    </row>
    <row r="12" spans="1:3" ht="14.1" customHeight="1">
      <c r="A12" s="24"/>
      <c r="B12" s="24"/>
      <c r="C12" s="24"/>
    </row>
    <row r="13" spans="1:3" ht="14.1" customHeight="1">
      <c r="A13" s="25" t="s">
        <v>774</v>
      </c>
      <c r="B13" s="24" t="s">
        <v>167</v>
      </c>
      <c r="C13" s="24"/>
    </row>
    <row r="14" spans="1:3" ht="14.1" customHeight="1">
      <c r="A14" s="24"/>
      <c r="B14" s="24" t="s">
        <v>920</v>
      </c>
      <c r="C14" s="24"/>
    </row>
    <row r="15" spans="1:3" ht="14.1" customHeight="1">
      <c r="A15" s="24"/>
      <c r="B15" s="24"/>
      <c r="C15" s="24"/>
    </row>
    <row r="16" spans="1:3" ht="14.1" customHeight="1">
      <c r="A16" s="25" t="s">
        <v>1103</v>
      </c>
      <c r="B16" s="24" t="s">
        <v>1156</v>
      </c>
      <c r="C16" s="24"/>
    </row>
    <row r="17" spans="1:3" ht="14.1" customHeight="1">
      <c r="A17" s="24"/>
      <c r="B17" s="24" t="s">
        <v>1157</v>
      </c>
      <c r="C17" s="24"/>
    </row>
    <row r="18" spans="1:3" ht="14.1" customHeight="1">
      <c r="A18" s="24"/>
      <c r="B18" s="24"/>
      <c r="C18" s="24"/>
    </row>
    <row r="19" spans="1:3" ht="14.1" customHeight="1">
      <c r="A19" s="25" t="s">
        <v>575</v>
      </c>
      <c r="B19" s="24" t="s">
        <v>921</v>
      </c>
      <c r="C19" s="24"/>
    </row>
    <row r="20" spans="1:3" ht="14.1" customHeight="1">
      <c r="A20" s="24"/>
      <c r="B20" s="24" t="s">
        <v>852</v>
      </c>
      <c r="C20" s="24"/>
    </row>
    <row r="21" spans="1:3" ht="14.1" customHeight="1">
      <c r="A21" s="24"/>
      <c r="B21" s="24" t="s">
        <v>1158</v>
      </c>
      <c r="C21" s="24"/>
    </row>
    <row r="22" spans="1:3" ht="14.1" customHeight="1">
      <c r="A22" s="24"/>
      <c r="B22" s="24" t="s">
        <v>1160</v>
      </c>
      <c r="C22" s="24"/>
    </row>
    <row r="23" spans="1:3" ht="14.1" customHeight="1">
      <c r="A23" s="24"/>
      <c r="B23" s="24" t="s">
        <v>1159</v>
      </c>
      <c r="C23" s="24"/>
    </row>
    <row r="24" spans="1:3" ht="14.1" customHeight="1">
      <c r="A24" s="24"/>
      <c r="B24" s="24"/>
      <c r="C24" s="24"/>
    </row>
    <row r="25" spans="1:3" ht="14.1" customHeight="1">
      <c r="A25" s="25" t="s">
        <v>411</v>
      </c>
      <c r="B25" s="24" t="s">
        <v>1161</v>
      </c>
      <c r="C25" s="24"/>
    </row>
    <row r="26" spans="1:3" ht="14.1" customHeight="1">
      <c r="A26" s="24"/>
      <c r="B26" s="24" t="s">
        <v>1162</v>
      </c>
      <c r="C26" s="24"/>
    </row>
    <row r="27" spans="1:3" ht="14.1" customHeight="1">
      <c r="A27" s="24"/>
      <c r="B27" s="24"/>
      <c r="C27" s="24"/>
    </row>
    <row r="28" spans="1:3" ht="14.1" customHeight="1">
      <c r="A28" s="24"/>
      <c r="B28" s="24"/>
      <c r="C28" s="24" t="s">
        <v>3413</v>
      </c>
    </row>
    <row r="29" spans="1:3" ht="14.1" customHeight="1">
      <c r="A29" s="24"/>
      <c r="B29" s="24"/>
      <c r="C29" s="24"/>
    </row>
    <row r="30" spans="1:3" ht="14.1" customHeight="1">
      <c r="A30" s="24"/>
      <c r="B30" s="24"/>
      <c r="C30" s="24" t="s">
        <v>1163</v>
      </c>
    </row>
    <row r="31" spans="1:3" ht="14.1" customHeight="1">
      <c r="A31" s="24"/>
      <c r="B31" s="24"/>
      <c r="C31" s="24"/>
    </row>
    <row r="32" spans="1:3" ht="14.1" customHeight="1">
      <c r="A32" s="24"/>
      <c r="B32" s="24"/>
      <c r="C32" s="24" t="s">
        <v>1164</v>
      </c>
    </row>
    <row r="33" spans="1:3" ht="14.1" customHeight="1">
      <c r="A33" s="24"/>
      <c r="B33" s="24"/>
      <c r="C33" s="24"/>
    </row>
    <row r="34" spans="1:3" ht="14.1" customHeight="1">
      <c r="A34" s="24"/>
      <c r="B34" s="24"/>
      <c r="C34" s="24" t="s">
        <v>1165</v>
      </c>
    </row>
    <row r="35" spans="1:3" ht="14.1" customHeight="1">
      <c r="A35" s="24"/>
      <c r="B35" s="24" t="s">
        <v>1169</v>
      </c>
      <c r="C35" s="24"/>
    </row>
    <row r="36" spans="1:3" ht="14.1" customHeight="1">
      <c r="A36" s="24"/>
      <c r="B36" s="24" t="s">
        <v>855</v>
      </c>
      <c r="C36" s="24"/>
    </row>
    <row r="37" spans="1:3" ht="14.1" customHeight="1">
      <c r="A37" s="24"/>
      <c r="B37" s="24"/>
      <c r="C37" s="24"/>
    </row>
    <row r="38" spans="1:3" ht="14.1" customHeight="1">
      <c r="A38" s="24"/>
      <c r="B38" s="24"/>
      <c r="C38" s="24" t="s">
        <v>1166</v>
      </c>
    </row>
    <row r="39" spans="1:3" ht="14.1" customHeight="1">
      <c r="A39" s="24"/>
      <c r="B39" s="24" t="s">
        <v>1167</v>
      </c>
      <c r="C39" s="24"/>
    </row>
    <row r="40" spans="1:3" ht="14.1" customHeight="1">
      <c r="A40" s="24"/>
      <c r="B40" s="24"/>
      <c r="C40" s="24"/>
    </row>
    <row r="41" spans="1:3" ht="14.1" customHeight="1">
      <c r="A41" s="24"/>
      <c r="B41" s="24"/>
      <c r="C41" s="24" t="s">
        <v>1170</v>
      </c>
    </row>
    <row r="42" spans="1:3" ht="14.1" customHeight="1">
      <c r="A42" s="24"/>
      <c r="B42" s="24" t="s">
        <v>1171</v>
      </c>
      <c r="C42" s="24"/>
    </row>
    <row r="43" spans="1:3" ht="14.1" customHeight="1">
      <c r="A43" s="24"/>
      <c r="B43" s="24"/>
      <c r="C43" s="24"/>
    </row>
    <row r="44" spans="1:3" ht="14.1" customHeight="1">
      <c r="A44" s="24"/>
      <c r="B44" s="24"/>
      <c r="C44" s="24" t="s">
        <v>1168</v>
      </c>
    </row>
    <row r="45" spans="1:3" ht="14.1" customHeight="1">
      <c r="A45" s="24"/>
      <c r="B45" s="24" t="s">
        <v>853</v>
      </c>
      <c r="C45" s="24"/>
    </row>
    <row r="46" spans="1:3" ht="14.1" customHeight="1">
      <c r="A46" s="24"/>
      <c r="B46" s="24"/>
      <c r="C46" s="24"/>
    </row>
    <row r="47" spans="1:3" ht="14.1" customHeight="1">
      <c r="A47" s="25" t="s">
        <v>438</v>
      </c>
      <c r="B47" s="24" t="s">
        <v>1172</v>
      </c>
      <c r="C47" s="24"/>
    </row>
    <row r="48" spans="1:3" ht="14.1" customHeight="1">
      <c r="A48" s="24"/>
      <c r="B48" s="24" t="s">
        <v>1173</v>
      </c>
      <c r="C48" s="24"/>
    </row>
    <row r="49" spans="1:3" ht="14.1" customHeight="1">
      <c r="A49" s="24"/>
      <c r="B49" s="24" t="s">
        <v>1174</v>
      </c>
      <c r="C49" s="24"/>
    </row>
    <row r="50" spans="1:3" ht="14.1" customHeight="1">
      <c r="A50" s="24"/>
      <c r="B50" s="24"/>
      <c r="C50" s="24"/>
    </row>
    <row r="51" spans="1:3" ht="14.1" customHeight="1">
      <c r="A51" s="25" t="s">
        <v>441</v>
      </c>
      <c r="B51" s="24" t="s">
        <v>1175</v>
      </c>
      <c r="C51" s="24"/>
    </row>
    <row r="52" spans="1:3" ht="14.1" customHeight="1">
      <c r="A52" s="24"/>
      <c r="B52" s="24" t="s">
        <v>1176</v>
      </c>
      <c r="C52" s="24"/>
    </row>
    <row r="53" spans="1:3" ht="14.1" customHeight="1">
      <c r="A53" s="24"/>
      <c r="B53" s="24"/>
      <c r="C53" s="24"/>
    </row>
    <row r="54" spans="1:3" ht="14.1" customHeight="1">
      <c r="A54" s="24" t="s">
        <v>221</v>
      </c>
      <c r="B54" s="24"/>
      <c r="C54" s="24"/>
    </row>
    <row r="55" spans="1:3" ht="14.1" customHeight="1">
      <c r="A55" s="24"/>
      <c r="B55" s="24"/>
      <c r="C55" s="24"/>
    </row>
    <row r="56" spans="1:3" ht="14.1" customHeight="1">
      <c r="A56" s="24"/>
      <c r="B56" s="24"/>
      <c r="C56" s="24"/>
    </row>
    <row r="57" spans="1:3" ht="14.1" customHeight="1">
      <c r="A57" s="25"/>
      <c r="B57" s="24"/>
      <c r="C57" s="24"/>
    </row>
    <row r="58" spans="1:3" ht="14.1" customHeight="1">
      <c r="A58" s="24"/>
      <c r="B58" s="24"/>
      <c r="C58" s="24"/>
    </row>
    <row r="59" spans="1:3" ht="14.1" customHeight="1">
      <c r="A59" s="24"/>
      <c r="B59" s="24"/>
      <c r="C59" s="24"/>
    </row>
    <row r="60" spans="1:3" ht="14.1" customHeight="1">
      <c r="A60" s="25"/>
      <c r="B60" s="24"/>
      <c r="C60" s="24"/>
    </row>
    <row r="61" spans="1:3" ht="14.1" customHeight="1">
      <c r="A61" s="24"/>
      <c r="B61" s="24"/>
      <c r="C61" s="24"/>
    </row>
    <row r="62" spans="1:3" ht="14.1" customHeight="1">
      <c r="A62" s="24"/>
      <c r="B62" s="24"/>
      <c r="C62" s="24"/>
    </row>
    <row r="63" spans="1:3" ht="14.1" customHeight="1">
      <c r="A63" s="26"/>
      <c r="B63" s="24"/>
      <c r="C63" s="24"/>
    </row>
    <row r="64" spans="1:3" ht="15">
      <c r="A64" s="24"/>
      <c r="B64" s="24"/>
      <c r="C64" s="24"/>
    </row>
    <row r="65" spans="1:3" ht="15">
      <c r="A65" s="24"/>
      <c r="B65" s="24"/>
      <c r="C65" s="24"/>
    </row>
    <row r="66" spans="1:3" ht="15">
      <c r="A66" s="24"/>
      <c r="B66" s="24"/>
      <c r="C66" s="24"/>
    </row>
    <row r="67" spans="1:3" ht="15">
      <c r="A67" s="24"/>
      <c r="B67" s="24"/>
      <c r="C67" s="24"/>
    </row>
    <row r="68" spans="1:3" ht="15">
      <c r="A68" s="24"/>
      <c r="B68" s="24"/>
      <c r="C68" s="24"/>
    </row>
    <row r="69" spans="1:3" ht="15">
      <c r="A69" s="24"/>
      <c r="B69" s="24"/>
      <c r="C69" s="24"/>
    </row>
    <row r="70" spans="1:3" ht="15">
      <c r="A70" s="24"/>
      <c r="B70" s="24"/>
      <c r="C70" s="24"/>
    </row>
    <row r="71" spans="1:3" ht="15">
      <c r="A71" s="24"/>
      <c r="B71" s="24"/>
      <c r="C71" s="24"/>
    </row>
    <row r="72" spans="1:3" ht="15">
      <c r="A72" s="24"/>
      <c r="B72" s="24"/>
      <c r="C72" s="24"/>
    </row>
    <row r="73" spans="1:3" ht="15">
      <c r="A73" s="24"/>
      <c r="B73" s="24"/>
      <c r="C73" s="24"/>
    </row>
    <row r="74" spans="1:3" ht="15">
      <c r="A74" s="24"/>
      <c r="B74" s="24"/>
      <c r="C74" s="24"/>
    </row>
    <row r="75" spans="1:3" ht="15">
      <c r="A75" s="24"/>
      <c r="B75" s="24"/>
      <c r="C75" s="24"/>
    </row>
    <row r="76" spans="1:3" ht="15">
      <c r="A76" s="24"/>
      <c r="B76" s="24"/>
      <c r="C76" s="24"/>
    </row>
    <row r="77" spans="1:3" ht="15">
      <c r="A77" s="24"/>
      <c r="B77" s="24"/>
      <c r="C77" s="24"/>
    </row>
    <row r="78" spans="1:3" ht="15">
      <c r="A78" s="24"/>
      <c r="B78" s="24"/>
      <c r="C78" s="24"/>
    </row>
    <row r="79" spans="1:3" ht="15">
      <c r="A79" s="24"/>
      <c r="B79" s="24"/>
      <c r="C79" s="24"/>
    </row>
    <row r="80" spans="1:3" ht="15">
      <c r="A80" s="24"/>
      <c r="B80" s="24"/>
      <c r="C80" s="24"/>
    </row>
    <row r="81" spans="1:3" ht="15">
      <c r="A81" s="24"/>
      <c r="B81" s="24"/>
      <c r="C81" s="24"/>
    </row>
    <row r="82" spans="1:3" ht="15">
      <c r="A82" s="24"/>
      <c r="B82" s="24"/>
      <c r="C82" s="24"/>
    </row>
    <row r="83" spans="1:3" ht="15">
      <c r="A83" s="24"/>
      <c r="B83" s="24"/>
      <c r="C83" s="24"/>
    </row>
    <row r="84" spans="1:3" ht="15">
      <c r="A84" s="24"/>
      <c r="B84" s="24"/>
      <c r="C84" s="24"/>
    </row>
    <row r="85" spans="1:3" ht="15">
      <c r="A85" s="24"/>
      <c r="B85" s="24"/>
      <c r="C85" s="24"/>
    </row>
    <row r="86" spans="1:3" ht="15">
      <c r="A86" s="24"/>
      <c r="B86" s="24"/>
      <c r="C86" s="24"/>
    </row>
    <row r="87" spans="1:3" ht="15">
      <c r="A87" s="24"/>
      <c r="B87" s="24"/>
      <c r="C87" s="24"/>
    </row>
    <row r="88" spans="1:3" ht="15">
      <c r="A88" s="24"/>
      <c r="B88" s="24"/>
      <c r="C88" s="24"/>
    </row>
    <row r="89" spans="1:3" ht="15">
      <c r="A89" s="24"/>
      <c r="B89" s="24"/>
      <c r="C89" s="24"/>
    </row>
    <row r="90" spans="1:3" ht="15">
      <c r="A90" s="24"/>
      <c r="B90" s="24"/>
      <c r="C90" s="24"/>
    </row>
    <row r="91" spans="1:3" ht="15">
      <c r="A91" s="24"/>
      <c r="B91" s="24"/>
      <c r="C91" s="24"/>
    </row>
  </sheetData>
  <mergeCells count="1">
    <mergeCell ref="A1:C1"/>
  </mergeCells>
  <phoneticPr fontId="0" type="noConversion"/>
  <pageMargins left="0.75" right="0" top="0.75" bottom="0.25" header="0.5" footer="0.5"/>
  <pageSetup scale="91" orientation="portrait"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pageSetUpPr fitToPage="1"/>
  </sheetPr>
  <dimension ref="B1:L61"/>
  <sheetViews>
    <sheetView showGridLines="0" zoomScaleNormal="100" workbookViewId="0">
      <selection activeCell="D26" sqref="D26"/>
    </sheetView>
  </sheetViews>
  <sheetFormatPr defaultColWidth="10.140625" defaultRowHeight="11.25"/>
  <cols>
    <col min="1" max="1" width="3.5703125" style="1725" customWidth="1"/>
    <col min="2" max="2" width="4.140625" style="1725" customWidth="1"/>
    <col min="3" max="3" width="7" style="1725" customWidth="1"/>
    <col min="4" max="4" width="39.85546875" style="1725" customWidth="1"/>
    <col min="5" max="10" width="12.140625" style="1726" customWidth="1"/>
    <col min="11" max="11" width="5.140625" style="1725" customWidth="1"/>
    <col min="12" max="12" width="3.5703125" style="1725" customWidth="1"/>
    <col min="13" max="16384" width="10.140625" style="1725"/>
  </cols>
  <sheetData>
    <row r="1" spans="2:12" ht="15.75" customHeight="1">
      <c r="B1" s="1790" t="s">
        <v>1956</v>
      </c>
      <c r="C1" s="1789"/>
      <c r="D1" s="1789"/>
      <c r="E1" s="1788"/>
      <c r="F1" s="1788"/>
      <c r="G1" s="1788"/>
      <c r="H1" s="1788"/>
      <c r="I1" s="1788"/>
      <c r="J1" s="1787"/>
      <c r="K1" s="1786"/>
      <c r="L1" s="5650" t="s">
        <v>3500</v>
      </c>
    </row>
    <row r="2" spans="2:12" ht="14.25" customHeight="1">
      <c r="B2" s="1785" t="s">
        <v>645</v>
      </c>
      <c r="C2" s="1784"/>
      <c r="D2" s="1778"/>
      <c r="E2" s="1777"/>
      <c r="F2" s="1777"/>
      <c r="G2" s="1777"/>
      <c r="H2" s="1777"/>
      <c r="I2" s="1777"/>
      <c r="J2" s="1777"/>
      <c r="K2" s="1776"/>
      <c r="L2" s="5650" t="s">
        <v>3500</v>
      </c>
    </row>
    <row r="3" spans="2:12" ht="9" customHeight="1">
      <c r="B3" s="1785"/>
      <c r="C3" s="1784"/>
      <c r="D3" s="1778"/>
      <c r="E3" s="1777"/>
      <c r="F3" s="1777"/>
      <c r="G3" s="1777"/>
      <c r="H3" s="1777"/>
      <c r="I3" s="1777"/>
      <c r="J3" s="1777"/>
      <c r="K3" s="1776"/>
      <c r="L3" s="5650" t="s">
        <v>3500</v>
      </c>
    </row>
    <row r="4" spans="2:12" ht="11.25" customHeight="1">
      <c r="B4" s="1782" t="s">
        <v>770</v>
      </c>
      <c r="C4" s="1779" t="s">
        <v>1955</v>
      </c>
      <c r="D4" s="1778"/>
      <c r="E4" s="1777" t="s">
        <v>982</v>
      </c>
      <c r="F4" s="1777"/>
      <c r="G4" s="1777"/>
      <c r="H4" s="1777"/>
      <c r="I4" s="1777"/>
      <c r="J4" s="1777"/>
      <c r="K4" s="1776"/>
      <c r="L4" s="5650" t="s">
        <v>3500</v>
      </c>
    </row>
    <row r="5" spans="2:12" ht="2.1" customHeight="1">
      <c r="B5" s="1782"/>
      <c r="C5" s="1779"/>
      <c r="D5" s="1778"/>
      <c r="E5" s="1777"/>
      <c r="F5" s="1777"/>
      <c r="G5" s="1777"/>
      <c r="H5" s="1777"/>
      <c r="I5" s="1777"/>
      <c r="J5" s="1777"/>
      <c r="K5" s="1776"/>
      <c r="L5" s="5650" t="s">
        <v>3500</v>
      </c>
    </row>
    <row r="6" spans="2:12" ht="11.25" customHeight="1">
      <c r="B6" s="1782" t="s">
        <v>773</v>
      </c>
      <c r="C6" s="1779" t="s">
        <v>1954</v>
      </c>
      <c r="D6" s="1778"/>
      <c r="E6" s="1777"/>
      <c r="F6" s="1777"/>
      <c r="G6" s="1777"/>
      <c r="H6" s="1777"/>
      <c r="I6" s="1777"/>
      <c r="J6" s="1777"/>
      <c r="K6" s="1776"/>
      <c r="L6" s="5650" t="s">
        <v>3500</v>
      </c>
    </row>
    <row r="7" spans="2:12" ht="11.25" customHeight="1">
      <c r="B7" s="1781"/>
      <c r="C7" s="1779" t="s">
        <v>1953</v>
      </c>
      <c r="D7" s="1778"/>
      <c r="E7" s="1777"/>
      <c r="F7" s="1777"/>
      <c r="G7" s="1777"/>
      <c r="H7" s="1777"/>
      <c r="I7" s="1777"/>
      <c r="J7" s="1777"/>
      <c r="K7" s="1776"/>
      <c r="L7" s="5650" t="s">
        <v>3500</v>
      </c>
    </row>
    <row r="8" spans="2:12" ht="2.1" customHeight="1">
      <c r="B8" s="1781"/>
      <c r="C8" s="1779"/>
      <c r="D8" s="1778"/>
      <c r="E8" s="1777"/>
      <c r="F8" s="1777"/>
      <c r="G8" s="1777"/>
      <c r="H8" s="1777"/>
      <c r="I8" s="1777"/>
      <c r="J8" s="1777"/>
      <c r="K8" s="1776"/>
      <c r="L8" s="5650" t="s">
        <v>3500</v>
      </c>
    </row>
    <row r="9" spans="2:12" ht="11.25" customHeight="1">
      <c r="B9" s="1782" t="s">
        <v>774</v>
      </c>
      <c r="C9" s="1779" t="s">
        <v>1952</v>
      </c>
      <c r="D9" s="1778"/>
      <c r="E9" s="1777"/>
      <c r="F9" s="1777"/>
      <c r="G9" s="1777"/>
      <c r="H9" s="1777"/>
      <c r="I9" s="1777"/>
      <c r="J9" s="1777"/>
      <c r="K9" s="1776"/>
      <c r="L9" s="5650" t="s">
        <v>3500</v>
      </c>
    </row>
    <row r="10" spans="2:12" ht="11.25" customHeight="1">
      <c r="B10" s="1781"/>
      <c r="C10" s="1779" t="s">
        <v>1951</v>
      </c>
      <c r="D10" s="1778"/>
      <c r="E10" s="1777"/>
      <c r="F10" s="1777"/>
      <c r="G10" s="1777"/>
      <c r="H10" s="1777"/>
      <c r="I10" s="1777"/>
      <c r="J10" s="1777"/>
      <c r="K10" s="1776"/>
      <c r="L10" s="5650" t="s">
        <v>3500</v>
      </c>
    </row>
    <row r="11" spans="2:12" ht="11.25" customHeight="1">
      <c r="B11" s="1781"/>
      <c r="C11" s="1779" t="s">
        <v>1950</v>
      </c>
      <c r="D11" s="1778"/>
      <c r="E11" s="1777"/>
      <c r="F11" s="1777"/>
      <c r="G11" s="1777"/>
      <c r="H11" s="1777"/>
      <c r="I11" s="1777"/>
      <c r="J11" s="1777"/>
      <c r="K11" s="1776"/>
      <c r="L11" s="5650" t="s">
        <v>3500</v>
      </c>
    </row>
    <row r="12" spans="2:12" ht="11.25" customHeight="1">
      <c r="B12" s="1781"/>
      <c r="C12" s="1783" t="s">
        <v>1949</v>
      </c>
      <c r="D12" s="1778"/>
      <c r="E12" s="1777"/>
      <c r="F12" s="1777"/>
      <c r="G12" s="1777"/>
      <c r="H12" s="1777"/>
      <c r="I12" s="1777"/>
      <c r="J12" s="1777"/>
      <c r="K12" s="1776"/>
      <c r="L12" s="5650" t="s">
        <v>3500</v>
      </c>
    </row>
    <row r="13" spans="2:12" ht="2.1" customHeight="1">
      <c r="B13" s="1781"/>
      <c r="C13" s="1783"/>
      <c r="D13" s="1778"/>
      <c r="E13" s="1777"/>
      <c r="F13" s="1777"/>
      <c r="G13" s="1777"/>
      <c r="H13" s="1777"/>
      <c r="I13" s="1777"/>
      <c r="J13" s="1777"/>
      <c r="K13" s="1776"/>
      <c r="L13" s="5650" t="s">
        <v>3500</v>
      </c>
    </row>
    <row r="14" spans="2:12" ht="11.25" customHeight="1">
      <c r="B14" s="1782" t="s">
        <v>1103</v>
      </c>
      <c r="C14" s="1779" t="s">
        <v>1948</v>
      </c>
      <c r="D14" s="1778"/>
      <c r="E14" s="1777"/>
      <c r="F14" s="1777"/>
      <c r="G14" s="1777"/>
      <c r="H14" s="1777"/>
      <c r="I14" s="1777"/>
      <c r="J14" s="1777"/>
      <c r="K14" s="1776"/>
      <c r="L14" s="5650" t="s">
        <v>3500</v>
      </c>
    </row>
    <row r="15" spans="2:12" ht="2.1" customHeight="1">
      <c r="B15" s="1782"/>
      <c r="C15" s="1779"/>
      <c r="D15" s="1778"/>
      <c r="E15" s="1777"/>
      <c r="F15" s="1777"/>
      <c r="G15" s="1777"/>
      <c r="H15" s="1777"/>
      <c r="I15" s="1777"/>
      <c r="J15" s="1777"/>
      <c r="K15" s="1776"/>
      <c r="L15" s="5650" t="s">
        <v>3500</v>
      </c>
    </row>
    <row r="16" spans="2:12" ht="11.25" customHeight="1">
      <c r="B16" s="1782" t="s">
        <v>575</v>
      </c>
      <c r="C16" s="1779" t="s">
        <v>1947</v>
      </c>
      <c r="D16" s="1778"/>
      <c r="E16" s="1777"/>
      <c r="F16" s="1777"/>
      <c r="G16" s="1777"/>
      <c r="H16" s="1777"/>
      <c r="I16" s="1777"/>
      <c r="J16" s="1777"/>
      <c r="K16" s="1776"/>
      <c r="L16" s="5650" t="s">
        <v>3500</v>
      </c>
    </row>
    <row r="17" spans="2:12" ht="11.25" customHeight="1">
      <c r="B17" s="1781"/>
      <c r="C17" s="1779" t="s">
        <v>1946</v>
      </c>
      <c r="D17" s="1778"/>
      <c r="E17" s="1777"/>
      <c r="F17" s="1777"/>
      <c r="G17" s="1777"/>
      <c r="H17" s="1777"/>
      <c r="I17" s="1777"/>
      <c r="J17" s="1777"/>
      <c r="K17" s="1776"/>
      <c r="L17" s="5650" t="s">
        <v>3500</v>
      </c>
    </row>
    <row r="18" spans="2:12" ht="11.25" customHeight="1">
      <c r="B18" s="1780"/>
      <c r="C18" s="1779" t="s">
        <v>1945</v>
      </c>
      <c r="D18" s="1778"/>
      <c r="E18" s="1777"/>
      <c r="F18" s="1777"/>
      <c r="G18" s="1777"/>
      <c r="H18" s="1777"/>
      <c r="I18" s="1777"/>
      <c r="J18" s="1777"/>
      <c r="K18" s="1776"/>
      <c r="L18" s="5650" t="s">
        <v>3500</v>
      </c>
    </row>
    <row r="19" spans="2:12" ht="11.25" customHeight="1">
      <c r="B19" s="1775"/>
      <c r="C19" s="1774"/>
      <c r="D19" s="1773"/>
      <c r="E19" s="1766"/>
      <c r="F19" s="1766"/>
      <c r="G19" s="1766"/>
      <c r="H19" s="1766"/>
      <c r="I19" s="1766"/>
      <c r="J19" s="1766"/>
      <c r="K19" s="1772"/>
      <c r="L19" s="5650" t="s">
        <v>3500</v>
      </c>
    </row>
    <row r="20" spans="2:12" ht="11.25" customHeight="1">
      <c r="B20" s="1768"/>
      <c r="C20" s="1748"/>
      <c r="D20" s="1748"/>
      <c r="E20" s="1771" t="s">
        <v>1944</v>
      </c>
      <c r="F20" s="1770"/>
      <c r="G20" s="1769"/>
      <c r="H20" s="1771" t="s">
        <v>1943</v>
      </c>
      <c r="I20" s="1770"/>
      <c r="J20" s="1769"/>
      <c r="K20" s="1764"/>
      <c r="L20" s="5650" t="s">
        <v>3500</v>
      </c>
    </row>
    <row r="21" spans="2:12" ht="11.25" customHeight="1">
      <c r="B21" s="1768"/>
      <c r="C21" s="1748"/>
      <c r="D21" s="1748"/>
      <c r="E21" s="1767" t="s">
        <v>1942</v>
      </c>
      <c r="F21" s="1766"/>
      <c r="G21" s="1765"/>
      <c r="H21" s="1767" t="s">
        <v>1942</v>
      </c>
      <c r="I21" s="1766"/>
      <c r="J21" s="1765"/>
      <c r="K21" s="1764"/>
    </row>
    <row r="22" spans="2:12" ht="11.25" customHeight="1">
      <c r="B22" s="1749" t="s">
        <v>549</v>
      </c>
      <c r="C22" s="1762" t="s">
        <v>491</v>
      </c>
      <c r="D22" s="1762" t="s">
        <v>1941</v>
      </c>
      <c r="E22" s="1763" t="s">
        <v>1938</v>
      </c>
      <c r="F22" s="1763" t="s">
        <v>1940</v>
      </c>
      <c r="G22" s="1763" t="s">
        <v>1939</v>
      </c>
      <c r="H22" s="1763" t="s">
        <v>1938</v>
      </c>
      <c r="I22" s="1763" t="s">
        <v>1937</v>
      </c>
      <c r="J22" s="1763" t="s">
        <v>1936</v>
      </c>
      <c r="K22" s="1743" t="s">
        <v>549</v>
      </c>
    </row>
    <row r="23" spans="2:12" ht="11.25" customHeight="1">
      <c r="B23" s="1749" t="s">
        <v>593</v>
      </c>
      <c r="C23" s="1762" t="s">
        <v>492</v>
      </c>
      <c r="D23" s="1748"/>
      <c r="E23" s="1763" t="s">
        <v>1935</v>
      </c>
      <c r="F23" s="1763"/>
      <c r="G23" s="1763"/>
      <c r="H23" s="1763" t="s">
        <v>1935</v>
      </c>
      <c r="I23" s="1763"/>
      <c r="J23" s="1763"/>
      <c r="K23" s="1743" t="s">
        <v>593</v>
      </c>
    </row>
    <row r="24" spans="2:12" ht="11.25" customHeight="1" thickBot="1">
      <c r="B24" s="1749"/>
      <c r="C24" s="1762"/>
      <c r="D24" s="1762" t="s">
        <v>599</v>
      </c>
      <c r="E24" s="1762" t="s">
        <v>600</v>
      </c>
      <c r="F24" s="1762" t="s">
        <v>494</v>
      </c>
      <c r="G24" s="1762" t="s">
        <v>495</v>
      </c>
      <c r="H24" s="1762" t="s">
        <v>496</v>
      </c>
      <c r="I24" s="1762" t="s">
        <v>497</v>
      </c>
      <c r="J24" s="1762" t="s">
        <v>498</v>
      </c>
      <c r="K24" s="1731"/>
    </row>
    <row r="25" spans="2:12" ht="11.25" customHeight="1">
      <c r="B25" s="1761"/>
      <c r="C25" s="1760"/>
      <c r="D25" s="1759" t="s">
        <v>1934</v>
      </c>
      <c r="E25" s="1758"/>
      <c r="F25" s="1757"/>
      <c r="G25" s="1757"/>
      <c r="H25" s="1757"/>
      <c r="I25" s="1757"/>
      <c r="J25" s="1756"/>
      <c r="K25" s="1743"/>
    </row>
    <row r="26" spans="2:12" ht="11.25" customHeight="1">
      <c r="B26" s="1742">
        <v>1</v>
      </c>
      <c r="C26" s="1741"/>
      <c r="D26" s="1740" t="s">
        <v>1933</v>
      </c>
      <c r="E26" s="5110">
        <v>0</v>
      </c>
      <c r="F26" s="5111">
        <v>0</v>
      </c>
      <c r="G26" s="5112">
        <v>0</v>
      </c>
      <c r="H26" s="5111">
        <v>0</v>
      </c>
      <c r="I26" s="5113">
        <v>0</v>
      </c>
      <c r="J26" s="5114">
        <v>0</v>
      </c>
      <c r="K26" s="1731">
        <v>1</v>
      </c>
    </row>
    <row r="27" spans="2:12" ht="11.25" customHeight="1">
      <c r="B27" s="1742">
        <v>2</v>
      </c>
      <c r="C27" s="1741"/>
      <c r="D27" s="1740" t="s">
        <v>1932</v>
      </c>
      <c r="E27" s="5110">
        <v>0</v>
      </c>
      <c r="F27" s="5111">
        <v>64</v>
      </c>
      <c r="G27" s="5112">
        <v>255</v>
      </c>
      <c r="H27" s="5111">
        <v>675</v>
      </c>
      <c r="I27" s="5113">
        <v>177</v>
      </c>
      <c r="J27" s="5114">
        <v>587</v>
      </c>
      <c r="K27" s="1731">
        <v>2</v>
      </c>
    </row>
    <row r="28" spans="2:12" ht="11.25" customHeight="1">
      <c r="B28" s="1742">
        <v>3</v>
      </c>
      <c r="C28" s="1741"/>
      <c r="D28" s="1755" t="s">
        <v>1931</v>
      </c>
      <c r="E28" s="5110">
        <v>0</v>
      </c>
      <c r="F28" s="5111">
        <v>3059</v>
      </c>
      <c r="G28" s="5112">
        <v>12378</v>
      </c>
      <c r="H28" s="5111">
        <v>8210</v>
      </c>
      <c r="I28" s="5113">
        <v>4169</v>
      </c>
      <c r="J28" s="5114">
        <v>21808</v>
      </c>
      <c r="K28" s="1731">
        <v>3</v>
      </c>
    </row>
    <row r="29" spans="2:12" ht="11.25" customHeight="1">
      <c r="B29" s="1742">
        <v>4</v>
      </c>
      <c r="C29" s="1741"/>
      <c r="D29" s="1740" t="s">
        <v>1930</v>
      </c>
      <c r="E29" s="5110">
        <v>0</v>
      </c>
      <c r="F29" s="5111">
        <v>185</v>
      </c>
      <c r="G29" s="5112">
        <v>499</v>
      </c>
      <c r="H29" s="5111">
        <v>319</v>
      </c>
      <c r="I29" s="5113">
        <v>40</v>
      </c>
      <c r="J29" s="5114">
        <v>830</v>
      </c>
      <c r="K29" s="1731">
        <v>4</v>
      </c>
    </row>
    <row r="30" spans="2:12" ht="11.25" customHeight="1">
      <c r="B30" s="1742">
        <v>5</v>
      </c>
      <c r="C30" s="1741"/>
      <c r="D30" s="1740" t="s">
        <v>1929</v>
      </c>
      <c r="E30" s="5110">
        <v>0</v>
      </c>
      <c r="F30" s="5111">
        <v>2058</v>
      </c>
      <c r="G30" s="5112">
        <v>5899</v>
      </c>
      <c r="H30" s="5111">
        <v>0</v>
      </c>
      <c r="I30" s="5113">
        <v>772</v>
      </c>
      <c r="J30" s="5114">
        <v>2443</v>
      </c>
      <c r="K30" s="1731">
        <v>5</v>
      </c>
    </row>
    <row r="31" spans="2:12" ht="11.25" customHeight="1">
      <c r="B31" s="1742">
        <v>6</v>
      </c>
      <c r="C31" s="1741"/>
      <c r="D31" s="1740" t="s">
        <v>1928</v>
      </c>
      <c r="E31" s="5110">
        <v>0</v>
      </c>
      <c r="F31" s="5111">
        <v>2942</v>
      </c>
      <c r="G31" s="5112">
        <v>7085</v>
      </c>
      <c r="H31" s="5111">
        <v>0</v>
      </c>
      <c r="I31" s="5113">
        <v>1288</v>
      </c>
      <c r="J31" s="5114">
        <v>3961</v>
      </c>
      <c r="K31" s="1731">
        <v>6</v>
      </c>
    </row>
    <row r="32" spans="2:12" ht="11.25" customHeight="1">
      <c r="B32" s="1742">
        <v>7</v>
      </c>
      <c r="C32" s="1741"/>
      <c r="D32" s="1740" t="s">
        <v>1927</v>
      </c>
      <c r="E32" s="5110">
        <v>0</v>
      </c>
      <c r="F32" s="5111">
        <v>401</v>
      </c>
      <c r="G32" s="5112">
        <v>1155</v>
      </c>
      <c r="H32" s="5111">
        <v>0</v>
      </c>
      <c r="I32" s="5113">
        <v>187</v>
      </c>
      <c r="J32" s="5114">
        <v>1650</v>
      </c>
      <c r="K32" s="1731">
        <v>7</v>
      </c>
    </row>
    <row r="33" spans="2:11" ht="11.25" customHeight="1">
      <c r="B33" s="1742">
        <v>8</v>
      </c>
      <c r="C33" s="1741"/>
      <c r="D33" s="1740" t="s">
        <v>1926</v>
      </c>
      <c r="E33" s="5110">
        <v>0</v>
      </c>
      <c r="F33" s="5111">
        <v>59</v>
      </c>
      <c r="G33" s="5112">
        <v>199</v>
      </c>
      <c r="H33" s="5111">
        <v>0</v>
      </c>
      <c r="I33" s="5113">
        <v>11</v>
      </c>
      <c r="J33" s="5114">
        <v>344</v>
      </c>
      <c r="K33" s="1731">
        <v>8</v>
      </c>
    </row>
    <row r="34" spans="2:11" ht="11.25" customHeight="1">
      <c r="B34" s="1742">
        <v>9</v>
      </c>
      <c r="C34" s="1741"/>
      <c r="D34" s="1740" t="s">
        <v>1925</v>
      </c>
      <c r="E34" s="5110">
        <v>0</v>
      </c>
      <c r="F34" s="5111">
        <v>0</v>
      </c>
      <c r="G34" s="5112">
        <v>0</v>
      </c>
      <c r="H34" s="5111">
        <v>0</v>
      </c>
      <c r="I34" s="5113">
        <v>18</v>
      </c>
      <c r="J34" s="5114">
        <v>63</v>
      </c>
      <c r="K34" s="1731">
        <v>9</v>
      </c>
    </row>
    <row r="35" spans="2:11" ht="11.25" customHeight="1">
      <c r="B35" s="1742">
        <v>10</v>
      </c>
      <c r="C35" s="1741"/>
      <c r="D35" s="1740" t="s">
        <v>1924</v>
      </c>
      <c r="E35" s="5110">
        <v>0</v>
      </c>
      <c r="F35" s="5111">
        <v>0</v>
      </c>
      <c r="G35" s="5112">
        <v>0</v>
      </c>
      <c r="H35" s="5111">
        <v>0</v>
      </c>
      <c r="I35" s="5113">
        <v>5</v>
      </c>
      <c r="J35" s="5114">
        <v>13</v>
      </c>
      <c r="K35" s="1731">
        <v>10</v>
      </c>
    </row>
    <row r="36" spans="2:11" ht="11.25" customHeight="1">
      <c r="B36" s="1742">
        <v>11</v>
      </c>
      <c r="C36" s="1741"/>
      <c r="D36" s="1755" t="s">
        <v>1923</v>
      </c>
      <c r="E36" s="5110">
        <v>0</v>
      </c>
      <c r="F36" s="5111">
        <v>2088</v>
      </c>
      <c r="G36" s="5112">
        <v>3107</v>
      </c>
      <c r="H36" s="5111">
        <v>20309</v>
      </c>
      <c r="I36" s="5113">
        <v>573</v>
      </c>
      <c r="J36" s="5114">
        <v>1854</v>
      </c>
      <c r="K36" s="1731">
        <v>11</v>
      </c>
    </row>
    <row r="37" spans="2:11" ht="11.25" customHeight="1">
      <c r="B37" s="1742">
        <v>12</v>
      </c>
      <c r="C37" s="1741"/>
      <c r="D37" s="1755" t="s">
        <v>1922</v>
      </c>
      <c r="E37" s="5110">
        <v>0</v>
      </c>
      <c r="F37" s="5111">
        <v>616</v>
      </c>
      <c r="G37" s="5112">
        <v>4983</v>
      </c>
      <c r="H37" s="5111">
        <v>10864</v>
      </c>
      <c r="I37" s="5113">
        <v>511</v>
      </c>
      <c r="J37" s="5114">
        <v>1039</v>
      </c>
      <c r="K37" s="1731">
        <v>12</v>
      </c>
    </row>
    <row r="38" spans="2:11" ht="11.25" customHeight="1">
      <c r="B38" s="1742">
        <v>13</v>
      </c>
      <c r="C38" s="1741"/>
      <c r="D38" s="1755" t="s">
        <v>1921</v>
      </c>
      <c r="E38" s="5110">
        <v>0</v>
      </c>
      <c r="F38" s="5111">
        <v>0</v>
      </c>
      <c r="G38" s="5112">
        <v>0</v>
      </c>
      <c r="H38" s="5111">
        <v>8</v>
      </c>
      <c r="I38" s="5113">
        <v>4</v>
      </c>
      <c r="J38" s="5114">
        <v>12</v>
      </c>
      <c r="K38" s="1731">
        <v>13</v>
      </c>
    </row>
    <row r="39" spans="2:11" ht="11.25" customHeight="1">
      <c r="B39" s="1742">
        <v>14</v>
      </c>
      <c r="C39" s="1741"/>
      <c r="D39" s="1740" t="s">
        <v>1920</v>
      </c>
      <c r="E39" s="5110">
        <v>0</v>
      </c>
      <c r="F39" s="5111">
        <v>2377</v>
      </c>
      <c r="G39" s="5112">
        <v>9956</v>
      </c>
      <c r="H39" s="5111">
        <v>3179</v>
      </c>
      <c r="I39" s="5113">
        <v>1420</v>
      </c>
      <c r="J39" s="5114">
        <v>7943</v>
      </c>
      <c r="K39" s="1731">
        <v>14</v>
      </c>
    </row>
    <row r="40" spans="2:11" ht="11.25" customHeight="1">
      <c r="B40" s="1742">
        <v>15</v>
      </c>
      <c r="C40" s="1741"/>
      <c r="D40" s="1740" t="s">
        <v>1919</v>
      </c>
      <c r="E40" s="5110">
        <v>0</v>
      </c>
      <c r="F40" s="5111">
        <v>0</v>
      </c>
      <c r="G40" s="5112">
        <v>0</v>
      </c>
      <c r="H40" s="5111">
        <v>0</v>
      </c>
      <c r="I40" s="5113">
        <v>0</v>
      </c>
      <c r="J40" s="5114">
        <v>0</v>
      </c>
      <c r="K40" s="1731">
        <v>15</v>
      </c>
    </row>
    <row r="41" spans="2:11" ht="11.25" customHeight="1">
      <c r="B41" s="1742">
        <v>16</v>
      </c>
      <c r="C41" s="1741"/>
      <c r="D41" s="1755" t="s">
        <v>1918</v>
      </c>
      <c r="E41" s="5110">
        <v>0</v>
      </c>
      <c r="F41" s="5111">
        <v>0</v>
      </c>
      <c r="G41" s="5112">
        <v>0</v>
      </c>
      <c r="H41" s="5111">
        <v>0</v>
      </c>
      <c r="I41" s="5113">
        <v>0</v>
      </c>
      <c r="J41" s="5114">
        <v>0</v>
      </c>
      <c r="K41" s="1731">
        <v>16</v>
      </c>
    </row>
    <row r="42" spans="2:11" ht="11.25" customHeight="1">
      <c r="B42" s="1742">
        <v>17</v>
      </c>
      <c r="C42" s="1741"/>
      <c r="D42" s="1755" t="s">
        <v>1917</v>
      </c>
      <c r="E42" s="5110">
        <v>0</v>
      </c>
      <c r="F42" s="5111">
        <v>0</v>
      </c>
      <c r="G42" s="5112">
        <v>13</v>
      </c>
      <c r="H42" s="5111">
        <v>0</v>
      </c>
      <c r="I42" s="5113">
        <v>20</v>
      </c>
      <c r="J42" s="5114">
        <v>92</v>
      </c>
      <c r="K42" s="1731">
        <v>17</v>
      </c>
    </row>
    <row r="43" spans="2:11" ht="11.25" customHeight="1">
      <c r="B43" s="1742">
        <v>18</v>
      </c>
      <c r="C43" s="1741"/>
      <c r="D43" s="1740" t="s">
        <v>1916</v>
      </c>
      <c r="E43" s="5110">
        <v>0</v>
      </c>
      <c r="F43" s="5111">
        <v>0</v>
      </c>
      <c r="G43" s="5112">
        <v>17156</v>
      </c>
      <c r="H43" s="5111">
        <v>14120</v>
      </c>
      <c r="I43" s="5113">
        <v>0</v>
      </c>
      <c r="J43" s="5114">
        <v>0</v>
      </c>
      <c r="K43" s="1731">
        <v>18</v>
      </c>
    </row>
    <row r="44" spans="2:11" ht="11.25" customHeight="1">
      <c r="B44" s="1742">
        <v>19</v>
      </c>
      <c r="C44" s="1741"/>
      <c r="D44" s="1754" t="s">
        <v>1915</v>
      </c>
      <c r="E44" s="1753">
        <f t="shared" ref="E44:J44" si="0">SUM(E26:E43)</f>
        <v>0</v>
      </c>
      <c r="F44" s="1752">
        <f t="shared" si="0"/>
        <v>13849</v>
      </c>
      <c r="G44" s="1752">
        <f t="shared" si="0"/>
        <v>62685</v>
      </c>
      <c r="H44" s="1751">
        <f t="shared" si="0"/>
        <v>57684</v>
      </c>
      <c r="I44" s="1751">
        <f t="shared" si="0"/>
        <v>9195</v>
      </c>
      <c r="J44" s="1750">
        <f t="shared" si="0"/>
        <v>42639</v>
      </c>
      <c r="K44" s="1731">
        <v>19</v>
      </c>
    </row>
    <row r="45" spans="2:11" ht="3" customHeight="1">
      <c r="B45" s="1749"/>
      <c r="C45" s="1748"/>
      <c r="E45" s="1746"/>
      <c r="F45" s="1745"/>
      <c r="G45" s="1745"/>
      <c r="H45" s="1745"/>
      <c r="I45" s="1745"/>
      <c r="J45" s="1744"/>
      <c r="K45" s="1743"/>
    </row>
    <row r="46" spans="2:11" ht="11.25" customHeight="1">
      <c r="B46" s="1749"/>
      <c r="C46" s="1748"/>
      <c r="D46" s="1747" t="s">
        <v>1914</v>
      </c>
      <c r="E46" s="1746"/>
      <c r="F46" s="1745"/>
      <c r="G46" s="1745"/>
      <c r="H46" s="1745"/>
      <c r="I46" s="1745"/>
      <c r="J46" s="1744"/>
      <c r="K46" s="1743"/>
    </row>
    <row r="47" spans="2:11" ht="11.25" customHeight="1">
      <c r="B47" s="1742">
        <v>20</v>
      </c>
      <c r="C47" s="1741"/>
      <c r="D47" s="1740" t="s">
        <v>1913</v>
      </c>
      <c r="E47" s="5115">
        <v>0</v>
      </c>
      <c r="F47" s="5113">
        <v>0</v>
      </c>
      <c r="G47" s="5113">
        <v>0</v>
      </c>
      <c r="H47" s="5116">
        <v>0</v>
      </c>
      <c r="I47" s="5116">
        <v>0</v>
      </c>
      <c r="J47" s="5114">
        <v>0</v>
      </c>
      <c r="K47" s="1731">
        <v>20</v>
      </c>
    </row>
    <row r="48" spans="2:11" ht="11.25" customHeight="1">
      <c r="B48" s="1742">
        <v>21</v>
      </c>
      <c r="C48" s="1741"/>
      <c r="D48" s="1740" t="s">
        <v>1912</v>
      </c>
      <c r="E48" s="5115">
        <v>0</v>
      </c>
      <c r="F48" s="5113">
        <v>0</v>
      </c>
      <c r="G48" s="5113">
        <v>0</v>
      </c>
      <c r="H48" s="5116">
        <v>0</v>
      </c>
      <c r="I48" s="5116">
        <v>0</v>
      </c>
      <c r="J48" s="5114">
        <v>0</v>
      </c>
      <c r="K48" s="1731">
        <v>21</v>
      </c>
    </row>
    <row r="49" spans="2:12" ht="11.25" customHeight="1">
      <c r="B49" s="1742">
        <v>22</v>
      </c>
      <c r="C49" s="1741"/>
      <c r="D49" s="1740" t="s">
        <v>1911</v>
      </c>
      <c r="E49" s="5115">
        <v>0</v>
      </c>
      <c r="F49" s="5113">
        <v>0</v>
      </c>
      <c r="G49" s="5113">
        <v>0</v>
      </c>
      <c r="H49" s="5116">
        <v>0</v>
      </c>
      <c r="I49" s="5116">
        <v>0</v>
      </c>
      <c r="J49" s="5114">
        <v>0</v>
      </c>
      <c r="K49" s="1731">
        <v>22</v>
      </c>
    </row>
    <row r="50" spans="2:12" ht="11.25" customHeight="1">
      <c r="B50" s="1742">
        <v>23</v>
      </c>
      <c r="C50" s="1741"/>
      <c r="D50" s="1740" t="s">
        <v>1910</v>
      </c>
      <c r="E50" s="5115">
        <v>0</v>
      </c>
      <c r="F50" s="5113">
        <v>0</v>
      </c>
      <c r="G50" s="5113">
        <v>0</v>
      </c>
      <c r="H50" s="5116">
        <v>0</v>
      </c>
      <c r="I50" s="5116">
        <v>0</v>
      </c>
      <c r="J50" s="5114">
        <v>0</v>
      </c>
      <c r="K50" s="1731">
        <v>23</v>
      </c>
    </row>
    <row r="51" spans="2:12" ht="14.25" customHeight="1">
      <c r="B51" s="1739">
        <v>24</v>
      </c>
      <c r="C51" s="1738" t="s">
        <v>249</v>
      </c>
      <c r="D51" s="1737" t="s">
        <v>1909</v>
      </c>
      <c r="E51" s="1736">
        <f t="shared" ref="E51:J51" si="1">SUM(E47:E50)</f>
        <v>0</v>
      </c>
      <c r="F51" s="1733">
        <f t="shared" si="1"/>
        <v>0</v>
      </c>
      <c r="G51" s="1735">
        <f t="shared" si="1"/>
        <v>0</v>
      </c>
      <c r="H51" s="1734">
        <f t="shared" si="1"/>
        <v>0</v>
      </c>
      <c r="I51" s="1733">
        <f t="shared" si="1"/>
        <v>0</v>
      </c>
      <c r="J51" s="1732">
        <f t="shared" si="1"/>
        <v>0</v>
      </c>
      <c r="K51" s="1731">
        <v>24</v>
      </c>
      <c r="L51" s="5649">
        <v>49</v>
      </c>
    </row>
    <row r="52" spans="2:12" ht="11.25" customHeight="1" thickBot="1">
      <c r="B52" s="1730">
        <v>25</v>
      </c>
      <c r="C52" s="1729"/>
      <c r="D52" s="1728" t="s">
        <v>1908</v>
      </c>
      <c r="E52" s="4200">
        <f t="shared" ref="E52:J52" si="2">E44+E51</f>
        <v>0</v>
      </c>
      <c r="F52" s="4201">
        <f t="shared" si="2"/>
        <v>13849</v>
      </c>
      <c r="G52" s="4201">
        <f t="shared" si="2"/>
        <v>62685</v>
      </c>
      <c r="H52" s="4201">
        <f t="shared" si="2"/>
        <v>57684</v>
      </c>
      <c r="I52" s="4201">
        <f t="shared" si="2"/>
        <v>9195</v>
      </c>
      <c r="J52" s="4202">
        <f t="shared" si="2"/>
        <v>42639</v>
      </c>
      <c r="K52" s="1727">
        <v>25</v>
      </c>
      <c r="L52" s="5649"/>
    </row>
    <row r="53" spans="2:12" ht="11.25" customHeight="1"/>
    <row r="54" spans="2:12" ht="11.25" customHeight="1"/>
    <row r="55" spans="2:12" ht="11.25" customHeight="1"/>
    <row r="56" spans="2:12" ht="11.25" customHeight="1"/>
    <row r="57" spans="2:12" ht="11.25" customHeight="1"/>
    <row r="58" spans="2:12" ht="11.25" customHeight="1"/>
    <row r="59" spans="2:12" ht="11.25" customHeight="1"/>
    <row r="60" spans="2:12" ht="11.25" customHeight="1"/>
    <row r="61" spans="2:12" ht="11.25" customHeight="1"/>
  </sheetData>
  <mergeCells count="2">
    <mergeCell ref="L51:L52"/>
    <mergeCell ref="L1:L20"/>
  </mergeCells>
  <printOptions horizontalCentered="1" verticalCentered="1" gridLinesSet="0"/>
  <pageMargins left="0" right="0" top="0.5" bottom="0.5" header="0" footer="0"/>
  <pageSetup orientation="landscape" horizontalDpi="4294967293" verticalDpi="300" r:id="rId1"/>
  <headerFooter alignWithMargins="0"/>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pageSetUpPr fitToPage="1"/>
  </sheetPr>
  <dimension ref="A1:E58"/>
  <sheetViews>
    <sheetView showGridLines="0" topLeftCell="A4" workbookViewId="0">
      <selection activeCell="B7" sqref="B7"/>
    </sheetView>
  </sheetViews>
  <sheetFormatPr defaultColWidth="10.140625" defaultRowHeight="11.25"/>
  <cols>
    <col min="1" max="1" width="13.140625" style="540" customWidth="1"/>
    <col min="2" max="2" width="63.7109375" style="540" customWidth="1"/>
    <col min="3" max="3" width="15.7109375" style="540" customWidth="1"/>
    <col min="4" max="16384" width="10.140625" style="540"/>
  </cols>
  <sheetData>
    <row r="1" spans="1:3" s="1791" customFormat="1" ht="12.75" thickBot="1">
      <c r="A1" s="1497">
        <v>50</v>
      </c>
      <c r="B1" s="1794"/>
      <c r="C1" s="1793" t="s">
        <v>3500</v>
      </c>
    </row>
    <row r="2" spans="1:3" s="1791" customFormat="1" ht="30" customHeight="1">
      <c r="A2" s="5630" t="s">
        <v>3429</v>
      </c>
      <c r="B2" s="5631"/>
      <c r="C2" s="5632"/>
    </row>
    <row r="3" spans="1:3" ht="14.1" customHeight="1">
      <c r="A3" s="541"/>
      <c r="B3" s="542"/>
      <c r="C3" s="543"/>
    </row>
    <row r="4" spans="1:3" ht="14.1" customHeight="1">
      <c r="A4" s="541"/>
      <c r="B4" s="542"/>
      <c r="C4" s="543"/>
    </row>
    <row r="5" spans="1:3" ht="14.1" customHeight="1">
      <c r="A5" s="541"/>
      <c r="B5" s="542"/>
      <c r="C5" s="543"/>
    </row>
    <row r="6" spans="1:3" ht="14.1" customHeight="1">
      <c r="A6" s="541"/>
      <c r="B6" s="542"/>
      <c r="C6" s="543"/>
    </row>
    <row r="7" spans="1:3" ht="14.1" customHeight="1">
      <c r="A7" s="541"/>
      <c r="B7" s="542"/>
      <c r="C7" s="543"/>
    </row>
    <row r="8" spans="1:3" ht="14.1" customHeight="1">
      <c r="A8" s="541"/>
      <c r="B8" s="542"/>
      <c r="C8" s="543"/>
    </row>
    <row r="9" spans="1:3" ht="14.1" customHeight="1">
      <c r="A9" s="541"/>
      <c r="B9" s="542"/>
      <c r="C9" s="543"/>
    </row>
    <row r="10" spans="1:3" ht="14.1" customHeight="1">
      <c r="A10" s="541"/>
      <c r="B10" s="542"/>
      <c r="C10" s="543"/>
    </row>
    <row r="11" spans="1:3" ht="14.1" customHeight="1">
      <c r="A11" s="541"/>
      <c r="B11" s="542"/>
      <c r="C11" s="543"/>
    </row>
    <row r="12" spans="1:3" ht="14.1" customHeight="1">
      <c r="A12" s="541"/>
      <c r="B12" s="542"/>
      <c r="C12" s="543"/>
    </row>
    <row r="13" spans="1:3" ht="14.1" customHeight="1">
      <c r="A13" s="541"/>
      <c r="B13" s="542"/>
      <c r="C13" s="543"/>
    </row>
    <row r="14" spans="1:3" ht="14.1" customHeight="1">
      <c r="A14" s="541"/>
      <c r="B14" s="542"/>
      <c r="C14" s="543"/>
    </row>
    <row r="15" spans="1:3" ht="14.1" customHeight="1">
      <c r="A15" s="5608" t="s">
        <v>786</v>
      </c>
      <c r="B15" s="5609"/>
      <c r="C15" s="5610"/>
    </row>
    <row r="16" spans="1:3" ht="14.1" customHeight="1">
      <c r="A16" s="541"/>
      <c r="B16" s="542"/>
      <c r="C16" s="543"/>
    </row>
    <row r="17" spans="1:5" ht="14.1" customHeight="1">
      <c r="A17" s="541"/>
      <c r="B17" s="542"/>
      <c r="C17" s="543"/>
    </row>
    <row r="18" spans="1:5" ht="14.1" customHeight="1">
      <c r="A18" s="541"/>
      <c r="B18" s="542"/>
      <c r="C18" s="543"/>
    </row>
    <row r="19" spans="1:5" ht="14.1" customHeight="1">
      <c r="A19" s="541"/>
      <c r="B19" s="542"/>
      <c r="C19" s="543"/>
    </row>
    <row r="20" spans="1:5" ht="14.1" customHeight="1">
      <c r="A20" s="541"/>
      <c r="B20" s="542"/>
      <c r="C20" s="543"/>
    </row>
    <row r="21" spans="1:5" ht="14.1" customHeight="1">
      <c r="A21" s="541"/>
      <c r="B21" s="542"/>
      <c r="C21" s="543"/>
    </row>
    <row r="22" spans="1:5" ht="14.1" customHeight="1">
      <c r="A22" s="541"/>
      <c r="B22" s="542"/>
      <c r="C22" s="543"/>
    </row>
    <row r="23" spans="1:5" ht="14.1" customHeight="1">
      <c r="A23" s="541"/>
      <c r="B23" s="542"/>
      <c r="C23" s="543"/>
      <c r="E23" s="4017"/>
    </row>
    <row r="24" spans="1:5" ht="14.1" customHeight="1">
      <c r="A24" s="541"/>
      <c r="B24" s="542"/>
      <c r="C24" s="543"/>
    </row>
    <row r="25" spans="1:5" ht="14.1" customHeight="1">
      <c r="A25" s="541"/>
      <c r="B25" s="542"/>
      <c r="C25" s="543"/>
    </row>
    <row r="26" spans="1:5" ht="14.1" customHeight="1">
      <c r="A26" s="541"/>
      <c r="B26" s="542"/>
      <c r="C26" s="543"/>
      <c r="E26" s="4017"/>
    </row>
    <row r="27" spans="1:5" ht="14.1" customHeight="1">
      <c r="A27" s="546"/>
      <c r="B27" s="547"/>
      <c r="C27" s="548"/>
    </row>
    <row r="28" spans="1:5" ht="14.1" customHeight="1">
      <c r="A28" s="546"/>
      <c r="B28" s="547"/>
      <c r="C28" s="548"/>
    </row>
    <row r="29" spans="1:5" ht="14.1" customHeight="1">
      <c r="A29" s="549"/>
      <c r="B29" s="550"/>
      <c r="C29" s="551"/>
    </row>
    <row r="30" spans="1:5" ht="14.1" customHeight="1">
      <c r="A30" s="549"/>
      <c r="B30" s="550"/>
      <c r="C30" s="551"/>
    </row>
    <row r="31" spans="1:5" ht="14.1" customHeight="1">
      <c r="A31" s="549"/>
      <c r="B31" s="550"/>
      <c r="C31" s="551"/>
    </row>
    <row r="32" spans="1:5" ht="14.1" customHeight="1">
      <c r="A32" s="549"/>
      <c r="B32" s="550"/>
      <c r="C32" s="551"/>
    </row>
    <row r="33" spans="1:3" ht="14.1" customHeight="1">
      <c r="A33" s="549"/>
      <c r="B33" s="552"/>
      <c r="C33" s="551"/>
    </row>
    <row r="34" spans="1:3" ht="14.1" customHeight="1">
      <c r="A34" s="549"/>
      <c r="B34" s="550"/>
      <c r="C34" s="551"/>
    </row>
    <row r="35" spans="1:3" ht="14.1" customHeight="1">
      <c r="A35" s="549"/>
      <c r="B35" s="550"/>
      <c r="C35" s="551"/>
    </row>
    <row r="36" spans="1:3" ht="14.1" customHeight="1">
      <c r="A36" s="549"/>
      <c r="B36" s="550"/>
      <c r="C36" s="551"/>
    </row>
    <row r="37" spans="1:3" ht="14.1" customHeight="1">
      <c r="A37" s="549"/>
      <c r="B37" s="550"/>
      <c r="C37" s="551"/>
    </row>
    <row r="38" spans="1:3" ht="14.1" customHeight="1">
      <c r="A38" s="549"/>
      <c r="B38" s="550"/>
      <c r="C38" s="551"/>
    </row>
    <row r="39" spans="1:3" ht="14.1" customHeight="1">
      <c r="A39" s="549"/>
      <c r="B39" s="550"/>
      <c r="C39" s="551"/>
    </row>
    <row r="40" spans="1:3" ht="14.1" customHeight="1">
      <c r="A40" s="549"/>
      <c r="B40" s="550"/>
      <c r="C40" s="551"/>
    </row>
    <row r="41" spans="1:3" ht="14.1" customHeight="1">
      <c r="A41" s="549"/>
      <c r="B41" s="550"/>
      <c r="C41" s="551"/>
    </row>
    <row r="42" spans="1:3" ht="14.1" customHeight="1">
      <c r="A42" s="549"/>
      <c r="B42" s="550"/>
      <c r="C42" s="551"/>
    </row>
    <row r="43" spans="1:3" ht="14.1" customHeight="1">
      <c r="A43" s="549"/>
      <c r="B43" s="550"/>
      <c r="C43" s="551"/>
    </row>
    <row r="44" spans="1:3" ht="14.1" customHeight="1">
      <c r="A44" s="549"/>
      <c r="B44" s="550"/>
      <c r="C44" s="551"/>
    </row>
    <row r="45" spans="1:3" ht="14.1" customHeight="1">
      <c r="A45" s="549"/>
      <c r="B45" s="550"/>
      <c r="C45" s="551"/>
    </row>
    <row r="46" spans="1:3" ht="14.1" customHeight="1">
      <c r="A46" s="549"/>
      <c r="B46" s="550"/>
      <c r="C46" s="551"/>
    </row>
    <row r="47" spans="1:3" ht="14.1" customHeight="1">
      <c r="A47" s="549"/>
      <c r="B47" s="550"/>
      <c r="C47" s="551"/>
    </row>
    <row r="48" spans="1:3" ht="14.1" customHeight="1">
      <c r="A48" s="549"/>
      <c r="B48" s="550"/>
      <c r="C48" s="551"/>
    </row>
    <row r="49" spans="1:3" ht="14.1" customHeight="1">
      <c r="A49" s="549"/>
      <c r="B49" s="550"/>
      <c r="C49" s="551"/>
    </row>
    <row r="50" spans="1:3" ht="14.1" customHeight="1">
      <c r="A50" s="557"/>
      <c r="B50" s="558"/>
      <c r="C50" s="559"/>
    </row>
    <row r="51" spans="1:3" ht="14.1" customHeight="1" thickBot="1">
      <c r="A51" s="560"/>
      <c r="B51" s="561"/>
      <c r="C51" s="562"/>
    </row>
    <row r="52" spans="1:3" s="1791" customFormat="1" ht="15" customHeight="1">
      <c r="A52" s="1497"/>
      <c r="B52" s="1792"/>
      <c r="C52" s="1792" t="s">
        <v>173</v>
      </c>
    </row>
    <row r="53" spans="1:3">
      <c r="B53" s="565"/>
      <c r="C53" s="565"/>
    </row>
    <row r="54" spans="1:3">
      <c r="B54" s="565"/>
      <c r="C54" s="565"/>
    </row>
    <row r="55" spans="1:3">
      <c r="B55" s="565"/>
      <c r="C55" s="565"/>
    </row>
    <row r="56" spans="1:3">
      <c r="B56" s="565"/>
      <c r="C56" s="565"/>
    </row>
    <row r="57" spans="1:3">
      <c r="B57" s="565"/>
      <c r="C57" s="565"/>
    </row>
    <row r="58" spans="1:3">
      <c r="B58" s="565"/>
      <c r="C58" s="565"/>
    </row>
  </sheetData>
  <mergeCells count="2">
    <mergeCell ref="A2:C2"/>
    <mergeCell ref="A15:C15"/>
  </mergeCells>
  <printOptions horizontalCentered="1" verticalCentered="1" gridLinesSet="0"/>
  <pageMargins left="0.7" right="0.7" top="0.25" bottom="0.25" header="0" footer="0"/>
  <pageSetup scale="97" orientation="portrait" horizontalDpi="4294967293" verticalDpi="300"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codeName="Sheet62">
    <pageSetUpPr fitToPage="1"/>
  </sheetPr>
  <dimension ref="A1:T181"/>
  <sheetViews>
    <sheetView showGridLines="0" zoomScale="160" zoomScaleNormal="160" workbookViewId="0">
      <selection activeCell="H38" sqref="H38"/>
    </sheetView>
  </sheetViews>
  <sheetFormatPr defaultColWidth="12.5703125" defaultRowHeight="11.25"/>
  <cols>
    <col min="1" max="1" width="2.140625" style="1795" customWidth="1"/>
    <col min="2" max="2" width="4.85546875" style="1795" customWidth="1"/>
    <col min="3" max="3" width="8.85546875" style="1795" customWidth="1"/>
    <col min="4" max="4" width="39.5703125" style="1795" customWidth="1"/>
    <col min="5" max="5" width="12.5703125" style="1795" customWidth="1"/>
    <col min="6" max="6" width="6.140625" style="1795" customWidth="1"/>
    <col min="7" max="7" width="9.85546875" style="1795" customWidth="1"/>
    <col min="8" max="8" width="6.140625" style="1795" customWidth="1"/>
    <col min="9" max="9" width="3" style="1795" customWidth="1"/>
    <col min="10" max="10" width="12.5703125" style="1795" customWidth="1"/>
    <col min="11" max="16384" width="12.5703125" style="1795"/>
  </cols>
  <sheetData>
    <row r="1" spans="1:16" ht="11.25" customHeight="1" thickBot="1">
      <c r="A1" s="1821" t="s">
        <v>3500</v>
      </c>
      <c r="B1" s="1820"/>
      <c r="C1" s="1820"/>
      <c r="D1" s="1820"/>
      <c r="E1" s="1820"/>
      <c r="F1" s="1820"/>
      <c r="G1" s="1820"/>
      <c r="H1" s="1820"/>
      <c r="I1" s="4019">
        <v>51</v>
      </c>
    </row>
    <row r="2" spans="1:16" ht="15.75" customHeight="1">
      <c r="A2" s="1819" t="s">
        <v>1999</v>
      </c>
      <c r="B2" s="1817"/>
      <c r="C2" s="1817"/>
      <c r="D2" s="1818"/>
      <c r="E2" s="1817"/>
      <c r="F2" s="1817"/>
      <c r="G2" s="1817"/>
      <c r="H2" s="1817"/>
      <c r="I2" s="1816"/>
    </row>
    <row r="3" spans="1:16" ht="7.5" customHeight="1">
      <c r="A3" s="1815"/>
      <c r="B3" s="1806"/>
      <c r="C3" s="1806"/>
      <c r="D3" s="1814"/>
      <c r="E3" s="1806"/>
      <c r="F3" s="1806"/>
      <c r="G3" s="1806"/>
      <c r="H3" s="1806"/>
      <c r="I3" s="1812"/>
    </row>
    <row r="4" spans="1:16" ht="10.5" customHeight="1">
      <c r="A4" s="1808"/>
      <c r="B4" s="1807" t="s">
        <v>1998</v>
      </c>
      <c r="C4" s="1806"/>
      <c r="D4" s="1806"/>
      <c r="E4" s="1806" t="s">
        <v>982</v>
      </c>
      <c r="F4" s="1806"/>
      <c r="G4" s="1806"/>
      <c r="H4" s="1806"/>
      <c r="I4" s="1805"/>
      <c r="K4" s="1810"/>
    </row>
    <row r="5" spans="1:16" ht="10.5" customHeight="1">
      <c r="A5" s="1808"/>
      <c r="B5" s="1807"/>
      <c r="C5" s="1806"/>
      <c r="D5" s="1806"/>
      <c r="E5" s="1806"/>
      <c r="F5" s="1806"/>
      <c r="G5" s="1806"/>
      <c r="H5" s="1806"/>
      <c r="I5" s="1805"/>
      <c r="K5" s="1810"/>
    </row>
    <row r="6" spans="1:16" ht="7.5" customHeight="1">
      <c r="A6" s="1813"/>
      <c r="B6" s="1806"/>
      <c r="C6" s="1806"/>
      <c r="D6" s="1806"/>
      <c r="E6" s="1806"/>
      <c r="F6" s="1806"/>
      <c r="G6" s="1806"/>
      <c r="H6" s="1806"/>
      <c r="I6" s="1812"/>
      <c r="J6" s="1810"/>
      <c r="K6" s="1798"/>
      <c r="L6" s="1798"/>
      <c r="M6" s="1798"/>
      <c r="N6" s="1798"/>
      <c r="O6" s="1798"/>
      <c r="P6" s="1798"/>
    </row>
    <row r="7" spans="1:16" ht="10.5" customHeight="1">
      <c r="A7" s="1808"/>
      <c r="B7" s="1807" t="s">
        <v>1997</v>
      </c>
      <c r="C7" s="1806"/>
      <c r="D7" s="1806"/>
      <c r="E7" s="1806"/>
      <c r="F7" s="1806"/>
      <c r="G7" s="1806"/>
      <c r="H7" s="1806"/>
      <c r="I7" s="1805"/>
      <c r="J7" s="1798"/>
      <c r="K7" s="1798"/>
      <c r="L7" s="1798"/>
      <c r="M7" s="1798"/>
      <c r="N7" s="1798"/>
      <c r="O7" s="1798"/>
      <c r="P7" s="1798"/>
    </row>
    <row r="8" spans="1:16" ht="10.5" customHeight="1">
      <c r="A8" s="1808"/>
      <c r="B8" s="1807" t="s">
        <v>1996</v>
      </c>
      <c r="C8" s="1806"/>
      <c r="D8" s="1806"/>
      <c r="E8" s="1806"/>
      <c r="F8" s="1806"/>
      <c r="G8" s="1806"/>
      <c r="H8" s="1806"/>
      <c r="I8" s="1805"/>
      <c r="J8" s="1798"/>
      <c r="K8" s="1798"/>
      <c r="L8" s="1798"/>
      <c r="M8" s="1798"/>
      <c r="N8" s="1798"/>
      <c r="O8" s="1798"/>
      <c r="P8" s="1798"/>
    </row>
    <row r="9" spans="1:16" ht="10.5" customHeight="1">
      <c r="A9" s="1808"/>
      <c r="B9" s="1807"/>
      <c r="C9" s="1806"/>
      <c r="D9" s="1806"/>
      <c r="E9" s="1806"/>
      <c r="F9" s="1806"/>
      <c r="G9" s="1806"/>
      <c r="H9" s="1806"/>
      <c r="I9" s="1805"/>
      <c r="J9" s="1798"/>
      <c r="K9" s="1798"/>
      <c r="L9" s="1798"/>
      <c r="M9" s="1798"/>
      <c r="N9" s="1798"/>
      <c r="O9" s="1798"/>
      <c r="P9" s="1798"/>
    </row>
    <row r="10" spans="1:16" ht="8.1" customHeight="1">
      <c r="A10" s="1808"/>
      <c r="B10" s="1806"/>
      <c r="C10" s="1806"/>
      <c r="D10" s="1806"/>
      <c r="E10" s="1806"/>
      <c r="F10" s="1806"/>
      <c r="G10" s="1806"/>
      <c r="H10" s="1806"/>
      <c r="I10" s="1805"/>
      <c r="J10" s="1798"/>
      <c r="K10" s="1798"/>
      <c r="L10" s="1798"/>
      <c r="M10" s="1798"/>
      <c r="N10" s="1798"/>
      <c r="O10" s="1798"/>
      <c r="P10" s="1798"/>
    </row>
    <row r="11" spans="1:16" ht="10.5" customHeight="1">
      <c r="A11" s="1808"/>
      <c r="B11" s="1807" t="s">
        <v>1995</v>
      </c>
      <c r="C11" s="1806"/>
      <c r="D11" s="1806"/>
      <c r="E11" s="1806"/>
      <c r="F11" s="1806"/>
      <c r="G11" s="1806"/>
      <c r="H11" s="1806"/>
      <c r="I11" s="1805"/>
      <c r="J11" s="1810"/>
      <c r="K11" s="1798"/>
      <c r="L11" s="1798"/>
      <c r="M11" s="1798"/>
      <c r="N11" s="1798"/>
      <c r="O11" s="1798"/>
      <c r="P11" s="1798"/>
    </row>
    <row r="12" spans="1:16" ht="8.1" customHeight="1">
      <c r="A12" s="1808"/>
      <c r="B12" s="1806"/>
      <c r="C12" s="1806"/>
      <c r="D12" s="1806"/>
      <c r="E12" s="1806"/>
      <c r="F12" s="1806"/>
      <c r="G12" s="1806"/>
      <c r="H12" s="1806"/>
      <c r="I12" s="1805"/>
      <c r="J12" s="1810"/>
      <c r="K12" s="1798"/>
      <c r="L12" s="1798"/>
      <c r="M12" s="1798"/>
      <c r="N12" s="1798"/>
      <c r="O12" s="1798"/>
      <c r="P12" s="1798"/>
    </row>
    <row r="13" spans="1:16" ht="10.5" customHeight="1">
      <c r="A13" s="1808"/>
      <c r="B13" s="1807" t="s">
        <v>1994</v>
      </c>
      <c r="C13" s="1806"/>
      <c r="D13" s="1806"/>
      <c r="E13" s="1806"/>
      <c r="F13" s="1806"/>
      <c r="G13" s="1806"/>
      <c r="H13" s="1806"/>
      <c r="I13" s="1805"/>
      <c r="J13" s="1810"/>
      <c r="K13" s="1798"/>
      <c r="L13" s="1798"/>
      <c r="M13" s="1798"/>
      <c r="N13" s="1798"/>
      <c r="O13" s="1798"/>
      <c r="P13" s="1798"/>
    </row>
    <row r="14" spans="1:16" ht="8.1" customHeight="1">
      <c r="A14" s="1808"/>
      <c r="B14" s="1806"/>
      <c r="C14" s="1806"/>
      <c r="D14" s="1806"/>
      <c r="E14" s="1806"/>
      <c r="F14" s="1806"/>
      <c r="G14" s="1806"/>
      <c r="H14" s="1806"/>
      <c r="I14" s="1805"/>
      <c r="J14" s="1810"/>
      <c r="K14" s="1798"/>
      <c r="L14" s="1798"/>
      <c r="M14" s="1798"/>
      <c r="N14" s="1798"/>
      <c r="O14" s="1798"/>
      <c r="P14" s="1798"/>
    </row>
    <row r="15" spans="1:16" ht="10.5" customHeight="1">
      <c r="A15" s="1808"/>
      <c r="B15" s="1807" t="s">
        <v>1993</v>
      </c>
      <c r="C15" s="1806"/>
      <c r="D15" s="1806"/>
      <c r="E15" s="1806"/>
      <c r="F15" s="1806"/>
      <c r="G15" s="1806"/>
      <c r="H15" s="1806"/>
      <c r="I15" s="1805"/>
      <c r="J15" s="1810"/>
      <c r="K15" s="1798"/>
      <c r="L15" s="1798"/>
      <c r="M15" s="1798"/>
      <c r="N15" s="1798"/>
      <c r="O15" s="1798"/>
      <c r="P15" s="1798"/>
    </row>
    <row r="16" spans="1:16" ht="10.5" customHeight="1">
      <c r="A16" s="1808"/>
      <c r="B16" s="1807" t="s">
        <v>1992</v>
      </c>
      <c r="C16" s="1806"/>
      <c r="D16" s="1806"/>
      <c r="E16" s="1806"/>
      <c r="F16" s="1806"/>
      <c r="G16" s="1806"/>
      <c r="H16" s="1806"/>
      <c r="I16" s="1805"/>
      <c r="J16" s="1810"/>
      <c r="K16" s="1798"/>
      <c r="L16" s="1798"/>
      <c r="M16" s="1798"/>
      <c r="N16" s="1798"/>
      <c r="O16" s="1798"/>
      <c r="P16" s="1798"/>
    </row>
    <row r="17" spans="1:16" ht="8.1" customHeight="1">
      <c r="A17" s="1808"/>
      <c r="B17" s="1806"/>
      <c r="C17" s="1806"/>
      <c r="D17" s="1806"/>
      <c r="E17" s="1806"/>
      <c r="F17" s="1806"/>
      <c r="G17" s="1806"/>
      <c r="H17" s="1806"/>
      <c r="I17" s="1805"/>
      <c r="J17" s="1810"/>
      <c r="K17" s="1810"/>
      <c r="L17" s="1798"/>
      <c r="M17" s="1798"/>
      <c r="N17" s="1798"/>
      <c r="O17" s="1798"/>
      <c r="P17" s="1798"/>
    </row>
    <row r="18" spans="1:16" ht="10.5" customHeight="1">
      <c r="A18" s="1808"/>
      <c r="B18" s="1807" t="s">
        <v>1991</v>
      </c>
      <c r="C18" s="1806"/>
      <c r="D18" s="1806"/>
      <c r="E18" s="1806"/>
      <c r="F18" s="1806"/>
      <c r="G18" s="1806"/>
      <c r="H18" s="1806"/>
      <c r="I18" s="1805"/>
      <c r="J18" s="1810"/>
      <c r="K18" s="1798"/>
      <c r="L18" s="1798"/>
      <c r="M18" s="1798"/>
      <c r="N18" s="1798"/>
      <c r="O18" s="1798"/>
      <c r="P18" s="1798"/>
    </row>
    <row r="19" spans="1:16" ht="10.5" customHeight="1">
      <c r="A19" s="1808"/>
      <c r="B19" s="1807" t="s">
        <v>1990</v>
      </c>
      <c r="C19" s="1806"/>
      <c r="D19" s="1806"/>
      <c r="E19" s="1806"/>
      <c r="F19" s="1806"/>
      <c r="G19" s="1806"/>
      <c r="H19" s="1806"/>
      <c r="I19" s="1805"/>
      <c r="J19" s="1810"/>
      <c r="K19" s="1798"/>
      <c r="L19" s="1798"/>
      <c r="M19" s="1798"/>
      <c r="N19" s="1798"/>
      <c r="O19" s="1798"/>
      <c r="P19" s="1798"/>
    </row>
    <row r="20" spans="1:16" ht="8.1" customHeight="1">
      <c r="A20" s="1808"/>
      <c r="B20" s="1806"/>
      <c r="C20" s="1806"/>
      <c r="D20" s="1806"/>
      <c r="E20" s="1806"/>
      <c r="F20" s="1806"/>
      <c r="G20" s="1806"/>
      <c r="H20" s="1806"/>
      <c r="I20" s="1805"/>
      <c r="J20" s="1810"/>
    </row>
    <row r="21" spans="1:16" ht="10.5" customHeight="1">
      <c r="A21" s="1808"/>
      <c r="B21" s="1807" t="s">
        <v>1989</v>
      </c>
      <c r="C21" s="1806"/>
      <c r="D21" s="1806"/>
      <c r="E21" s="1806"/>
      <c r="F21" s="1806"/>
      <c r="G21" s="1806"/>
      <c r="H21" s="1806"/>
      <c r="I21" s="1805"/>
      <c r="J21" s="1810"/>
    </row>
    <row r="22" spans="1:16" ht="10.5" customHeight="1">
      <c r="A22" s="1808"/>
      <c r="B22" s="1807" t="s">
        <v>1980</v>
      </c>
      <c r="C22" s="1806"/>
      <c r="D22" s="1806"/>
      <c r="E22" s="1806"/>
      <c r="F22" s="1806"/>
      <c r="G22" s="1806"/>
      <c r="H22" s="1806"/>
      <c r="I22" s="1805"/>
      <c r="J22" s="1810"/>
    </row>
    <row r="23" spans="1:16" ht="10.5" customHeight="1">
      <c r="A23" s="1808"/>
      <c r="B23" s="1807" t="s">
        <v>3432</v>
      </c>
      <c r="C23" s="1806"/>
      <c r="D23" s="1806"/>
      <c r="E23" s="1806"/>
      <c r="F23" s="1806"/>
      <c r="G23" s="1806"/>
      <c r="H23" s="1806"/>
      <c r="I23" s="1805"/>
      <c r="J23" s="1810"/>
    </row>
    <row r="24" spans="1:16" ht="10.5" customHeight="1">
      <c r="A24" s="1808"/>
      <c r="B24" s="1807" t="s">
        <v>3433</v>
      </c>
      <c r="C24" s="1806"/>
      <c r="D24" s="1806"/>
      <c r="E24" s="1806"/>
      <c r="F24" s="1806"/>
      <c r="G24" s="1806"/>
      <c r="H24" s="1806"/>
      <c r="I24" s="1805"/>
      <c r="J24" s="1798"/>
    </row>
    <row r="25" spans="1:16" ht="8.1" customHeight="1">
      <c r="A25" s="1808"/>
      <c r="B25" s="1806"/>
      <c r="C25" s="1806"/>
      <c r="D25" s="1806"/>
      <c r="E25" s="1806"/>
      <c r="F25" s="1806"/>
      <c r="G25" s="1806"/>
      <c r="H25" s="1806"/>
      <c r="I25" s="1805"/>
      <c r="J25" s="1810"/>
    </row>
    <row r="26" spans="1:16" ht="10.5" customHeight="1">
      <c r="A26" s="1808"/>
      <c r="B26" s="1807" t="s">
        <v>1988</v>
      </c>
      <c r="C26" s="1806"/>
      <c r="D26" s="1806"/>
      <c r="E26" s="1806"/>
      <c r="F26" s="1806"/>
      <c r="G26" s="1806"/>
      <c r="H26" s="1806"/>
      <c r="I26" s="1805"/>
      <c r="J26" s="1810"/>
    </row>
    <row r="27" spans="1:16" ht="8.1" customHeight="1">
      <c r="A27" s="1808"/>
      <c r="B27" s="1806"/>
      <c r="C27" s="1806"/>
      <c r="D27" s="1806"/>
      <c r="E27" s="1806"/>
      <c r="F27" s="1806"/>
      <c r="G27" s="1806"/>
      <c r="H27" s="1806"/>
      <c r="I27" s="1805"/>
      <c r="J27" s="1798"/>
    </row>
    <row r="28" spans="1:16" ht="10.5" customHeight="1">
      <c r="A28" s="1808"/>
      <c r="B28" s="1807" t="s">
        <v>1987</v>
      </c>
      <c r="C28" s="1806"/>
      <c r="D28" s="1806"/>
      <c r="E28" s="1811"/>
      <c r="F28" s="1811"/>
      <c r="G28" s="1806"/>
      <c r="H28" s="1811"/>
      <c r="I28" s="1805"/>
      <c r="J28" s="1810"/>
    </row>
    <row r="29" spans="1:16" ht="10.5" customHeight="1">
      <c r="A29" s="1808"/>
      <c r="B29" s="1807" t="s">
        <v>1986</v>
      </c>
      <c r="C29" s="1806"/>
      <c r="D29" s="1806"/>
      <c r="E29" s="1811"/>
      <c r="F29" s="1811"/>
      <c r="G29" s="1806"/>
      <c r="H29" s="1811"/>
      <c r="I29" s="1805"/>
      <c r="J29" s="1798"/>
    </row>
    <row r="30" spans="1:16" ht="10.5" customHeight="1">
      <c r="A30" s="1808"/>
      <c r="B30" s="1807"/>
      <c r="C30" s="1806"/>
      <c r="D30" s="1806"/>
      <c r="E30" s="1811"/>
      <c r="F30" s="1811"/>
      <c r="G30" s="1806"/>
      <c r="H30" s="1811"/>
      <c r="I30" s="1805"/>
      <c r="J30" s="1798"/>
    </row>
    <row r="31" spans="1:16" ht="8.1" customHeight="1">
      <c r="A31" s="1808"/>
      <c r="B31" s="1806"/>
      <c r="C31" s="1806"/>
      <c r="D31" s="1806"/>
      <c r="E31" s="1811"/>
      <c r="F31" s="1811"/>
      <c r="G31" s="1806"/>
      <c r="H31" s="1811"/>
      <c r="I31" s="1805"/>
      <c r="J31" s="1798"/>
    </row>
    <row r="32" spans="1:16" ht="10.5" customHeight="1">
      <c r="A32" s="1808"/>
      <c r="B32" s="1807" t="s">
        <v>1985</v>
      </c>
      <c r="C32" s="1806"/>
      <c r="D32" s="1806"/>
      <c r="E32" s="1811"/>
      <c r="F32" s="1811"/>
      <c r="G32" s="1806"/>
      <c r="H32" s="1811"/>
      <c r="I32" s="1805"/>
      <c r="J32" s="1798"/>
    </row>
    <row r="33" spans="1:10" ht="10.5" customHeight="1">
      <c r="A33" s="1808"/>
      <c r="B33" s="1807" t="s">
        <v>3434</v>
      </c>
      <c r="C33" s="1806"/>
      <c r="D33" s="1806"/>
      <c r="E33" s="1806"/>
      <c r="F33" s="1806"/>
      <c r="G33" s="1806"/>
      <c r="H33" s="1806"/>
      <c r="I33" s="1805"/>
      <c r="J33" s="1798"/>
    </row>
    <row r="34" spans="1:10" ht="8.1" customHeight="1">
      <c r="A34" s="1808"/>
      <c r="B34" s="1806"/>
      <c r="C34" s="1806"/>
      <c r="D34" s="1806"/>
      <c r="E34" s="1806"/>
      <c r="F34" s="1806"/>
      <c r="G34" s="1806"/>
      <c r="H34" s="1806"/>
      <c r="I34" s="1805"/>
      <c r="J34" s="1810"/>
    </row>
    <row r="35" spans="1:10" ht="10.5" customHeight="1">
      <c r="A35" s="1808"/>
      <c r="B35" s="1807" t="s">
        <v>1984</v>
      </c>
      <c r="C35" s="1806"/>
      <c r="D35" s="1806"/>
      <c r="E35" s="1806"/>
      <c r="F35" s="1806"/>
      <c r="G35" s="1806"/>
      <c r="H35" s="1806"/>
      <c r="I35" s="1805"/>
      <c r="J35" s="1810"/>
    </row>
    <row r="36" spans="1:10" ht="8.1" customHeight="1">
      <c r="A36" s="1808"/>
      <c r="B36" s="1806"/>
      <c r="C36" s="1806"/>
      <c r="D36" s="1806"/>
      <c r="E36" s="1806"/>
      <c r="F36" s="1806"/>
      <c r="G36" s="1806"/>
      <c r="H36" s="1806"/>
      <c r="I36" s="1805"/>
      <c r="J36" s="1810"/>
    </row>
    <row r="37" spans="1:10" ht="10.5" customHeight="1">
      <c r="A37" s="1808"/>
      <c r="B37" s="1807" t="s">
        <v>1983</v>
      </c>
      <c r="C37" s="1806"/>
      <c r="D37" s="1806"/>
      <c r="E37" s="1806"/>
      <c r="F37" s="1806"/>
      <c r="G37" s="1806"/>
      <c r="H37" s="1806"/>
      <c r="I37" s="1805"/>
      <c r="J37" s="1798"/>
    </row>
    <row r="38" spans="1:10" ht="8.1" customHeight="1">
      <c r="A38" s="1808"/>
      <c r="B38" s="1806"/>
      <c r="C38" s="1806"/>
      <c r="D38" s="1806"/>
      <c r="E38" s="1806"/>
      <c r="F38" s="1806"/>
      <c r="G38" s="1806"/>
      <c r="H38" s="1806"/>
      <c r="I38" s="1805"/>
      <c r="J38" s="1798"/>
    </row>
    <row r="39" spans="1:10" ht="10.5" customHeight="1">
      <c r="A39" s="1808"/>
      <c r="B39" s="1807" t="s">
        <v>1982</v>
      </c>
      <c r="C39" s="1806"/>
      <c r="D39" s="1806"/>
      <c r="E39" s="1806"/>
      <c r="F39" s="1806"/>
      <c r="G39" s="1806"/>
      <c r="H39" s="1806"/>
      <c r="I39" s="1805"/>
      <c r="J39" s="1810"/>
    </row>
    <row r="40" spans="1:10" ht="8.1" customHeight="1">
      <c r="A40" s="1808"/>
      <c r="B40" s="1806"/>
      <c r="C40" s="1806"/>
      <c r="D40" s="1806"/>
      <c r="E40" s="1806"/>
      <c r="F40" s="1806"/>
      <c r="G40" s="1806"/>
      <c r="H40" s="1806"/>
      <c r="I40" s="1805"/>
      <c r="J40" s="1798"/>
    </row>
    <row r="41" spans="1:10" ht="10.5" customHeight="1">
      <c r="A41" s="1808"/>
      <c r="B41" s="1807" t="s">
        <v>1981</v>
      </c>
      <c r="C41" s="1806"/>
      <c r="D41" s="1806"/>
      <c r="E41" s="1806"/>
      <c r="F41" s="1806"/>
      <c r="G41" s="1806"/>
      <c r="H41" s="1806"/>
      <c r="I41" s="1805"/>
      <c r="J41" s="1810"/>
    </row>
    <row r="42" spans="1:10" ht="10.5" customHeight="1">
      <c r="A42" s="1808"/>
      <c r="B42" s="1807" t="s">
        <v>1980</v>
      </c>
      <c r="C42" s="1806"/>
      <c r="D42" s="1806"/>
      <c r="E42" s="1806"/>
      <c r="F42" s="1806"/>
      <c r="G42" s="1806"/>
      <c r="H42" s="1811"/>
      <c r="I42" s="1805"/>
      <c r="J42" s="1810"/>
    </row>
    <row r="43" spans="1:10" ht="10.5" customHeight="1">
      <c r="A43" s="1808"/>
      <c r="B43" s="1807" t="s">
        <v>1979</v>
      </c>
      <c r="C43" s="1806"/>
      <c r="D43" s="1806"/>
      <c r="E43" s="1806"/>
      <c r="F43" s="1806"/>
      <c r="G43" s="1806"/>
      <c r="H43" s="1811"/>
      <c r="I43" s="1805"/>
      <c r="J43" s="1798"/>
    </row>
    <row r="44" spans="1:10" ht="10.5" customHeight="1">
      <c r="A44" s="1808"/>
      <c r="B44" s="1807"/>
      <c r="C44" s="1806"/>
      <c r="D44" s="1806"/>
      <c r="E44" s="1806"/>
      <c r="F44" s="1806"/>
      <c r="G44" s="1806"/>
      <c r="H44" s="1811"/>
      <c r="I44" s="1805"/>
      <c r="J44" s="1798"/>
    </row>
    <row r="45" spans="1:10" ht="8.1" customHeight="1">
      <c r="A45" s="1808"/>
      <c r="B45" s="1806"/>
      <c r="C45" s="1806"/>
      <c r="D45" s="1806"/>
      <c r="E45" s="1806"/>
      <c r="F45" s="1806"/>
      <c r="G45" s="1806"/>
      <c r="H45" s="1811"/>
      <c r="I45" s="1805"/>
      <c r="J45" s="1798"/>
    </row>
    <row r="46" spans="1:10" ht="10.5" customHeight="1">
      <c r="A46" s="1808"/>
      <c r="B46" s="1807" t="s">
        <v>1978</v>
      </c>
      <c r="C46" s="1806"/>
      <c r="D46" s="1806"/>
      <c r="E46" s="1806"/>
      <c r="F46" s="1806"/>
      <c r="G46" s="1806"/>
      <c r="H46" s="1811"/>
      <c r="I46" s="1805"/>
      <c r="J46" s="1798"/>
    </row>
    <row r="47" spans="1:10" ht="10.5" customHeight="1">
      <c r="A47" s="1808"/>
      <c r="B47" s="1807" t="s">
        <v>1977</v>
      </c>
      <c r="C47" s="1806"/>
      <c r="D47" s="1806"/>
      <c r="E47" s="1806"/>
      <c r="F47" s="1806"/>
      <c r="G47" s="1806"/>
      <c r="H47" s="1811"/>
      <c r="I47" s="1805"/>
      <c r="J47" s="1798"/>
    </row>
    <row r="48" spans="1:10" ht="10.5" customHeight="1">
      <c r="A48" s="1808"/>
      <c r="B48" s="1807" t="s">
        <v>1976</v>
      </c>
      <c r="C48" s="1806"/>
      <c r="D48" s="1806"/>
      <c r="E48" s="1806"/>
      <c r="F48" s="1806"/>
      <c r="G48" s="1806"/>
      <c r="H48" s="1811"/>
      <c r="I48" s="1805"/>
      <c r="J48" s="1810"/>
    </row>
    <row r="49" spans="1:10" ht="10.5" customHeight="1">
      <c r="A49" s="1808"/>
      <c r="B49" s="1807"/>
      <c r="C49" s="1806"/>
      <c r="D49" s="1806"/>
      <c r="E49" s="1806"/>
      <c r="F49" s="1806"/>
      <c r="G49" s="1806"/>
      <c r="H49" s="1811"/>
      <c r="I49" s="1805"/>
      <c r="J49" s="1810"/>
    </row>
    <row r="50" spans="1:10" ht="8.1" customHeight="1">
      <c r="A50" s="1808"/>
      <c r="B50" s="1806"/>
      <c r="C50" s="1806"/>
      <c r="D50" s="1806"/>
      <c r="E50" s="1806"/>
      <c r="F50" s="1806"/>
      <c r="G50" s="1806"/>
      <c r="H50" s="1811"/>
      <c r="I50" s="1805"/>
      <c r="J50" s="1810"/>
    </row>
    <row r="51" spans="1:10" ht="10.5" customHeight="1">
      <c r="A51" s="1808"/>
      <c r="B51" s="1807" t="s">
        <v>1975</v>
      </c>
      <c r="C51" s="1806"/>
      <c r="D51" s="1806"/>
      <c r="E51" s="1806"/>
      <c r="F51" s="1806"/>
      <c r="G51" s="1806"/>
      <c r="H51" s="1811"/>
      <c r="I51" s="1805"/>
      <c r="J51" s="1810"/>
    </row>
    <row r="52" spans="1:10" ht="8.1" customHeight="1">
      <c r="A52" s="1808"/>
      <c r="B52" s="1806"/>
      <c r="C52" s="1806"/>
      <c r="D52" s="1806"/>
      <c r="E52" s="1806"/>
      <c r="F52" s="1806"/>
      <c r="G52" s="1806"/>
      <c r="H52" s="1811"/>
      <c r="I52" s="1805"/>
      <c r="J52" s="1810"/>
    </row>
    <row r="53" spans="1:10" ht="10.5" customHeight="1">
      <c r="A53" s="1808"/>
      <c r="B53" s="1807" t="s">
        <v>1974</v>
      </c>
      <c r="C53" s="1806"/>
      <c r="D53" s="1806"/>
      <c r="E53" s="1806"/>
      <c r="F53" s="1806"/>
      <c r="G53" s="1806"/>
      <c r="H53" s="1811"/>
      <c r="I53" s="1805"/>
      <c r="J53" s="1810"/>
    </row>
    <row r="54" spans="1:10" ht="8.1" customHeight="1">
      <c r="A54" s="1808"/>
      <c r="B54" s="1806"/>
      <c r="C54" s="1806"/>
      <c r="D54" s="1806"/>
      <c r="E54" s="1806"/>
      <c r="F54" s="1806"/>
      <c r="G54" s="1806"/>
      <c r="H54" s="1806"/>
      <c r="I54" s="1805"/>
      <c r="J54" s="1810"/>
    </row>
    <row r="55" spans="1:10" ht="10.5" customHeight="1">
      <c r="A55" s="1808"/>
      <c r="B55" s="1807" t="s">
        <v>1973</v>
      </c>
      <c r="C55" s="1806"/>
      <c r="D55" s="1806"/>
      <c r="E55" s="1806"/>
      <c r="F55" s="1806"/>
      <c r="G55" s="1806"/>
      <c r="H55" s="1806"/>
      <c r="I55" s="1805"/>
      <c r="J55" s="1810"/>
    </row>
    <row r="56" spans="1:10" ht="10.5" customHeight="1">
      <c r="A56" s="1808"/>
      <c r="B56" s="1807" t="s">
        <v>1972</v>
      </c>
      <c r="C56" s="1806"/>
      <c r="D56" s="1806"/>
      <c r="E56" s="1806"/>
      <c r="F56" s="1806"/>
      <c r="G56" s="1806"/>
      <c r="H56" s="1806"/>
      <c r="I56" s="1805"/>
      <c r="J56" s="1810"/>
    </row>
    <row r="57" spans="1:10" ht="8.1" customHeight="1">
      <c r="A57" s="1808"/>
      <c r="B57" s="1806"/>
      <c r="C57" s="1806"/>
      <c r="D57" s="1806"/>
      <c r="E57" s="1806"/>
      <c r="F57" s="1806"/>
      <c r="G57" s="1806"/>
      <c r="H57" s="1806"/>
      <c r="I57" s="1805"/>
      <c r="J57" s="1810"/>
    </row>
    <row r="58" spans="1:10" ht="10.5" customHeight="1">
      <c r="A58" s="1808"/>
      <c r="B58" s="1807" t="s">
        <v>1971</v>
      </c>
      <c r="C58" s="1806"/>
      <c r="D58" s="1806"/>
      <c r="E58" s="1806"/>
      <c r="F58" s="1806"/>
      <c r="G58" s="1806"/>
      <c r="H58" s="1806"/>
      <c r="I58" s="1805"/>
      <c r="J58" s="1798"/>
    </row>
    <row r="59" spans="1:10" ht="10.5" customHeight="1">
      <c r="A59" s="1808"/>
      <c r="B59" s="1807" t="s">
        <v>1970</v>
      </c>
      <c r="C59" s="1806"/>
      <c r="D59" s="1806"/>
      <c r="E59" s="1806"/>
      <c r="F59" s="1806"/>
      <c r="G59" s="1806"/>
      <c r="H59" s="1806"/>
      <c r="I59" s="1805"/>
      <c r="J59" s="1798"/>
    </row>
    <row r="60" spans="1:10" ht="10.5" customHeight="1">
      <c r="A60" s="1808"/>
      <c r="B60" s="1807" t="s">
        <v>1969</v>
      </c>
      <c r="C60" s="1806"/>
      <c r="D60" s="1806"/>
      <c r="E60" s="1806"/>
      <c r="F60" s="1806"/>
      <c r="G60" s="1806"/>
      <c r="H60" s="1806"/>
      <c r="I60" s="1805"/>
      <c r="J60" s="1798"/>
    </row>
    <row r="61" spans="1:10" ht="10.5" customHeight="1">
      <c r="A61" s="1808"/>
      <c r="B61" s="1807" t="s">
        <v>1968</v>
      </c>
      <c r="C61" s="1806"/>
      <c r="D61" s="1806"/>
      <c r="E61" s="1806"/>
      <c r="F61" s="1806"/>
      <c r="G61" s="1806"/>
      <c r="H61" s="1806"/>
      <c r="I61" s="1805"/>
      <c r="J61" s="1798"/>
    </row>
    <row r="62" spans="1:10" ht="10.5" customHeight="1">
      <c r="A62" s="1808"/>
      <c r="B62" s="1807"/>
      <c r="C62" s="1806"/>
      <c r="D62" s="1806"/>
      <c r="E62" s="1806"/>
      <c r="F62" s="1806"/>
      <c r="G62" s="1806"/>
      <c r="H62" s="1806"/>
      <c r="I62" s="1805"/>
      <c r="J62" s="1798"/>
    </row>
    <row r="63" spans="1:10" ht="8.1" customHeight="1">
      <c r="A63" s="1808"/>
      <c r="B63" s="1809"/>
      <c r="C63" s="1806"/>
      <c r="D63" s="1806"/>
      <c r="E63" s="1806"/>
      <c r="F63" s="1806"/>
      <c r="G63" s="1806"/>
      <c r="H63" s="1806"/>
      <c r="I63" s="1805"/>
      <c r="J63" s="1798"/>
    </row>
    <row r="64" spans="1:10" ht="10.5" customHeight="1">
      <c r="A64" s="1808"/>
      <c r="B64" s="1807" t="s">
        <v>1967</v>
      </c>
      <c r="C64" s="1806"/>
      <c r="D64" s="1806"/>
      <c r="E64" s="1806"/>
      <c r="F64" s="1806"/>
      <c r="G64" s="1806"/>
      <c r="H64" s="1806"/>
      <c r="I64" s="1805"/>
      <c r="J64" s="1798"/>
    </row>
    <row r="65" spans="1:10" ht="10.5" customHeight="1">
      <c r="A65" s="1808"/>
      <c r="B65" s="1807" t="s">
        <v>1966</v>
      </c>
      <c r="C65" s="1806"/>
      <c r="D65" s="1806"/>
      <c r="E65" s="1806"/>
      <c r="F65" s="1806"/>
      <c r="G65" s="1806"/>
      <c r="H65" s="1806"/>
      <c r="I65" s="1805"/>
      <c r="J65" s="1798"/>
    </row>
    <row r="66" spans="1:10" ht="10.5" customHeight="1">
      <c r="A66" s="1808"/>
      <c r="B66" s="1807" t="s">
        <v>1965</v>
      </c>
      <c r="C66" s="1806"/>
      <c r="D66" s="1806"/>
      <c r="E66" s="1806"/>
      <c r="F66" s="1806"/>
      <c r="G66" s="1806"/>
      <c r="H66" s="1806"/>
      <c r="I66" s="1805"/>
      <c r="J66" s="1798"/>
    </row>
    <row r="67" spans="1:10" ht="10.5" customHeight="1">
      <c r="A67" s="1808"/>
      <c r="B67" s="1807" t="s">
        <v>1964</v>
      </c>
      <c r="C67" s="1806"/>
      <c r="D67" s="1806"/>
      <c r="E67" s="1806"/>
      <c r="F67" s="1806"/>
      <c r="G67" s="1806"/>
      <c r="H67" s="1806"/>
      <c r="I67" s="1805"/>
      <c r="J67" s="1798"/>
    </row>
    <row r="68" spans="1:10" ht="8.1" customHeight="1">
      <c r="A68" s="1808"/>
      <c r="B68" s="1806"/>
      <c r="C68" s="1806"/>
      <c r="D68" s="1806"/>
      <c r="E68" s="1806"/>
      <c r="F68" s="1806"/>
      <c r="G68" s="1806"/>
      <c r="H68" s="1806"/>
      <c r="I68" s="1805"/>
      <c r="J68" s="1798"/>
    </row>
    <row r="69" spans="1:10" ht="10.5" customHeight="1">
      <c r="A69" s="1808"/>
      <c r="B69" s="1807" t="s">
        <v>1963</v>
      </c>
      <c r="C69" s="1806"/>
      <c r="D69" s="1806"/>
      <c r="E69" s="1806"/>
      <c r="F69" s="1806"/>
      <c r="G69" s="1806"/>
      <c r="H69" s="1806"/>
      <c r="I69" s="1805"/>
      <c r="J69" s="1798"/>
    </row>
    <row r="70" spans="1:10" ht="10.5" customHeight="1">
      <c r="A70" s="1808"/>
      <c r="B70" s="1807" t="s">
        <v>1962</v>
      </c>
      <c r="C70" s="1806"/>
      <c r="D70" s="1806"/>
      <c r="E70" s="1806"/>
      <c r="F70" s="1806"/>
      <c r="G70" s="1806"/>
      <c r="H70" s="1806"/>
      <c r="I70" s="1805"/>
      <c r="J70" s="1798"/>
    </row>
    <row r="71" spans="1:10" ht="8.1" customHeight="1">
      <c r="A71" s="1808"/>
      <c r="B71" s="1806"/>
      <c r="C71" s="1806"/>
      <c r="D71" s="1806"/>
      <c r="E71" s="1806"/>
      <c r="F71" s="1806"/>
      <c r="G71" s="1806"/>
      <c r="H71" s="1806"/>
      <c r="I71" s="1805"/>
      <c r="J71" s="1798"/>
    </row>
    <row r="72" spans="1:10" ht="10.5" customHeight="1">
      <c r="A72" s="1808"/>
      <c r="B72" s="1807" t="s">
        <v>1961</v>
      </c>
      <c r="C72" s="1806"/>
      <c r="D72" s="1806"/>
      <c r="E72" s="1806"/>
      <c r="F72" s="1806"/>
      <c r="G72" s="1806"/>
      <c r="H72" s="1806"/>
      <c r="I72" s="1805"/>
      <c r="J72" s="1798"/>
    </row>
    <row r="73" spans="1:10" ht="10.5" customHeight="1">
      <c r="A73" s="1808"/>
      <c r="B73" s="1807" t="s">
        <v>1960</v>
      </c>
      <c r="C73" s="1806"/>
      <c r="D73" s="1806"/>
      <c r="E73" s="1806"/>
      <c r="F73" s="1806"/>
      <c r="G73" s="1806"/>
      <c r="H73" s="1806"/>
      <c r="I73" s="1805"/>
      <c r="J73" s="1798"/>
    </row>
    <row r="74" spans="1:10" ht="10.5" customHeight="1">
      <c r="A74" s="1808"/>
      <c r="B74" s="1807"/>
      <c r="C74" s="1806"/>
      <c r="D74" s="1806"/>
      <c r="E74" s="1806"/>
      <c r="F74" s="1806"/>
      <c r="G74" s="1806"/>
      <c r="H74" s="1806"/>
      <c r="I74" s="1805"/>
      <c r="J74" s="1798"/>
    </row>
    <row r="75" spans="1:10" ht="8.1" customHeight="1">
      <c r="A75" s="1808"/>
      <c r="B75" s="1806"/>
      <c r="C75" s="1806"/>
      <c r="D75" s="1806"/>
      <c r="E75" s="1806"/>
      <c r="F75" s="1806"/>
      <c r="G75" s="1806"/>
      <c r="H75" s="1806"/>
      <c r="I75" s="1805"/>
      <c r="J75" s="1798"/>
    </row>
    <row r="76" spans="1:10" ht="10.5" customHeight="1">
      <c r="A76" s="1808"/>
      <c r="B76" s="1807" t="s">
        <v>1959</v>
      </c>
      <c r="C76" s="1806"/>
      <c r="D76" s="1806"/>
      <c r="E76" s="1806"/>
      <c r="F76" s="1806"/>
      <c r="G76" s="1806"/>
      <c r="H76" s="1806"/>
      <c r="I76" s="1805"/>
      <c r="J76" s="1798"/>
    </row>
    <row r="77" spans="1:10" ht="10.5" customHeight="1">
      <c r="A77" s="1808"/>
      <c r="B77" s="1807" t="s">
        <v>1958</v>
      </c>
      <c r="C77" s="1806"/>
      <c r="D77" s="1806"/>
      <c r="E77" s="1806"/>
      <c r="F77" s="1806"/>
      <c r="G77" s="1806"/>
      <c r="H77" s="1806"/>
      <c r="I77" s="1805"/>
      <c r="J77" s="1798"/>
    </row>
    <row r="78" spans="1:10" ht="10.5" customHeight="1">
      <c r="A78" s="1808"/>
      <c r="B78" s="1807" t="s">
        <v>1957</v>
      </c>
      <c r="C78" s="1806"/>
      <c r="D78" s="1806"/>
      <c r="E78" s="1806"/>
      <c r="F78" s="1806"/>
      <c r="G78" s="1806"/>
      <c r="H78" s="1806"/>
      <c r="I78" s="1805"/>
      <c r="J78" s="1798"/>
    </row>
    <row r="79" spans="1:10" ht="10.5" customHeight="1" thickBot="1">
      <c r="A79" s="1804"/>
      <c r="B79" s="1802"/>
      <c r="C79" s="1802"/>
      <c r="D79" s="1803"/>
      <c r="E79" s="1802"/>
      <c r="F79" s="1802"/>
      <c r="G79" s="1802"/>
      <c r="H79" s="1802"/>
      <c r="I79" s="1801"/>
    </row>
    <row r="80" spans="1:10" ht="11.25" customHeight="1">
      <c r="A80" s="1800" t="s">
        <v>173</v>
      </c>
      <c r="B80" s="1799"/>
      <c r="C80" s="1799"/>
      <c r="D80" s="1799"/>
      <c r="E80" s="1799"/>
      <c r="F80" s="1799"/>
      <c r="G80" s="1799"/>
      <c r="H80" s="1799"/>
      <c r="I80" s="1799"/>
    </row>
    <row r="81" spans="3:9" ht="9" customHeight="1">
      <c r="C81" s="1798"/>
      <c r="D81" s="1798"/>
      <c r="E81" s="1798"/>
      <c r="F81" s="1798"/>
      <c r="G81" s="1798"/>
      <c r="H81" s="1798"/>
      <c r="I81" s="1798"/>
    </row>
    <row r="82" spans="3:9" ht="9" customHeight="1">
      <c r="C82" s="1798"/>
      <c r="D82" s="1798"/>
      <c r="E82" s="1798"/>
      <c r="F82" s="1798"/>
      <c r="G82" s="1798"/>
      <c r="H82" s="1798"/>
      <c r="I82" s="1798"/>
    </row>
    <row r="83" spans="3:9" ht="9" customHeight="1">
      <c r="C83" s="1798"/>
      <c r="D83" s="1798"/>
      <c r="E83" s="1798"/>
      <c r="F83" s="1798"/>
      <c r="G83" s="1798"/>
      <c r="H83" s="1798"/>
      <c r="I83" s="1798"/>
    </row>
    <row r="84" spans="3:9" ht="9" customHeight="1">
      <c r="C84" s="1798"/>
      <c r="D84" s="1798"/>
      <c r="E84" s="1798"/>
      <c r="F84" s="1798"/>
      <c r="G84" s="1798"/>
      <c r="H84" s="1798"/>
      <c r="I84" s="1798"/>
    </row>
    <row r="85" spans="3:9" ht="9" customHeight="1">
      <c r="C85" s="1798"/>
      <c r="D85" s="1798"/>
      <c r="E85" s="1798"/>
      <c r="F85" s="1798"/>
      <c r="G85" s="1798"/>
      <c r="H85" s="1798"/>
      <c r="I85" s="1798"/>
    </row>
    <row r="86" spans="3:9" ht="9" customHeight="1">
      <c r="C86" s="1798"/>
      <c r="D86" s="1798"/>
      <c r="E86" s="1798"/>
      <c r="F86" s="1798"/>
      <c r="G86" s="1798"/>
      <c r="H86" s="1798"/>
      <c r="I86" s="1798"/>
    </row>
    <row r="87" spans="3:9" ht="9" customHeight="1">
      <c r="C87" s="1798"/>
      <c r="D87" s="1798"/>
      <c r="E87" s="1798"/>
      <c r="F87" s="1798"/>
      <c r="G87" s="1798"/>
      <c r="H87" s="1798"/>
      <c r="I87" s="1798"/>
    </row>
    <row r="88" spans="3:9" ht="9" customHeight="1">
      <c r="C88" s="1798"/>
      <c r="D88" s="1798"/>
      <c r="E88" s="1798"/>
      <c r="F88" s="1798"/>
      <c r="G88" s="1798"/>
      <c r="H88" s="1798"/>
      <c r="I88" s="1798"/>
    </row>
    <row r="89" spans="3:9" ht="9" customHeight="1">
      <c r="C89" s="1798"/>
      <c r="D89" s="1798"/>
      <c r="E89" s="1798"/>
      <c r="F89" s="1798"/>
      <c r="G89" s="1798"/>
      <c r="H89" s="1798"/>
      <c r="I89" s="1798"/>
    </row>
    <row r="90" spans="3:9" ht="9" customHeight="1">
      <c r="C90" s="1798"/>
      <c r="D90" s="1798"/>
      <c r="E90" s="1798"/>
      <c r="F90" s="1798"/>
      <c r="G90" s="1798"/>
      <c r="H90" s="1798"/>
      <c r="I90" s="1798"/>
    </row>
    <row r="91" spans="3:9" ht="9" customHeight="1">
      <c r="C91" s="1798"/>
      <c r="D91" s="1798"/>
      <c r="E91" s="1798"/>
      <c r="F91" s="1798"/>
      <c r="G91" s="1798"/>
      <c r="H91" s="1798"/>
      <c r="I91" s="1798"/>
    </row>
    <row r="92" spans="3:9" ht="9" customHeight="1">
      <c r="C92" s="1798"/>
      <c r="D92" s="1798"/>
      <c r="E92" s="1798"/>
      <c r="F92" s="1798"/>
      <c r="G92" s="1798"/>
      <c r="H92" s="1798"/>
      <c r="I92" s="1798"/>
    </row>
    <row r="93" spans="3:9" ht="9" customHeight="1">
      <c r="C93" s="1798"/>
      <c r="D93" s="1798"/>
      <c r="E93" s="1798"/>
      <c r="F93" s="1798"/>
      <c r="G93" s="1798"/>
      <c r="H93" s="1798"/>
      <c r="I93" s="1798"/>
    </row>
    <row r="94" spans="3:9" ht="9" customHeight="1">
      <c r="C94" s="1798"/>
      <c r="D94" s="1798"/>
      <c r="E94" s="1798"/>
      <c r="F94" s="1798"/>
      <c r="G94" s="1798"/>
      <c r="H94" s="1798"/>
      <c r="I94" s="1798"/>
    </row>
    <row r="95" spans="3:9" ht="9" customHeight="1">
      <c r="C95" s="1798"/>
      <c r="D95" s="1798"/>
      <c r="E95" s="1798"/>
      <c r="F95" s="1798"/>
      <c r="G95" s="1798"/>
      <c r="H95" s="1798"/>
      <c r="I95" s="1798"/>
    </row>
    <row r="96" spans="3:9" ht="9" customHeight="1">
      <c r="C96" s="1798"/>
      <c r="D96" s="1798"/>
      <c r="E96" s="1798"/>
      <c r="F96" s="1798"/>
      <c r="G96" s="1798"/>
      <c r="H96" s="1798"/>
      <c r="I96" s="1798"/>
    </row>
    <row r="97" spans="3:12" ht="9" customHeight="1">
      <c r="C97" s="1798"/>
      <c r="D97" s="1798"/>
      <c r="E97" s="1798"/>
      <c r="F97" s="1798"/>
      <c r="G97" s="1798"/>
      <c r="H97" s="1798"/>
      <c r="I97" s="1798"/>
    </row>
    <row r="98" spans="3:12" ht="9" customHeight="1">
      <c r="C98" s="1798"/>
      <c r="D98" s="1798"/>
      <c r="E98" s="1798"/>
      <c r="F98" s="1798"/>
      <c r="G98" s="1798"/>
      <c r="H98" s="1798"/>
      <c r="I98" s="1798"/>
    </row>
    <row r="99" spans="3:12" ht="9" customHeight="1">
      <c r="C99" s="1798"/>
      <c r="D99" s="1798"/>
      <c r="E99" s="1798"/>
      <c r="F99" s="1798"/>
      <c r="G99" s="1798"/>
      <c r="H99" s="1798"/>
      <c r="I99" s="1798"/>
    </row>
    <row r="100" spans="3:12">
      <c r="C100" s="1798"/>
      <c r="D100" s="1798"/>
      <c r="E100" s="1798"/>
      <c r="F100" s="1798"/>
      <c r="G100" s="1798"/>
      <c r="H100" s="1798"/>
      <c r="I100" s="1798"/>
    </row>
    <row r="101" spans="3:12">
      <c r="C101" s="1798"/>
      <c r="D101" s="1798"/>
      <c r="E101" s="1798"/>
      <c r="F101" s="1798"/>
      <c r="G101" s="1798"/>
      <c r="H101" s="1798"/>
      <c r="I101" s="1798"/>
    </row>
    <row r="102" spans="3:12">
      <c r="K102" s="1797"/>
      <c r="L102" s="1797"/>
    </row>
    <row r="103" spans="3:12">
      <c r="L103" s="1797"/>
    </row>
    <row r="104" spans="3:12">
      <c r="L104" s="1797"/>
    </row>
    <row r="105" spans="3:12">
      <c r="L105" s="1797"/>
    </row>
    <row r="106" spans="3:12">
      <c r="K106" s="1797"/>
      <c r="L106" s="1797"/>
    </row>
    <row r="107" spans="3:12">
      <c r="L107" s="1797"/>
    </row>
    <row r="108" spans="3:12">
      <c r="L108" s="1797"/>
    </row>
    <row r="109" spans="3:12">
      <c r="K109" s="1797"/>
      <c r="L109" s="1797"/>
    </row>
    <row r="110" spans="3:12">
      <c r="L110" s="1797"/>
    </row>
    <row r="111" spans="3:12">
      <c r="K111" s="1797"/>
      <c r="L111" s="1797"/>
    </row>
    <row r="112" spans="3:12">
      <c r="L112" s="1797"/>
    </row>
    <row r="152" spans="20:20">
      <c r="T152" s="1796"/>
    </row>
    <row r="180" spans="13:18">
      <c r="M180" s="1796"/>
      <c r="R180" s="1796"/>
    </row>
    <row r="181" spans="13:18">
      <c r="R181" s="1796"/>
    </row>
  </sheetData>
  <printOptions horizontalCentered="1" verticalCentered="1" gridLinesSet="0"/>
  <pageMargins left="0.35" right="0.35" top="0.25" bottom="0.25" header="0" footer="0"/>
  <pageSetup scale="96" orientation="portrait" horizontalDpi="4294967292" verticalDpi="4294967292"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pageSetUpPr fitToPage="1"/>
  </sheetPr>
  <dimension ref="A1:P71"/>
  <sheetViews>
    <sheetView showGridLines="0" zoomScaleNormal="100" workbookViewId="0">
      <pane xSplit="3" ySplit="7" topLeftCell="D8" activePane="bottomRight" state="frozen"/>
      <selection activeCell="H38" sqref="H38"/>
      <selection pane="topRight" activeCell="H38" sqref="H38"/>
      <selection pane="bottomLeft" activeCell="H38" sqref="H38"/>
      <selection pane="bottomRight" activeCell="E14" sqref="E14"/>
    </sheetView>
  </sheetViews>
  <sheetFormatPr defaultColWidth="10.85546875" defaultRowHeight="11.25"/>
  <cols>
    <col min="1" max="1" width="4.140625" style="1822" customWidth="1"/>
    <col min="2" max="2" width="4.85546875" style="1822" customWidth="1"/>
    <col min="3" max="3" width="35" style="1822" customWidth="1"/>
    <col min="4" max="5" width="11" style="1823" customWidth="1"/>
    <col min="6" max="6" width="11" style="1822" customWidth="1"/>
    <col min="7" max="7" width="12.5703125" style="1822" customWidth="1"/>
    <col min="8" max="8" width="6.140625" style="1822" customWidth="1"/>
    <col min="9" max="9" width="4.85546875" style="1868" customWidth="1"/>
    <col min="10" max="10" width="5.85546875" style="1868" customWidth="1"/>
    <col min="11" max="14" width="15.5703125" style="1869" customWidth="1"/>
    <col min="15" max="15" width="15.5703125" style="1868" customWidth="1"/>
    <col min="16" max="16" width="5.85546875" style="1868" customWidth="1"/>
    <col min="17" max="16384" width="10.85546875" style="1822"/>
  </cols>
  <sheetData>
    <row r="1" spans="1:16" ht="11.25" customHeight="1" thickBot="1">
      <c r="A1" s="4021">
        <v>52</v>
      </c>
      <c r="B1" s="1842"/>
      <c r="C1" s="1842"/>
      <c r="D1" s="1867"/>
      <c r="E1" s="1866"/>
      <c r="F1" s="5651" t="s">
        <v>3500</v>
      </c>
      <c r="G1" s="5652" t="s">
        <v>3500</v>
      </c>
      <c r="H1" s="5652" t="s">
        <v>3500</v>
      </c>
      <c r="I1" s="1912" t="s">
        <v>3500</v>
      </c>
      <c r="J1" s="1872"/>
      <c r="K1" s="1873"/>
      <c r="L1" s="1873"/>
      <c r="M1" s="1911"/>
      <c r="N1" s="1911"/>
      <c r="O1" s="1910"/>
      <c r="P1" s="4020">
        <v>53</v>
      </c>
    </row>
    <row r="2" spans="1:16" ht="15.75" customHeight="1">
      <c r="A2" s="1865" t="s">
        <v>2057</v>
      </c>
      <c r="B2" s="1863"/>
      <c r="C2" s="1863"/>
      <c r="D2" s="1864"/>
      <c r="E2" s="1864"/>
      <c r="F2" s="1863"/>
      <c r="G2" s="1863"/>
      <c r="H2" s="1862"/>
      <c r="I2" s="1909" t="s">
        <v>2066</v>
      </c>
      <c r="J2" s="1907"/>
      <c r="K2" s="1908"/>
      <c r="L2" s="1908"/>
      <c r="M2" s="1908"/>
      <c r="N2" s="1908"/>
      <c r="O2" s="1907"/>
      <c r="P2" s="1906"/>
    </row>
    <row r="3" spans="1:16" ht="13.5" customHeight="1">
      <c r="A3" s="5653" t="s">
        <v>645</v>
      </c>
      <c r="B3" s="5654"/>
      <c r="C3" s="5654"/>
      <c r="D3" s="5654"/>
      <c r="E3" s="5654"/>
      <c r="F3" s="5654"/>
      <c r="G3" s="5654"/>
      <c r="H3" s="5655"/>
      <c r="I3" s="5653" t="s">
        <v>645</v>
      </c>
      <c r="J3" s="5654"/>
      <c r="K3" s="5654"/>
      <c r="L3" s="5654"/>
      <c r="M3" s="5654"/>
      <c r="N3" s="5654"/>
      <c r="O3" s="5654"/>
      <c r="P3" s="5655"/>
    </row>
    <row r="4" spans="1:16" ht="11.25" customHeight="1">
      <c r="A4" s="1848"/>
      <c r="B4" s="1851"/>
      <c r="C4" s="1857"/>
      <c r="D4" s="1861"/>
      <c r="E4" s="1860" t="s">
        <v>685</v>
      </c>
      <c r="F4" s="1859"/>
      <c r="G4" s="1847" t="s">
        <v>1071</v>
      </c>
      <c r="H4" s="1835"/>
      <c r="I4" s="1905"/>
      <c r="J4" s="1904"/>
      <c r="K4" s="1903"/>
      <c r="L4" s="5435" t="s">
        <v>2065</v>
      </c>
      <c r="M4" s="5436"/>
      <c r="N4" s="1902" t="s">
        <v>2064</v>
      </c>
      <c r="O4" s="1901"/>
      <c r="P4" s="1891"/>
    </row>
    <row r="5" spans="1:16" ht="11.25" customHeight="1">
      <c r="A5" s="1840" t="s">
        <v>549</v>
      </c>
      <c r="B5" s="1847" t="s">
        <v>491</v>
      </c>
      <c r="C5" s="1858" t="s">
        <v>2056</v>
      </c>
      <c r="D5" s="1853" t="s">
        <v>2055</v>
      </c>
      <c r="E5" s="5275" t="s">
        <v>2054</v>
      </c>
      <c r="F5" s="1853" t="s">
        <v>2053</v>
      </c>
      <c r="G5" s="1849" t="s">
        <v>2052</v>
      </c>
      <c r="H5" s="1856" t="s">
        <v>549</v>
      </c>
      <c r="I5" s="1888" t="s">
        <v>549</v>
      </c>
      <c r="J5" s="1896" t="s">
        <v>491</v>
      </c>
      <c r="K5" s="1898" t="s">
        <v>2063</v>
      </c>
      <c r="L5" s="5437" t="s">
        <v>2054</v>
      </c>
      <c r="M5" s="5438" t="s">
        <v>2053</v>
      </c>
      <c r="N5" s="1897" t="s">
        <v>2054</v>
      </c>
      <c r="O5" s="1896" t="s">
        <v>2053</v>
      </c>
      <c r="P5" s="1886" t="s">
        <v>549</v>
      </c>
    </row>
    <row r="6" spans="1:16" ht="11.25" customHeight="1">
      <c r="A6" s="1840" t="s">
        <v>593</v>
      </c>
      <c r="B6" s="1847" t="s">
        <v>492</v>
      </c>
      <c r="C6" s="1857"/>
      <c r="D6" s="1853" t="s">
        <v>2051</v>
      </c>
      <c r="E6" s="5276"/>
      <c r="F6" s="1853" t="s">
        <v>2050</v>
      </c>
      <c r="G6" s="1849" t="s">
        <v>1075</v>
      </c>
      <c r="H6" s="1856" t="s">
        <v>593</v>
      </c>
      <c r="I6" s="1888" t="s">
        <v>593</v>
      </c>
      <c r="J6" s="1896" t="s">
        <v>492</v>
      </c>
      <c r="K6" s="1898" t="s">
        <v>1896</v>
      </c>
      <c r="L6" s="5439"/>
      <c r="M6" s="5438" t="s">
        <v>2062</v>
      </c>
      <c r="N6" s="1900"/>
      <c r="O6" s="1896" t="s">
        <v>2061</v>
      </c>
      <c r="P6" s="1886" t="s">
        <v>593</v>
      </c>
    </row>
    <row r="7" spans="1:16" ht="11.25" customHeight="1" thickBot="1">
      <c r="A7" s="1845"/>
      <c r="B7" s="1855"/>
      <c r="C7" s="1854" t="s">
        <v>599</v>
      </c>
      <c r="D7" s="1853" t="s">
        <v>600</v>
      </c>
      <c r="E7" s="5275" t="s">
        <v>494</v>
      </c>
      <c r="F7" s="1853" t="s">
        <v>495</v>
      </c>
      <c r="G7" s="1847" t="s">
        <v>496</v>
      </c>
      <c r="H7" s="1852"/>
      <c r="I7" s="1884"/>
      <c r="J7" s="1899"/>
      <c r="K7" s="1898" t="s">
        <v>497</v>
      </c>
      <c r="L7" s="5437" t="s">
        <v>498</v>
      </c>
      <c r="M7" s="5438" t="s">
        <v>499</v>
      </c>
      <c r="N7" s="1897" t="s">
        <v>2060</v>
      </c>
      <c r="O7" s="1896" t="s">
        <v>501</v>
      </c>
      <c r="P7" s="1895"/>
    </row>
    <row r="8" spans="1:16" ht="11.25" customHeight="1">
      <c r="A8" s="1848"/>
      <c r="B8" s="1851"/>
      <c r="C8" s="1838" t="s">
        <v>2049</v>
      </c>
      <c r="D8" s="3575"/>
      <c r="E8" s="3576"/>
      <c r="F8" s="3576"/>
      <c r="G8" s="3577"/>
      <c r="H8" s="1835"/>
      <c r="I8" s="1888"/>
      <c r="J8" s="1890"/>
      <c r="K8" s="1894"/>
      <c r="L8" s="1893"/>
      <c r="M8" s="1892"/>
      <c r="N8" s="1892"/>
      <c r="O8" s="4181"/>
      <c r="P8" s="1891"/>
    </row>
    <row r="9" spans="1:16" ht="11.25" customHeight="1">
      <c r="A9" s="1844">
        <v>1</v>
      </c>
      <c r="B9" s="1843"/>
      <c r="C9" s="1842" t="s">
        <v>2048</v>
      </c>
      <c r="D9" s="4166">
        <v>1024</v>
      </c>
      <c r="E9" s="3718">
        <v>4430</v>
      </c>
      <c r="F9" s="3719">
        <v>0</v>
      </c>
      <c r="G9" s="5158">
        <v>0</v>
      </c>
      <c r="H9" s="1841">
        <v>1</v>
      </c>
      <c r="I9" s="1884">
        <v>1</v>
      </c>
      <c r="J9" s="1883"/>
      <c r="K9" s="4167">
        <v>0</v>
      </c>
      <c r="L9" s="5162">
        <v>14549</v>
      </c>
      <c r="M9" s="3719">
        <v>0</v>
      </c>
      <c r="N9" s="5162">
        <v>28823</v>
      </c>
      <c r="O9" s="5165">
        <v>0</v>
      </c>
      <c r="P9" s="3592">
        <v>1</v>
      </c>
    </row>
    <row r="10" spans="1:16" ht="11.25" customHeight="1">
      <c r="A10" s="1844">
        <v>2</v>
      </c>
      <c r="B10" s="1843"/>
      <c r="C10" s="1842" t="s">
        <v>2047</v>
      </c>
      <c r="D10" s="4166">
        <v>73161</v>
      </c>
      <c r="E10" s="3718">
        <v>53766</v>
      </c>
      <c r="F10" s="3719">
        <v>0</v>
      </c>
      <c r="G10" s="5158">
        <v>0</v>
      </c>
      <c r="H10" s="1841">
        <v>2</v>
      </c>
      <c r="I10" s="1884">
        <v>2</v>
      </c>
      <c r="J10" s="1883"/>
      <c r="K10" s="4166">
        <v>30426</v>
      </c>
      <c r="L10" s="5162">
        <v>1112686</v>
      </c>
      <c r="M10" s="5163">
        <v>0</v>
      </c>
      <c r="N10" s="5162">
        <v>220514</v>
      </c>
      <c r="O10" s="5165">
        <v>0</v>
      </c>
      <c r="P10" s="3592">
        <v>2</v>
      </c>
    </row>
    <row r="11" spans="1:16" ht="11.25" customHeight="1">
      <c r="A11" s="1844">
        <v>3</v>
      </c>
      <c r="B11" s="1843"/>
      <c r="C11" s="1842" t="s">
        <v>2046</v>
      </c>
      <c r="D11" s="4167">
        <v>0</v>
      </c>
      <c r="E11" s="3719">
        <v>0</v>
      </c>
      <c r="F11" s="3719">
        <v>0</v>
      </c>
      <c r="G11" s="5159">
        <v>0</v>
      </c>
      <c r="H11" s="1841">
        <v>3</v>
      </c>
      <c r="I11" s="1884">
        <v>3</v>
      </c>
      <c r="J11" s="1883"/>
      <c r="K11" s="4182">
        <v>0</v>
      </c>
      <c r="L11" s="5164">
        <v>0</v>
      </c>
      <c r="M11" s="3719">
        <v>0</v>
      </c>
      <c r="N11" s="3719">
        <v>0</v>
      </c>
      <c r="O11" s="5166">
        <v>0</v>
      </c>
      <c r="P11" s="3592">
        <v>3</v>
      </c>
    </row>
    <row r="12" spans="1:16" ht="11.25" customHeight="1">
      <c r="A12" s="1844">
        <v>4</v>
      </c>
      <c r="B12" s="1843"/>
      <c r="C12" s="1842" t="s">
        <v>2045</v>
      </c>
      <c r="D12" s="4167">
        <v>0</v>
      </c>
      <c r="E12" s="3719">
        <v>0</v>
      </c>
      <c r="F12" s="3719">
        <v>0</v>
      </c>
      <c r="G12" s="5158">
        <v>0</v>
      </c>
      <c r="H12" s="1841">
        <v>4</v>
      </c>
      <c r="I12" s="1884">
        <v>4</v>
      </c>
      <c r="J12" s="1883"/>
      <c r="K12" s="4167">
        <v>0</v>
      </c>
      <c r="L12" s="3719">
        <v>0</v>
      </c>
      <c r="M12" s="3719">
        <v>0</v>
      </c>
      <c r="N12" s="3719">
        <v>0</v>
      </c>
      <c r="O12" s="5166">
        <v>0</v>
      </c>
      <c r="P12" s="3592">
        <v>4</v>
      </c>
    </row>
    <row r="13" spans="1:16" ht="11.25" customHeight="1">
      <c r="A13" s="1844">
        <v>5</v>
      </c>
      <c r="B13" s="1843" t="s">
        <v>249</v>
      </c>
      <c r="C13" s="1842" t="s">
        <v>2044</v>
      </c>
      <c r="D13" s="3578">
        <f>SUM(D9:D12)</f>
        <v>74185</v>
      </c>
      <c r="E13" s="1950">
        <f>SUM(E9:E12)</f>
        <v>58196</v>
      </c>
      <c r="F13" s="3579">
        <f>SUM(F9:F12)</f>
        <v>0</v>
      </c>
      <c r="G13" s="3594">
        <f>SUM(G9:G12)</f>
        <v>0</v>
      </c>
      <c r="H13" s="1841">
        <v>5</v>
      </c>
      <c r="I13" s="1884">
        <v>5</v>
      </c>
      <c r="J13" s="1843" t="s">
        <v>249</v>
      </c>
      <c r="K13" s="3578">
        <f>SUM(K9:K12)</f>
        <v>30426</v>
      </c>
      <c r="L13" s="3591">
        <f>SUM(L9:L12)</f>
        <v>1127235</v>
      </c>
      <c r="M13" s="3593">
        <f>SUM(M9:M12)</f>
        <v>0</v>
      </c>
      <c r="N13" s="3591">
        <f>SUM(N9:N12)</f>
        <v>249337</v>
      </c>
      <c r="O13" s="1949">
        <f>SUM(O9:O12)</f>
        <v>0</v>
      </c>
      <c r="P13" s="3592">
        <v>5</v>
      </c>
    </row>
    <row r="14" spans="1:16" ht="11.25" customHeight="1">
      <c r="A14" s="1848"/>
      <c r="B14" s="1849"/>
      <c r="C14" s="1838" t="s">
        <v>2043</v>
      </c>
      <c r="D14" s="3580"/>
      <c r="E14" s="3581"/>
      <c r="F14" s="3582"/>
      <c r="G14" s="3583"/>
      <c r="H14" s="1835"/>
      <c r="I14" s="1888"/>
      <c r="J14" s="1890"/>
      <c r="K14" s="3580"/>
      <c r="L14" s="3595"/>
      <c r="M14" s="3581"/>
      <c r="N14" s="3581"/>
      <c r="O14" s="3583"/>
      <c r="P14" s="3596"/>
    </row>
    <row r="15" spans="1:16" ht="11.25" customHeight="1">
      <c r="A15" s="1844">
        <v>6</v>
      </c>
      <c r="B15" s="1843"/>
      <c r="C15" s="1842" t="s">
        <v>2042</v>
      </c>
      <c r="D15" s="4166">
        <v>0</v>
      </c>
      <c r="E15" s="3719">
        <v>0</v>
      </c>
      <c r="F15" s="3719">
        <v>0</v>
      </c>
      <c r="G15" s="5158"/>
      <c r="H15" s="1841">
        <v>6</v>
      </c>
      <c r="I15" s="1884">
        <v>6</v>
      </c>
      <c r="J15" s="1883"/>
      <c r="K15" s="4167">
        <v>0</v>
      </c>
      <c r="L15" s="3719">
        <v>0</v>
      </c>
      <c r="M15" s="3719">
        <v>0</v>
      </c>
      <c r="N15" s="3719">
        <v>3608</v>
      </c>
      <c r="O15" s="5166">
        <v>0</v>
      </c>
      <c r="P15" s="3592">
        <v>6</v>
      </c>
    </row>
    <row r="16" spans="1:16" ht="11.25" customHeight="1">
      <c r="A16" s="1844">
        <v>7</v>
      </c>
      <c r="B16" s="1843"/>
      <c r="C16" s="1842" t="s">
        <v>2041</v>
      </c>
      <c r="D16" s="4166">
        <v>18</v>
      </c>
      <c r="E16" s="3718">
        <v>79</v>
      </c>
      <c r="F16" s="3719">
        <v>0</v>
      </c>
      <c r="G16" s="5158"/>
      <c r="H16" s="1841">
        <v>7</v>
      </c>
      <c r="I16" s="1884">
        <v>7</v>
      </c>
      <c r="J16" s="1883"/>
      <c r="K16" s="4166">
        <v>991</v>
      </c>
      <c r="L16" s="5162">
        <v>735</v>
      </c>
      <c r="M16" s="3719">
        <v>0</v>
      </c>
      <c r="N16" s="5162">
        <v>-594</v>
      </c>
      <c r="O16" s="5166">
        <v>0</v>
      </c>
      <c r="P16" s="3592">
        <v>7</v>
      </c>
    </row>
    <row r="17" spans="1:16" ht="11.25" customHeight="1">
      <c r="A17" s="1844">
        <v>8</v>
      </c>
      <c r="B17" s="1843"/>
      <c r="C17" s="1842" t="s">
        <v>2040</v>
      </c>
      <c r="D17" s="4166">
        <v>10292</v>
      </c>
      <c r="E17" s="3718">
        <v>14800</v>
      </c>
      <c r="F17" s="3719">
        <v>171</v>
      </c>
      <c r="G17" s="5158"/>
      <c r="H17" s="1841">
        <v>8</v>
      </c>
      <c r="I17" s="1884">
        <v>8</v>
      </c>
      <c r="J17" s="1883"/>
      <c r="K17" s="4166">
        <v>5571</v>
      </c>
      <c r="L17" s="5162">
        <v>208652</v>
      </c>
      <c r="M17" s="5163">
        <v>4092</v>
      </c>
      <c r="N17" s="5162">
        <v>19415</v>
      </c>
      <c r="O17" s="5165">
        <v>301</v>
      </c>
      <c r="P17" s="3592">
        <v>8</v>
      </c>
    </row>
    <row r="18" spans="1:16" ht="11.25" customHeight="1">
      <c r="A18" s="1844">
        <v>9</v>
      </c>
      <c r="B18" s="1843"/>
      <c r="C18" s="1842" t="s">
        <v>2039</v>
      </c>
      <c r="D18" s="4166">
        <v>332</v>
      </c>
      <c r="E18" s="3718">
        <v>762</v>
      </c>
      <c r="F18" s="3719">
        <v>0</v>
      </c>
      <c r="G18" s="5158"/>
      <c r="H18" s="1841">
        <v>9</v>
      </c>
      <c r="I18" s="1884">
        <v>9</v>
      </c>
      <c r="J18" s="1883"/>
      <c r="K18" s="4166">
        <v>0</v>
      </c>
      <c r="L18" s="5162">
        <v>8164</v>
      </c>
      <c r="M18" s="5163">
        <v>0</v>
      </c>
      <c r="N18" s="5162">
        <v>3585</v>
      </c>
      <c r="O18" s="5165">
        <v>0</v>
      </c>
      <c r="P18" s="3592">
        <v>9</v>
      </c>
    </row>
    <row r="19" spans="1:16" ht="11.25" customHeight="1">
      <c r="A19" s="1844">
        <v>10</v>
      </c>
      <c r="B19" s="1843"/>
      <c r="C19" s="1842" t="s">
        <v>2038</v>
      </c>
      <c r="D19" s="4166">
        <v>3397</v>
      </c>
      <c r="E19" s="3718">
        <v>4286</v>
      </c>
      <c r="F19" s="3719">
        <v>105</v>
      </c>
      <c r="G19" s="5158"/>
      <c r="H19" s="1841">
        <v>10</v>
      </c>
      <c r="I19" s="1884">
        <v>10</v>
      </c>
      <c r="J19" s="1883"/>
      <c r="K19" s="4166">
        <v>5032</v>
      </c>
      <c r="L19" s="5162">
        <v>89281</v>
      </c>
      <c r="M19" s="5163">
        <v>0</v>
      </c>
      <c r="N19" s="5162">
        <v>25939</v>
      </c>
      <c r="O19" s="5165">
        <v>0</v>
      </c>
      <c r="P19" s="3592">
        <v>10</v>
      </c>
    </row>
    <row r="20" spans="1:16" ht="11.25" customHeight="1">
      <c r="A20" s="1844">
        <v>11</v>
      </c>
      <c r="B20" s="1843"/>
      <c r="C20" s="1842" t="s">
        <v>2037</v>
      </c>
      <c r="D20" s="4166">
        <v>6412</v>
      </c>
      <c r="E20" s="3718">
        <v>8643</v>
      </c>
      <c r="F20" s="3719">
        <v>91</v>
      </c>
      <c r="G20" s="5158"/>
      <c r="H20" s="1841">
        <v>11</v>
      </c>
      <c r="I20" s="1884">
        <v>11</v>
      </c>
      <c r="J20" s="1883"/>
      <c r="K20" s="4166">
        <v>1102</v>
      </c>
      <c r="L20" s="5162">
        <v>133178</v>
      </c>
      <c r="M20" s="5163">
        <v>0</v>
      </c>
      <c r="N20" s="5162">
        <v>56471</v>
      </c>
      <c r="O20" s="5165">
        <v>0</v>
      </c>
      <c r="P20" s="3592">
        <v>11</v>
      </c>
    </row>
    <row r="21" spans="1:16" ht="11.25" customHeight="1">
      <c r="A21" s="1844">
        <v>12</v>
      </c>
      <c r="B21" s="1843"/>
      <c r="C21" s="1842" t="s">
        <v>2036</v>
      </c>
      <c r="D21" s="4166">
        <v>2855</v>
      </c>
      <c r="E21" s="3718">
        <v>10093</v>
      </c>
      <c r="F21" s="3719">
        <v>299</v>
      </c>
      <c r="G21" s="5158"/>
      <c r="H21" s="1841">
        <v>12</v>
      </c>
      <c r="I21" s="1884">
        <v>12</v>
      </c>
      <c r="J21" s="1883"/>
      <c r="K21" s="4166">
        <v>1221</v>
      </c>
      <c r="L21" s="5162">
        <v>143385</v>
      </c>
      <c r="M21" s="3719">
        <v>0</v>
      </c>
      <c r="N21" s="5162">
        <v>16162</v>
      </c>
      <c r="O21" s="5165">
        <v>1</v>
      </c>
      <c r="P21" s="3592">
        <v>12</v>
      </c>
    </row>
    <row r="22" spans="1:16" ht="11.25" customHeight="1">
      <c r="A22" s="1844">
        <v>13</v>
      </c>
      <c r="B22" s="1843"/>
      <c r="C22" s="1842" t="s">
        <v>2035</v>
      </c>
      <c r="D22" s="4166">
        <v>5786</v>
      </c>
      <c r="E22" s="3718">
        <v>670</v>
      </c>
      <c r="F22" s="3719">
        <v>0</v>
      </c>
      <c r="G22" s="5158"/>
      <c r="H22" s="1841">
        <v>13</v>
      </c>
      <c r="I22" s="1884">
        <v>13</v>
      </c>
      <c r="J22" s="1883"/>
      <c r="K22" s="4166">
        <v>1270</v>
      </c>
      <c r="L22" s="5162">
        <v>6219</v>
      </c>
      <c r="M22" s="3719">
        <v>0</v>
      </c>
      <c r="N22" s="5162">
        <v>2683</v>
      </c>
      <c r="O22" s="5166">
        <v>0</v>
      </c>
      <c r="P22" s="3592">
        <v>13</v>
      </c>
    </row>
    <row r="23" spans="1:16" ht="11.25" customHeight="1">
      <c r="A23" s="1844">
        <v>14</v>
      </c>
      <c r="B23" s="1843"/>
      <c r="C23" s="1842" t="s">
        <v>2034</v>
      </c>
      <c r="D23" s="4167">
        <v>0</v>
      </c>
      <c r="E23" s="3719">
        <v>0</v>
      </c>
      <c r="F23" s="3719">
        <v>0</v>
      </c>
      <c r="G23" s="5158"/>
      <c r="H23" s="1841">
        <v>14</v>
      </c>
      <c r="I23" s="1884">
        <v>14</v>
      </c>
      <c r="J23" s="1883"/>
      <c r="K23" s="4166">
        <v>0</v>
      </c>
      <c r="L23" s="3719">
        <v>0</v>
      </c>
      <c r="M23" s="3719">
        <v>0</v>
      </c>
      <c r="N23" s="5162">
        <v>1</v>
      </c>
      <c r="O23" s="5166">
        <v>0</v>
      </c>
      <c r="P23" s="3592">
        <v>14</v>
      </c>
    </row>
    <row r="24" spans="1:16" ht="11.25" customHeight="1">
      <c r="A24" s="1844">
        <v>15</v>
      </c>
      <c r="B24" s="1843"/>
      <c r="C24" s="1842" t="s">
        <v>2033</v>
      </c>
      <c r="D24" s="4167">
        <v>0</v>
      </c>
      <c r="E24" s="3718">
        <v>311</v>
      </c>
      <c r="F24" s="3719">
        <v>0</v>
      </c>
      <c r="G24" s="5158"/>
      <c r="H24" s="1841">
        <v>15</v>
      </c>
      <c r="I24" s="1884">
        <v>15</v>
      </c>
      <c r="J24" s="1883"/>
      <c r="K24" s="4166">
        <v>0</v>
      </c>
      <c r="L24" s="5162">
        <v>2984</v>
      </c>
      <c r="M24" s="3719">
        <v>0</v>
      </c>
      <c r="N24" s="5162">
        <v>1141</v>
      </c>
      <c r="O24" s="5166">
        <v>0</v>
      </c>
      <c r="P24" s="3592">
        <v>15</v>
      </c>
    </row>
    <row r="25" spans="1:16" ht="11.25" customHeight="1">
      <c r="A25" s="1844">
        <v>16</v>
      </c>
      <c r="B25" s="1843"/>
      <c r="C25" s="1842" t="s">
        <v>2032</v>
      </c>
      <c r="D25" s="4167">
        <v>0</v>
      </c>
      <c r="E25" s="3718">
        <v>-5</v>
      </c>
      <c r="F25" s="3719">
        <v>0</v>
      </c>
      <c r="G25" s="5158"/>
      <c r="H25" s="1841">
        <v>16</v>
      </c>
      <c r="I25" s="1884">
        <v>16</v>
      </c>
      <c r="J25" s="1883"/>
      <c r="K25" s="4166">
        <v>0</v>
      </c>
      <c r="L25" s="3719">
        <v>0</v>
      </c>
      <c r="M25" s="3719">
        <v>0</v>
      </c>
      <c r="N25" s="5162">
        <v>37</v>
      </c>
      <c r="O25" s="5166">
        <v>0</v>
      </c>
      <c r="P25" s="3592">
        <v>16</v>
      </c>
    </row>
    <row r="26" spans="1:16" ht="11.25" customHeight="1">
      <c r="A26" s="1844">
        <v>17</v>
      </c>
      <c r="B26" s="1843"/>
      <c r="C26" s="1842" t="s">
        <v>2031</v>
      </c>
      <c r="D26" s="4166">
        <v>765</v>
      </c>
      <c r="E26" s="3718">
        <v>843</v>
      </c>
      <c r="F26" s="3719">
        <v>0</v>
      </c>
      <c r="G26" s="5158"/>
      <c r="H26" s="1841">
        <v>17</v>
      </c>
      <c r="I26" s="1884">
        <v>17</v>
      </c>
      <c r="J26" s="1883"/>
      <c r="K26" s="4166">
        <v>0</v>
      </c>
      <c r="L26" s="5162">
        <v>16072</v>
      </c>
      <c r="M26" s="3719">
        <v>0</v>
      </c>
      <c r="N26" s="5162">
        <v>12111</v>
      </c>
      <c r="O26" s="5166">
        <v>0</v>
      </c>
      <c r="P26" s="3592">
        <v>17</v>
      </c>
    </row>
    <row r="27" spans="1:16" ht="11.25" customHeight="1">
      <c r="A27" s="1844">
        <v>18</v>
      </c>
      <c r="B27" s="1843"/>
      <c r="C27" s="1842" t="s">
        <v>2030</v>
      </c>
      <c r="D27" s="4166">
        <v>12</v>
      </c>
      <c r="E27" s="3718">
        <v>-767</v>
      </c>
      <c r="F27" s="3719">
        <v>199</v>
      </c>
      <c r="G27" s="5158"/>
      <c r="H27" s="1841">
        <v>18</v>
      </c>
      <c r="I27" s="1884">
        <v>18</v>
      </c>
      <c r="J27" s="1883"/>
      <c r="K27" s="4166">
        <v>0</v>
      </c>
      <c r="L27" s="5162">
        <v>83063</v>
      </c>
      <c r="M27" s="3719">
        <v>0</v>
      </c>
      <c r="N27" s="5162">
        <v>9797</v>
      </c>
      <c r="O27" s="5165">
        <v>0</v>
      </c>
      <c r="P27" s="3592">
        <v>18</v>
      </c>
    </row>
    <row r="28" spans="1:16" ht="11.25" customHeight="1">
      <c r="A28" s="1844">
        <v>19</v>
      </c>
      <c r="B28" s="1843"/>
      <c r="C28" s="1842" t="s">
        <v>2029</v>
      </c>
      <c r="D28" s="4166">
        <v>7836</v>
      </c>
      <c r="E28" s="3718">
        <v>471</v>
      </c>
      <c r="F28" s="3719">
        <v>0</v>
      </c>
      <c r="G28" s="5158"/>
      <c r="H28" s="1841">
        <v>19</v>
      </c>
      <c r="I28" s="1884">
        <v>19</v>
      </c>
      <c r="J28" s="1883"/>
      <c r="K28" s="4166">
        <v>13740</v>
      </c>
      <c r="L28" s="5162">
        <v>6914</v>
      </c>
      <c r="M28" s="3719">
        <v>0</v>
      </c>
      <c r="N28" s="5162">
        <v>4127</v>
      </c>
      <c r="O28" s="5166">
        <v>0</v>
      </c>
      <c r="P28" s="3592">
        <v>19</v>
      </c>
    </row>
    <row r="29" spans="1:16" ht="11.25" customHeight="1">
      <c r="A29" s="1844">
        <v>20</v>
      </c>
      <c r="B29" s="1843"/>
      <c r="C29" s="1842" t="s">
        <v>2028</v>
      </c>
      <c r="D29" s="4166">
        <v>380</v>
      </c>
      <c r="E29" s="3718">
        <v>292</v>
      </c>
      <c r="F29" s="3719">
        <v>0</v>
      </c>
      <c r="G29" s="5158"/>
      <c r="H29" s="1841">
        <v>20</v>
      </c>
      <c r="I29" s="1884">
        <v>20</v>
      </c>
      <c r="J29" s="1883"/>
      <c r="K29" s="4166">
        <v>0</v>
      </c>
      <c r="L29" s="5162">
        <v>3046</v>
      </c>
      <c r="M29" s="3719">
        <v>0</v>
      </c>
      <c r="N29" s="5162">
        <v>2091</v>
      </c>
      <c r="O29" s="5166">
        <v>0</v>
      </c>
      <c r="P29" s="3592">
        <v>20</v>
      </c>
    </row>
    <row r="30" spans="1:16" ht="11.25" customHeight="1">
      <c r="A30" s="1844">
        <v>21</v>
      </c>
      <c r="B30" s="1843"/>
      <c r="C30" s="1842" t="s">
        <v>2027</v>
      </c>
      <c r="D30" s="4167">
        <v>0</v>
      </c>
      <c r="E30" s="3718">
        <v>67</v>
      </c>
      <c r="F30" s="3719">
        <v>0</v>
      </c>
      <c r="G30" s="5158"/>
      <c r="H30" s="1841">
        <v>21</v>
      </c>
      <c r="I30" s="1884">
        <v>21</v>
      </c>
      <c r="J30" s="1883"/>
      <c r="K30" s="4166">
        <v>0</v>
      </c>
      <c r="L30" s="5162">
        <v>1128</v>
      </c>
      <c r="M30" s="3719">
        <v>0</v>
      </c>
      <c r="N30" s="5162">
        <v>1059</v>
      </c>
      <c r="O30" s="5166">
        <v>0</v>
      </c>
      <c r="P30" s="3592">
        <v>21</v>
      </c>
    </row>
    <row r="31" spans="1:16" ht="11.25" customHeight="1">
      <c r="A31" s="1844">
        <v>22</v>
      </c>
      <c r="B31" s="1843"/>
      <c r="C31" s="1842" t="s">
        <v>2026</v>
      </c>
      <c r="D31" s="4167">
        <v>0</v>
      </c>
      <c r="E31" s="3718">
        <v>1437</v>
      </c>
      <c r="F31" s="3719">
        <v>0</v>
      </c>
      <c r="G31" s="5158"/>
      <c r="H31" s="1841">
        <v>22</v>
      </c>
      <c r="I31" s="1884">
        <v>22</v>
      </c>
      <c r="J31" s="1883"/>
      <c r="K31" s="4166">
        <v>3982</v>
      </c>
      <c r="L31" s="5162">
        <v>43862</v>
      </c>
      <c r="M31" s="3718">
        <v>0</v>
      </c>
      <c r="N31" s="5162">
        <v>31740</v>
      </c>
      <c r="O31" s="5166">
        <v>0</v>
      </c>
      <c r="P31" s="3592">
        <v>22</v>
      </c>
    </row>
    <row r="32" spans="1:16" ht="11.25" customHeight="1">
      <c r="A32" s="1844">
        <v>23</v>
      </c>
      <c r="B32" s="1843"/>
      <c r="C32" s="1842" t="s">
        <v>2025</v>
      </c>
      <c r="D32" s="4167">
        <v>0</v>
      </c>
      <c r="E32" s="3718">
        <v>-19</v>
      </c>
      <c r="F32" s="3719">
        <v>0</v>
      </c>
      <c r="G32" s="5158"/>
      <c r="H32" s="1841">
        <v>23</v>
      </c>
      <c r="I32" s="1884">
        <v>23</v>
      </c>
      <c r="J32" s="1883"/>
      <c r="K32" s="4166">
        <v>0</v>
      </c>
      <c r="L32" s="3719">
        <v>0</v>
      </c>
      <c r="M32" s="3718">
        <v>0</v>
      </c>
      <c r="N32" s="5162">
        <v>-128</v>
      </c>
      <c r="O32" s="5166">
        <v>0</v>
      </c>
      <c r="P32" s="3592">
        <v>23</v>
      </c>
    </row>
    <row r="33" spans="1:16" ht="11.25" customHeight="1">
      <c r="A33" s="1845">
        <v>24</v>
      </c>
      <c r="B33" s="1843" t="s">
        <v>249</v>
      </c>
      <c r="C33" s="1842" t="s">
        <v>1915</v>
      </c>
      <c r="D33" s="3578">
        <f>SUM(D15:D32)</f>
        <v>38085</v>
      </c>
      <c r="E33" s="3720">
        <f>SUM(E15:E32)</f>
        <v>41963</v>
      </c>
      <c r="F33" s="3721">
        <f>SUM(F15:F32)</f>
        <v>865</v>
      </c>
      <c r="G33" s="1949">
        <f>SUM(G15:G32)</f>
        <v>0</v>
      </c>
      <c r="H33" s="1841">
        <v>24</v>
      </c>
      <c r="I33" s="1884">
        <v>24</v>
      </c>
      <c r="J33" s="1843" t="s">
        <v>249</v>
      </c>
      <c r="K33" s="3578">
        <f>SUM(K15:K32)</f>
        <v>32909</v>
      </c>
      <c r="L33" s="3591">
        <f>SUM(L15:L32)</f>
        <v>746683</v>
      </c>
      <c r="M33" s="1950">
        <f>SUM(M15:M32)</f>
        <v>4092</v>
      </c>
      <c r="N33" s="3591">
        <f>SUM(N15:N32)</f>
        <v>189245</v>
      </c>
      <c r="O33" s="1949">
        <f>SUM(O15:O32)</f>
        <v>302</v>
      </c>
      <c r="P33" s="3592">
        <v>24</v>
      </c>
    </row>
    <row r="34" spans="1:16" ht="11.25" customHeight="1">
      <c r="A34" s="1848"/>
      <c r="B34" s="1849"/>
      <c r="C34" s="1838" t="s">
        <v>2024</v>
      </c>
      <c r="D34" s="3580"/>
      <c r="E34" s="3722"/>
      <c r="F34" s="3722"/>
      <c r="G34" s="3583"/>
      <c r="H34" s="1835"/>
      <c r="I34" s="1888"/>
      <c r="J34" s="1890"/>
      <c r="K34" s="3580"/>
      <c r="L34" s="3595"/>
      <c r="M34" s="3581"/>
      <c r="N34" s="3581"/>
      <c r="O34" s="3583"/>
      <c r="P34" s="3596"/>
    </row>
    <row r="35" spans="1:16" ht="11.25" customHeight="1">
      <c r="A35" s="1848"/>
      <c r="B35" s="1849"/>
      <c r="C35" s="1838" t="s">
        <v>2023</v>
      </c>
      <c r="D35" s="3580"/>
      <c r="E35" s="3723"/>
      <c r="F35" s="3722"/>
      <c r="G35" s="3583"/>
      <c r="H35" s="1835"/>
      <c r="I35" s="1888"/>
      <c r="J35" s="1890"/>
      <c r="K35" s="3580"/>
      <c r="L35" s="3595"/>
      <c r="M35" s="3581"/>
      <c r="N35" s="3581"/>
      <c r="O35" s="3583"/>
      <c r="P35" s="3596"/>
    </row>
    <row r="36" spans="1:16" ht="11.25" customHeight="1">
      <c r="A36" s="1844">
        <v>25</v>
      </c>
      <c r="B36" s="1843"/>
      <c r="C36" s="1842" t="s">
        <v>2022</v>
      </c>
      <c r="D36" s="4164">
        <v>0</v>
      </c>
      <c r="E36" s="3719">
        <v>0</v>
      </c>
      <c r="F36" s="3718">
        <v>0</v>
      </c>
      <c r="G36" s="5160">
        <v>0</v>
      </c>
      <c r="H36" s="1841">
        <v>25</v>
      </c>
      <c r="I36" s="1884">
        <v>25</v>
      </c>
      <c r="J36" s="1883"/>
      <c r="K36" s="4166">
        <v>0</v>
      </c>
      <c r="L36" s="3718">
        <v>0</v>
      </c>
      <c r="M36" s="3718">
        <v>0</v>
      </c>
      <c r="N36" s="3718">
        <v>0</v>
      </c>
      <c r="O36" s="5166">
        <v>0</v>
      </c>
      <c r="P36" s="3592">
        <v>25</v>
      </c>
    </row>
    <row r="37" spans="1:16" ht="11.25" customHeight="1">
      <c r="A37" s="1844">
        <v>26</v>
      </c>
      <c r="B37" s="1843"/>
      <c r="C37" s="1842" t="s">
        <v>2021</v>
      </c>
      <c r="D37" s="4165">
        <v>0</v>
      </c>
      <c r="E37" s="3719">
        <v>0</v>
      </c>
      <c r="F37" s="3719">
        <v>0</v>
      </c>
      <c r="G37" s="5160">
        <v>0</v>
      </c>
      <c r="H37" s="1841">
        <v>26</v>
      </c>
      <c r="I37" s="1884">
        <v>26</v>
      </c>
      <c r="J37" s="1883"/>
      <c r="K37" s="4166">
        <v>0</v>
      </c>
      <c r="L37" s="3719">
        <v>393</v>
      </c>
      <c r="M37" s="3718">
        <v>0</v>
      </c>
      <c r="N37" s="5162">
        <v>0</v>
      </c>
      <c r="O37" s="5166">
        <v>0</v>
      </c>
      <c r="P37" s="3592">
        <v>26</v>
      </c>
    </row>
    <row r="38" spans="1:16" ht="11.25" customHeight="1">
      <c r="A38" s="1844">
        <v>27</v>
      </c>
      <c r="B38" s="1843"/>
      <c r="C38" s="1842" t="s">
        <v>2020</v>
      </c>
      <c r="D38" s="4164">
        <v>0</v>
      </c>
      <c r="E38" s="3719">
        <v>0</v>
      </c>
      <c r="F38" s="3719">
        <v>0</v>
      </c>
      <c r="G38" s="5160">
        <v>0</v>
      </c>
      <c r="H38" s="1841">
        <v>27</v>
      </c>
      <c r="I38" s="1884">
        <v>27</v>
      </c>
      <c r="J38" s="1883"/>
      <c r="K38" s="4166">
        <v>0</v>
      </c>
      <c r="L38" s="3719">
        <v>0</v>
      </c>
      <c r="M38" s="3718">
        <v>0</v>
      </c>
      <c r="N38" s="5162">
        <v>0</v>
      </c>
      <c r="O38" s="5166">
        <v>0</v>
      </c>
      <c r="P38" s="3592">
        <v>27</v>
      </c>
    </row>
    <row r="39" spans="1:16" ht="11.25" customHeight="1">
      <c r="A39" s="1844">
        <v>28</v>
      </c>
      <c r="B39" s="1843"/>
      <c r="C39" s="1842" t="s">
        <v>2019</v>
      </c>
      <c r="D39" s="4165">
        <v>821</v>
      </c>
      <c r="E39" s="3719">
        <v>0</v>
      </c>
      <c r="F39" s="3719">
        <v>0</v>
      </c>
      <c r="G39" s="5160">
        <v>0</v>
      </c>
      <c r="H39" s="1841">
        <v>28</v>
      </c>
      <c r="I39" s="1884">
        <v>28</v>
      </c>
      <c r="J39" s="1883"/>
      <c r="K39" s="4166">
        <v>0</v>
      </c>
      <c r="L39" s="3719">
        <v>7703</v>
      </c>
      <c r="M39" s="3718">
        <v>0</v>
      </c>
      <c r="N39" s="5162">
        <v>0</v>
      </c>
      <c r="O39" s="5166">
        <v>0</v>
      </c>
      <c r="P39" s="3592">
        <v>28</v>
      </c>
    </row>
    <row r="40" spans="1:16" ht="11.25" customHeight="1">
      <c r="A40" s="1844">
        <v>29</v>
      </c>
      <c r="B40" s="1843"/>
      <c r="C40" s="1842" t="s">
        <v>2018</v>
      </c>
      <c r="D40" s="4164">
        <v>0</v>
      </c>
      <c r="E40" s="3719">
        <v>0</v>
      </c>
      <c r="F40" s="3719">
        <v>0</v>
      </c>
      <c r="G40" s="5160">
        <v>0</v>
      </c>
      <c r="H40" s="1841">
        <v>29</v>
      </c>
      <c r="I40" s="1884">
        <v>29</v>
      </c>
      <c r="J40" s="1883"/>
      <c r="K40" s="4166">
        <v>0</v>
      </c>
      <c r="L40" s="3719">
        <v>0</v>
      </c>
      <c r="M40" s="3718">
        <v>0</v>
      </c>
      <c r="N40" s="5162">
        <v>0</v>
      </c>
      <c r="O40" s="5166">
        <v>0</v>
      </c>
      <c r="P40" s="3592">
        <v>29</v>
      </c>
    </row>
    <row r="41" spans="1:16" ht="11.25" customHeight="1">
      <c r="A41" s="1844">
        <v>30</v>
      </c>
      <c r="B41" s="1843"/>
      <c r="C41" s="1842" t="s">
        <v>2017</v>
      </c>
      <c r="D41" s="4165">
        <v>329</v>
      </c>
      <c r="E41" s="3719">
        <v>8</v>
      </c>
      <c r="F41" s="3719">
        <v>0</v>
      </c>
      <c r="G41" s="5160">
        <v>0</v>
      </c>
      <c r="H41" s="1841">
        <v>30</v>
      </c>
      <c r="I41" s="1884">
        <v>30</v>
      </c>
      <c r="J41" s="1883"/>
      <c r="K41" s="4166">
        <v>0</v>
      </c>
      <c r="L41" s="5162">
        <v>154</v>
      </c>
      <c r="M41" s="3718">
        <v>0</v>
      </c>
      <c r="N41" s="5162">
        <v>226</v>
      </c>
      <c r="O41" s="5166">
        <v>0</v>
      </c>
      <c r="P41" s="3592">
        <v>30</v>
      </c>
    </row>
    <row r="42" spans="1:16" ht="11.25" customHeight="1">
      <c r="A42" s="1844">
        <v>31</v>
      </c>
      <c r="B42" s="1843"/>
      <c r="C42" s="1842" t="s">
        <v>2016</v>
      </c>
      <c r="D42" s="4165">
        <v>145</v>
      </c>
      <c r="E42" s="3718">
        <v>713</v>
      </c>
      <c r="F42" s="3719">
        <v>0</v>
      </c>
      <c r="G42" s="5160">
        <v>0</v>
      </c>
      <c r="H42" s="1841">
        <v>31</v>
      </c>
      <c r="I42" s="1884">
        <v>31</v>
      </c>
      <c r="J42" s="1883"/>
      <c r="K42" s="4166">
        <v>11733</v>
      </c>
      <c r="L42" s="5162">
        <v>3475</v>
      </c>
      <c r="M42" s="3718">
        <v>0</v>
      </c>
      <c r="N42" s="5162">
        <v>4280</v>
      </c>
      <c r="O42" s="5166">
        <v>0</v>
      </c>
      <c r="P42" s="3592">
        <v>31</v>
      </c>
    </row>
    <row r="43" spans="1:16" ht="11.25" customHeight="1">
      <c r="A43" s="1845">
        <v>32</v>
      </c>
      <c r="B43" s="1843" t="s">
        <v>249</v>
      </c>
      <c r="C43" s="1842" t="s">
        <v>2015</v>
      </c>
      <c r="D43" s="3578">
        <f>SUM(D36:D42)</f>
        <v>1295</v>
      </c>
      <c r="E43" s="3718">
        <f>SUM(E36:E42)</f>
        <v>721</v>
      </c>
      <c r="F43" s="3719">
        <f>SUM(F36:F42)</f>
        <v>0</v>
      </c>
      <c r="G43" s="3584">
        <f>SUM(G36:G42)</f>
        <v>0</v>
      </c>
      <c r="H43" s="1841">
        <v>32</v>
      </c>
      <c r="I43" s="1884">
        <v>32</v>
      </c>
      <c r="J43" s="1843" t="s">
        <v>249</v>
      </c>
      <c r="K43" s="3578">
        <f>SUM(K36:K42)</f>
        <v>11733</v>
      </c>
      <c r="L43" s="1950">
        <f>SUM(L36:L42)</f>
        <v>11725</v>
      </c>
      <c r="M43" s="1950">
        <f>SUM(M36:M42)</f>
        <v>0</v>
      </c>
      <c r="N43" s="1950">
        <f>SUM(N36:N42)</f>
        <v>4506</v>
      </c>
      <c r="O43" s="3594">
        <f>SUM(O36:O42)</f>
        <v>0</v>
      </c>
      <c r="P43" s="3592">
        <v>32</v>
      </c>
    </row>
    <row r="44" spans="1:16" ht="11.25" customHeight="1">
      <c r="A44" s="1848"/>
      <c r="B44" s="1849"/>
      <c r="C44" s="1838" t="s">
        <v>2014</v>
      </c>
      <c r="D44" s="3580"/>
      <c r="E44" s="3723"/>
      <c r="F44" s="3722"/>
      <c r="G44" s="3586"/>
      <c r="H44" s="1835"/>
      <c r="I44" s="1888"/>
      <c r="J44" s="1890"/>
      <c r="K44" s="3580"/>
      <c r="L44" s="3595"/>
      <c r="M44" s="3597"/>
      <c r="N44" s="3581"/>
      <c r="O44" s="3583"/>
      <c r="P44" s="3596"/>
    </row>
    <row r="45" spans="1:16" ht="11.25" customHeight="1">
      <c r="A45" s="1844">
        <v>33</v>
      </c>
      <c r="B45" s="1843"/>
      <c r="C45" s="1842" t="s">
        <v>2013</v>
      </c>
      <c r="D45" s="4166">
        <v>640</v>
      </c>
      <c r="E45" s="3718">
        <v>7385</v>
      </c>
      <c r="F45" s="3719">
        <v>1745</v>
      </c>
      <c r="G45" s="5160">
        <v>0</v>
      </c>
      <c r="H45" s="1841">
        <v>33</v>
      </c>
      <c r="I45" s="1884">
        <v>33</v>
      </c>
      <c r="J45" s="1883"/>
      <c r="K45" s="4166">
        <v>0</v>
      </c>
      <c r="L45" s="3718">
        <v>312340</v>
      </c>
      <c r="M45" s="3718">
        <v>67111</v>
      </c>
      <c r="N45" s="3718">
        <v>143543</v>
      </c>
      <c r="O45" s="5166">
        <v>11774</v>
      </c>
      <c r="P45" s="3592">
        <v>33</v>
      </c>
    </row>
    <row r="46" spans="1:16" ht="11.25" customHeight="1">
      <c r="A46" s="1844">
        <v>34</v>
      </c>
      <c r="B46" s="1843"/>
      <c r="C46" s="1850" t="s">
        <v>2012</v>
      </c>
      <c r="D46" s="4168">
        <v>0</v>
      </c>
      <c r="E46" s="3720">
        <v>0</v>
      </c>
      <c r="F46" s="3719">
        <v>0</v>
      </c>
      <c r="G46" s="5160">
        <v>0</v>
      </c>
      <c r="H46" s="1841">
        <v>34</v>
      </c>
      <c r="I46" s="1884">
        <v>34</v>
      </c>
      <c r="J46" s="1883"/>
      <c r="K46" s="4166">
        <v>0</v>
      </c>
      <c r="L46" s="3718">
        <v>0</v>
      </c>
      <c r="M46" s="3718">
        <v>0</v>
      </c>
      <c r="N46" s="3718">
        <v>0</v>
      </c>
      <c r="O46" s="5166">
        <v>0</v>
      </c>
      <c r="P46" s="3592">
        <v>34</v>
      </c>
    </row>
    <row r="47" spans="1:16" ht="11.25" customHeight="1">
      <c r="A47" s="1845">
        <v>35</v>
      </c>
      <c r="B47" s="1843" t="s">
        <v>249</v>
      </c>
      <c r="C47" s="1842" t="s">
        <v>2011</v>
      </c>
      <c r="D47" s="3585">
        <f>SUM(D45:D46)</f>
        <v>640</v>
      </c>
      <c r="E47" s="3718">
        <f>SUM(E45:E46)</f>
        <v>7385</v>
      </c>
      <c r="F47" s="3719">
        <f>SUM(F45:F46)</f>
        <v>1745</v>
      </c>
      <c r="G47" s="3584">
        <f>SUM(G45:G46)</f>
        <v>0</v>
      </c>
      <c r="H47" s="1841">
        <v>35</v>
      </c>
      <c r="I47" s="1884">
        <v>35</v>
      </c>
      <c r="J47" s="1889" t="s">
        <v>249</v>
      </c>
      <c r="K47" s="3578">
        <f>SUM(K45:K46)</f>
        <v>0</v>
      </c>
      <c r="L47" s="1950">
        <f>SUM(L45:L46)</f>
        <v>312340</v>
      </c>
      <c r="M47" s="1950">
        <f>SUM(M45:M46)</f>
        <v>67111</v>
      </c>
      <c r="N47" s="1950">
        <f>SUM(N45:N46)</f>
        <v>143543</v>
      </c>
      <c r="O47" s="3594">
        <f>SUM(O45:O46)</f>
        <v>11774</v>
      </c>
      <c r="P47" s="3592">
        <v>35</v>
      </c>
    </row>
    <row r="48" spans="1:16" ht="11.25" customHeight="1">
      <c r="A48" s="1848"/>
      <c r="B48" s="1849"/>
      <c r="C48" s="1838" t="s">
        <v>1682</v>
      </c>
      <c r="D48" s="3587"/>
      <c r="E48" s="3723"/>
      <c r="F48" s="3722"/>
      <c r="G48" s="3586"/>
      <c r="H48" s="1835"/>
      <c r="I48" s="1888"/>
      <c r="J48" s="1887"/>
      <c r="K48" s="3580"/>
      <c r="L48" s="3595"/>
      <c r="M48" s="3597"/>
      <c r="N48" s="3598"/>
      <c r="O48" s="3599"/>
      <c r="P48" s="3596"/>
    </row>
    <row r="49" spans="1:16" ht="11.25" customHeight="1">
      <c r="A49" s="1848">
        <v>36</v>
      </c>
      <c r="B49" s="1847" t="s">
        <v>249</v>
      </c>
      <c r="C49" s="1838" t="s">
        <v>2010</v>
      </c>
      <c r="D49" s="5507">
        <v>5</v>
      </c>
      <c r="E49" s="3723">
        <v>252</v>
      </c>
      <c r="F49" s="3722">
        <v>0</v>
      </c>
      <c r="G49" s="5161">
        <v>0</v>
      </c>
      <c r="H49" s="1835">
        <v>36</v>
      </c>
      <c r="I49" s="1888">
        <v>36</v>
      </c>
      <c r="J49" s="1887" t="s">
        <v>249</v>
      </c>
      <c r="K49" s="4183">
        <v>3173</v>
      </c>
      <c r="L49" s="5167">
        <v>548</v>
      </c>
      <c r="M49" s="3723">
        <v>0</v>
      </c>
      <c r="N49" s="3723">
        <v>201</v>
      </c>
      <c r="O49" s="5168">
        <v>0</v>
      </c>
      <c r="P49" s="3596">
        <v>36</v>
      </c>
    </row>
    <row r="50" spans="1:16" ht="11.25" customHeight="1">
      <c r="A50" s="1845"/>
      <c r="B50" s="1843"/>
      <c r="C50" s="1842" t="s">
        <v>2009</v>
      </c>
      <c r="D50" s="4165"/>
      <c r="E50" s="3718"/>
      <c r="F50" s="3719"/>
      <c r="G50" s="5160"/>
      <c r="H50" s="1841"/>
      <c r="I50" s="1884"/>
      <c r="J50" s="1885"/>
      <c r="K50" s="4166"/>
      <c r="L50" s="5162"/>
      <c r="M50" s="3718"/>
      <c r="N50" s="3718"/>
      <c r="O50" s="5166"/>
      <c r="P50" s="3592"/>
    </row>
    <row r="51" spans="1:16" ht="11.25" customHeight="1">
      <c r="A51" s="1845">
        <v>37</v>
      </c>
      <c r="B51" s="1843" t="s">
        <v>249</v>
      </c>
      <c r="C51" s="1842" t="s">
        <v>2008</v>
      </c>
      <c r="D51" s="5508">
        <v>0</v>
      </c>
      <c r="E51" s="3718">
        <v>16244</v>
      </c>
      <c r="F51" s="3719">
        <v>0</v>
      </c>
      <c r="G51" s="5160">
        <v>0</v>
      </c>
      <c r="H51" s="1841">
        <v>37</v>
      </c>
      <c r="I51" s="1884">
        <v>37</v>
      </c>
      <c r="J51" s="1885" t="s">
        <v>249</v>
      </c>
      <c r="K51" s="4166">
        <v>0</v>
      </c>
      <c r="L51" s="5162">
        <v>147724</v>
      </c>
      <c r="M51" s="3718">
        <v>0</v>
      </c>
      <c r="N51" s="5162">
        <v>27607</v>
      </c>
      <c r="O51" s="5166">
        <v>0</v>
      </c>
      <c r="P51" s="3592">
        <v>37</v>
      </c>
    </row>
    <row r="52" spans="1:16" ht="11.25" customHeight="1">
      <c r="A52" s="1845">
        <v>38</v>
      </c>
      <c r="B52" s="1843" t="s">
        <v>249</v>
      </c>
      <c r="C52" s="1842" t="s">
        <v>2007</v>
      </c>
      <c r="D52" s="4165">
        <v>0</v>
      </c>
      <c r="E52" s="3719">
        <v>0</v>
      </c>
      <c r="F52" s="3719">
        <v>0</v>
      </c>
      <c r="G52" s="5160">
        <v>0</v>
      </c>
      <c r="H52" s="1841">
        <v>38</v>
      </c>
      <c r="I52" s="1884">
        <v>38</v>
      </c>
      <c r="J52" s="1885" t="s">
        <v>249</v>
      </c>
      <c r="K52" s="4166">
        <v>0</v>
      </c>
      <c r="L52" s="3719">
        <v>0</v>
      </c>
      <c r="M52" s="3718">
        <v>0</v>
      </c>
      <c r="N52" s="5162">
        <v>0</v>
      </c>
      <c r="O52" s="5166">
        <v>0</v>
      </c>
      <c r="P52" s="3592">
        <v>38</v>
      </c>
    </row>
    <row r="53" spans="1:16" ht="11.25" customHeight="1">
      <c r="A53" s="1845">
        <v>39</v>
      </c>
      <c r="B53" s="1843" t="s">
        <v>249</v>
      </c>
      <c r="C53" s="1842" t="s">
        <v>2006</v>
      </c>
      <c r="D53" s="4165">
        <v>0</v>
      </c>
      <c r="E53" s="3719">
        <v>0</v>
      </c>
      <c r="F53" s="3719">
        <v>0</v>
      </c>
      <c r="G53" s="5160">
        <v>0</v>
      </c>
      <c r="H53" s="1841">
        <v>39</v>
      </c>
      <c r="I53" s="1884">
        <v>39</v>
      </c>
      <c r="J53" s="1885" t="s">
        <v>249</v>
      </c>
      <c r="K53" s="4166">
        <v>0</v>
      </c>
      <c r="L53" s="3719">
        <v>0</v>
      </c>
      <c r="M53" s="3718">
        <v>0</v>
      </c>
      <c r="N53" s="5162">
        <v>0</v>
      </c>
      <c r="O53" s="5166">
        <v>0</v>
      </c>
      <c r="P53" s="3592">
        <v>39</v>
      </c>
    </row>
    <row r="54" spans="1:16" ht="11.25" customHeight="1">
      <c r="A54" s="1845">
        <v>40</v>
      </c>
      <c r="B54" s="1843" t="s">
        <v>249</v>
      </c>
      <c r="C54" s="1846" t="s">
        <v>2005</v>
      </c>
      <c r="D54" s="4166">
        <v>0</v>
      </c>
      <c r="E54" s="3718">
        <v>1372</v>
      </c>
      <c r="F54" s="3719">
        <v>0</v>
      </c>
      <c r="G54" s="5160">
        <v>0</v>
      </c>
      <c r="H54" s="1841">
        <v>40</v>
      </c>
      <c r="I54" s="1884">
        <v>40</v>
      </c>
      <c r="J54" s="1885" t="s">
        <v>249</v>
      </c>
      <c r="K54" s="4166">
        <v>0</v>
      </c>
      <c r="L54" s="5162">
        <v>36762</v>
      </c>
      <c r="M54" s="3718">
        <v>0</v>
      </c>
      <c r="N54" s="5162">
        <v>21234</v>
      </c>
      <c r="O54" s="5166">
        <v>0</v>
      </c>
      <c r="P54" s="3592">
        <v>40</v>
      </c>
    </row>
    <row r="55" spans="1:16" ht="11.25" customHeight="1">
      <c r="A55" s="1845">
        <v>41</v>
      </c>
      <c r="B55" s="1843" t="s">
        <v>249</v>
      </c>
      <c r="C55" s="1842" t="s">
        <v>2004</v>
      </c>
      <c r="D55" s="4166">
        <v>7320</v>
      </c>
      <c r="E55" s="3718">
        <v>6542</v>
      </c>
      <c r="F55" s="3719">
        <v>0</v>
      </c>
      <c r="G55" s="5160">
        <v>0</v>
      </c>
      <c r="H55" s="1841">
        <v>41</v>
      </c>
      <c r="I55" s="1884">
        <v>41</v>
      </c>
      <c r="J55" s="1885" t="s">
        <v>249</v>
      </c>
      <c r="K55" s="4166">
        <v>4047</v>
      </c>
      <c r="L55" s="5162">
        <v>104178</v>
      </c>
      <c r="M55" s="3718">
        <v>0</v>
      </c>
      <c r="N55" s="5162">
        <v>33816</v>
      </c>
      <c r="O55" s="5166">
        <v>0</v>
      </c>
      <c r="P55" s="3592">
        <v>41</v>
      </c>
    </row>
    <row r="56" spans="1:16" ht="11.25" customHeight="1">
      <c r="A56" s="1844">
        <v>42</v>
      </c>
      <c r="B56" s="1843"/>
      <c r="C56" s="1842" t="s">
        <v>2003</v>
      </c>
      <c r="D56" s="3578">
        <f>SUM(D49:D55)</f>
        <v>7325</v>
      </c>
      <c r="E56" s="3718">
        <f>SUM(E49:E55)</f>
        <v>24410</v>
      </c>
      <c r="F56" s="3719">
        <f>SUM(F49:F55)</f>
        <v>0</v>
      </c>
      <c r="G56" s="1949">
        <f>SUM(G49:G55)</f>
        <v>0</v>
      </c>
      <c r="H56" s="1841">
        <v>42</v>
      </c>
      <c r="I56" s="1884">
        <v>42</v>
      </c>
      <c r="J56" s="1883"/>
      <c r="K56" s="3578">
        <f>SUM(K49:K55)</f>
        <v>7220</v>
      </c>
      <c r="L56" s="3600">
        <f>SUM(L49:L55)</f>
        <v>289212</v>
      </c>
      <c r="M56" s="3601">
        <f>SUM(M49:M55)</f>
        <v>0</v>
      </c>
      <c r="N56" s="5279">
        <f>SUM(N49:N55)</f>
        <v>82858</v>
      </c>
      <c r="O56" s="1949">
        <f>SUM(O49:O55)</f>
        <v>0</v>
      </c>
      <c r="P56" s="3592">
        <v>42</v>
      </c>
    </row>
    <row r="57" spans="1:16" ht="11.25" customHeight="1" thickBot="1">
      <c r="A57" s="1844">
        <v>43</v>
      </c>
      <c r="B57" s="1843"/>
      <c r="C57" s="1842" t="s">
        <v>2002</v>
      </c>
      <c r="D57" s="3588">
        <f>SUM(D13+D33+D43+D47+D56)</f>
        <v>121530</v>
      </c>
      <c r="E57" s="3724">
        <f>SUM(E13+E33+E43+E47+E56)</f>
        <v>132675</v>
      </c>
      <c r="F57" s="3725">
        <f>SUM(F13+F33+F43+F47+F56)</f>
        <v>2610</v>
      </c>
      <c r="G57" s="3590">
        <f>SUM(G13+G33+G43+G47+G56)</f>
        <v>0</v>
      </c>
      <c r="H57" s="1841">
        <v>43</v>
      </c>
      <c r="I57" s="1884">
        <v>43</v>
      </c>
      <c r="J57" s="1883"/>
      <c r="K57" s="3602">
        <f>SUM(K13+K33+K43+K47+K56)</f>
        <v>82288</v>
      </c>
      <c r="L57" s="3589">
        <f>SUM(L13+L33+L43+L47+L56)</f>
        <v>2487195</v>
      </c>
      <c r="M57" s="3603">
        <f>SUM(M13+M33+M43+M47+M56)</f>
        <v>71203</v>
      </c>
      <c r="N57" s="3725">
        <f>SUM(N13+N33+N43+N47+N56)</f>
        <v>669489</v>
      </c>
      <c r="O57" s="3590">
        <f>SUM(O13+O33+O43+O47+O56)</f>
        <v>12076</v>
      </c>
      <c r="P57" s="3592">
        <v>43</v>
      </c>
    </row>
    <row r="58" spans="1:16" ht="11.25" customHeight="1">
      <c r="A58" s="1840"/>
      <c r="B58" s="1839"/>
      <c r="C58" s="1838"/>
      <c r="D58" s="1837"/>
      <c r="E58" s="1837"/>
      <c r="F58" s="1837"/>
      <c r="G58" s="1836"/>
      <c r="H58" s="1835"/>
      <c r="I58" s="1881" t="s">
        <v>3276</v>
      </c>
      <c r="J58" s="1879"/>
      <c r="K58" s="1880"/>
      <c r="L58" s="1880"/>
      <c r="M58" s="1880"/>
      <c r="N58" s="1880"/>
      <c r="O58" s="1879"/>
      <c r="P58" s="1878"/>
    </row>
    <row r="59" spans="1:16" ht="11.25" customHeight="1">
      <c r="A59" s="1834" t="s">
        <v>2001</v>
      </c>
      <c r="B59" s="1827"/>
      <c r="C59" s="1827"/>
      <c r="D59" s="1828"/>
      <c r="E59" s="1828"/>
      <c r="F59" s="1827"/>
      <c r="G59" s="1827"/>
      <c r="H59" s="1833"/>
      <c r="I59" s="1882"/>
      <c r="J59" s="1879" t="s">
        <v>3278</v>
      </c>
      <c r="K59" s="1880"/>
      <c r="L59" s="1880"/>
      <c r="M59" s="1880"/>
      <c r="N59" s="1880"/>
      <c r="O59" s="1879"/>
      <c r="P59" s="1878"/>
    </row>
    <row r="60" spans="1:16" ht="11.25" customHeight="1">
      <c r="A60" s="1834" t="s">
        <v>2000</v>
      </c>
      <c r="B60" s="1827"/>
      <c r="C60" s="1827"/>
      <c r="D60" s="1828"/>
      <c r="E60" s="1828"/>
      <c r="F60" s="1827"/>
      <c r="G60" s="1827"/>
      <c r="H60" s="1833"/>
      <c r="I60" s="1881" t="s">
        <v>3277</v>
      </c>
      <c r="J60" s="1879"/>
      <c r="K60" s="1880"/>
      <c r="L60" s="1880"/>
      <c r="M60" s="1880"/>
      <c r="N60" s="1880"/>
      <c r="O60" s="1879"/>
      <c r="P60" s="1878"/>
    </row>
    <row r="61" spans="1:16" ht="11.25" customHeight="1">
      <c r="A61" s="1834" t="s">
        <v>3431</v>
      </c>
      <c r="B61" s="1827"/>
      <c r="C61" s="1827"/>
      <c r="D61" s="1828"/>
      <c r="E61" s="1828"/>
      <c r="F61" s="1827"/>
      <c r="G61" s="1827"/>
      <c r="H61" s="1833"/>
      <c r="I61" s="1881"/>
      <c r="J61" s="1879" t="s">
        <v>2059</v>
      </c>
      <c r="K61" s="1880"/>
      <c r="L61" s="1880"/>
      <c r="M61" s="1880"/>
      <c r="N61" s="1880"/>
      <c r="O61" s="1879"/>
      <c r="P61" s="1878"/>
    </row>
    <row r="62" spans="1:16" ht="11.25" customHeight="1">
      <c r="A62" s="1834"/>
      <c r="B62" s="1827" t="s">
        <v>3430</v>
      </c>
      <c r="C62" s="1827"/>
      <c r="D62" s="1828"/>
      <c r="E62" s="1828"/>
      <c r="F62" s="1827"/>
      <c r="G62" s="1827"/>
      <c r="H62" s="1833"/>
      <c r="I62" s="1881"/>
      <c r="J62" s="1879" t="s">
        <v>2058</v>
      </c>
      <c r="K62" s="1880"/>
      <c r="L62" s="1880"/>
      <c r="M62" s="1880"/>
      <c r="N62" s="1880"/>
      <c r="O62" s="1879"/>
      <c r="P62" s="1878"/>
    </row>
    <row r="63" spans="1:16" ht="11.25" customHeight="1">
      <c r="A63" s="1834"/>
      <c r="B63" s="1827"/>
      <c r="C63" s="1827"/>
      <c r="D63" s="1828"/>
      <c r="E63" s="1828"/>
      <c r="F63" s="1827"/>
      <c r="G63" s="1827"/>
      <c r="H63" s="1833"/>
      <c r="I63" s="1881"/>
      <c r="J63" s="1879"/>
      <c r="K63" s="1880"/>
      <c r="L63" s="1880"/>
      <c r="M63" s="1880"/>
      <c r="N63" s="1880"/>
      <c r="O63" s="1879"/>
      <c r="P63" s="1878"/>
    </row>
    <row r="64" spans="1:16" ht="11.25" customHeight="1">
      <c r="A64" s="1834"/>
      <c r="B64" s="1827"/>
      <c r="C64" s="1827"/>
      <c r="D64" s="1828"/>
      <c r="E64" s="1828"/>
      <c r="F64" s="1827"/>
      <c r="G64" s="1827"/>
      <c r="H64" s="1833"/>
      <c r="I64" s="1881"/>
      <c r="J64" s="1879"/>
      <c r="K64" s="1880"/>
      <c r="L64" s="1880"/>
      <c r="M64" s="1880"/>
      <c r="N64" s="1880"/>
      <c r="O64" s="1879"/>
      <c r="P64" s="1878"/>
    </row>
    <row r="65" spans="1:16" ht="11.25" customHeight="1" thickBot="1">
      <c r="A65" s="1832"/>
      <c r="B65" s="1830"/>
      <c r="C65" s="1830"/>
      <c r="D65" s="1831"/>
      <c r="E65" s="1831"/>
      <c r="F65" s="1830"/>
      <c r="G65" s="1830"/>
      <c r="H65" s="1829"/>
      <c r="I65" s="1877"/>
      <c r="J65" s="1875"/>
      <c r="K65" s="1876"/>
      <c r="L65" s="1876"/>
      <c r="M65" s="1876"/>
      <c r="N65" s="1876"/>
      <c r="O65" s="1875"/>
      <c r="P65" s="1874"/>
    </row>
    <row r="66" spans="1:16" ht="11.25" customHeight="1">
      <c r="A66" s="1827"/>
      <c r="B66" s="1827"/>
      <c r="C66" s="1827"/>
      <c r="D66" s="1828"/>
      <c r="E66" s="1828"/>
      <c r="F66" s="1827"/>
      <c r="G66" s="1827"/>
      <c r="H66" s="1826" t="s">
        <v>1763</v>
      </c>
      <c r="I66" s="1872" t="s">
        <v>173</v>
      </c>
      <c r="J66" s="1872"/>
      <c r="K66" s="1873"/>
      <c r="L66" s="1873"/>
      <c r="M66" s="1873"/>
      <c r="N66" s="1873"/>
      <c r="O66" s="1872"/>
      <c r="P66" s="1872"/>
    </row>
    <row r="67" spans="1:16" ht="11.25" customHeight="1">
      <c r="A67" s="1824"/>
      <c r="B67" s="1824"/>
      <c r="C67" s="1824"/>
      <c r="D67" s="1825"/>
      <c r="E67" s="1825"/>
      <c r="F67" s="1824"/>
      <c r="G67" s="1824"/>
      <c r="H67" s="1824"/>
      <c r="I67" s="1870"/>
      <c r="J67" s="1870"/>
      <c r="K67" s="1871"/>
      <c r="L67" s="1871"/>
      <c r="M67" s="1871"/>
      <c r="N67" s="1871"/>
      <c r="O67" s="1870"/>
      <c r="P67" s="1870"/>
    </row>
    <row r="68" spans="1:16">
      <c r="A68" s="1824"/>
      <c r="B68" s="1824"/>
      <c r="C68" s="1824"/>
      <c r="D68" s="1825"/>
      <c r="E68" s="1825"/>
      <c r="F68" s="1824"/>
      <c r="G68" s="1824"/>
      <c r="H68" s="1824"/>
      <c r="I68" s="1870"/>
      <c r="J68" s="1824"/>
      <c r="K68" s="1871"/>
      <c r="L68" s="1871"/>
      <c r="M68" s="1871"/>
      <c r="N68" s="1871"/>
      <c r="O68" s="1870"/>
      <c r="P68" s="1870"/>
    </row>
    <row r="69" spans="1:16">
      <c r="A69" s="1824"/>
      <c r="B69" s="1824"/>
      <c r="C69" s="1824"/>
      <c r="D69" s="1825"/>
      <c r="E69" s="1825"/>
      <c r="F69" s="1824"/>
      <c r="G69" s="1824"/>
      <c r="H69" s="1824"/>
      <c r="I69" s="1870"/>
      <c r="J69" s="1870"/>
      <c r="K69" s="1871"/>
      <c r="L69" s="1871"/>
      <c r="M69" s="1871"/>
      <c r="N69" s="1871"/>
      <c r="O69" s="1870"/>
      <c r="P69" s="1870"/>
    </row>
    <row r="70" spans="1:16">
      <c r="A70" s="1824"/>
      <c r="B70" s="1824"/>
      <c r="C70" s="1824"/>
      <c r="D70" s="1825"/>
      <c r="E70" s="1825"/>
      <c r="F70" s="1824"/>
      <c r="G70" s="1824"/>
      <c r="H70" s="1824"/>
      <c r="I70" s="1870"/>
      <c r="J70" s="1870"/>
      <c r="K70" s="1871"/>
      <c r="L70" s="1871"/>
      <c r="M70" s="1871"/>
      <c r="N70" s="1871"/>
      <c r="O70" s="1870"/>
      <c r="P70" s="1870"/>
    </row>
    <row r="71" spans="1:16">
      <c r="I71" s="1870"/>
      <c r="J71" s="1870"/>
      <c r="K71" s="1871"/>
      <c r="L71" s="1871"/>
      <c r="M71" s="1871"/>
      <c r="N71" s="1871"/>
      <c r="O71" s="1870"/>
      <c r="P71" s="1870"/>
    </row>
  </sheetData>
  <mergeCells count="3">
    <mergeCell ref="F1:H1"/>
    <mergeCell ref="A3:H3"/>
    <mergeCell ref="I3:P3"/>
  </mergeCells>
  <printOptions horizontalCentered="1" verticalCentered="1"/>
  <pageMargins left="0.6" right="0.6" top="0.25" bottom="0.25" header="0" footer="0"/>
  <pageSetup scale="97" fitToWidth="2" orientation="portrait" horizontalDpi="2400" verticalDpi="2400" r:id="rId1"/>
  <headerFooter alignWithMargins="0">
    <oddFooter xml:space="preserve">&amp;C </oddFooter>
  </headerFooter>
  <colBreaks count="1" manualBreakCount="1">
    <brk id="8" max="1048575" man="1"/>
  </col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pageSetUpPr fitToPage="1"/>
  </sheetPr>
  <dimension ref="B1:O70"/>
  <sheetViews>
    <sheetView showGridLines="0" zoomScaleNormal="100" workbookViewId="0">
      <selection activeCell="H38" sqref="H38"/>
    </sheetView>
  </sheetViews>
  <sheetFormatPr defaultColWidth="10.140625" defaultRowHeight="15.75" customHeight="1"/>
  <cols>
    <col min="1" max="1" width="3.5703125" style="1725" customWidth="1"/>
    <col min="2" max="2" width="4.140625" style="1725" customWidth="1"/>
    <col min="3" max="3" width="6.42578125" style="1725" customWidth="1"/>
    <col min="4" max="4" width="34.7109375" style="1913" customWidth="1"/>
    <col min="5" max="5" width="9.5703125" style="1726" customWidth="1"/>
    <col min="6" max="9" width="7.85546875" style="1726" customWidth="1"/>
    <col min="10" max="10" width="10.42578125" style="1726" customWidth="1"/>
    <col min="11" max="11" width="11" style="1726" customWidth="1"/>
    <col min="12" max="13" width="7.85546875" style="1726" customWidth="1"/>
    <col min="14" max="14" width="5.5703125" style="1725" customWidth="1"/>
    <col min="15" max="15" width="3.42578125" style="1725" customWidth="1"/>
    <col min="16" max="16384" width="10.140625" style="1725"/>
  </cols>
  <sheetData>
    <row r="1" spans="2:15" ht="15.75" customHeight="1">
      <c r="B1" s="1948"/>
      <c r="C1" s="1789"/>
      <c r="D1" s="1947"/>
      <c r="E1" s="1947"/>
      <c r="F1" s="1947"/>
      <c r="G1" s="1947"/>
      <c r="H1" s="1947"/>
      <c r="I1" s="1947"/>
      <c r="J1" s="1947"/>
      <c r="K1" s="1947"/>
      <c r="L1" s="1947"/>
      <c r="M1" s="1946"/>
      <c r="N1" s="1786"/>
      <c r="O1" s="1944">
        <v>54</v>
      </c>
    </row>
    <row r="2" spans="2:15" ht="15.75" customHeight="1">
      <c r="B2" s="1945" t="s">
        <v>2101</v>
      </c>
      <c r="C2" s="1778"/>
      <c r="D2" s="1943"/>
      <c r="E2" s="1943"/>
      <c r="F2" s="1943"/>
      <c r="G2" s="1943"/>
      <c r="H2" s="1943"/>
      <c r="I2" s="1943"/>
      <c r="J2" s="1943"/>
      <c r="K2" s="1943"/>
      <c r="L2" s="1943"/>
      <c r="M2" s="1784"/>
      <c r="N2" s="1776"/>
      <c r="O2" s="1944"/>
    </row>
    <row r="3" spans="2:15" ht="14.25" customHeight="1">
      <c r="B3" s="1785" t="s">
        <v>645</v>
      </c>
      <c r="C3" s="1778"/>
      <c r="D3" s="1943"/>
      <c r="E3" s="1943"/>
      <c r="F3" s="1943"/>
      <c r="G3" s="1943"/>
      <c r="H3" s="1943"/>
      <c r="I3" s="1943"/>
      <c r="J3" s="1943"/>
      <c r="K3" s="1943"/>
      <c r="L3" s="1943"/>
      <c r="M3" s="1943"/>
      <c r="N3" s="1776"/>
      <c r="O3" s="1505"/>
    </row>
    <row r="4" spans="2:15" ht="11.25" customHeight="1">
      <c r="B4" s="1781"/>
      <c r="C4" s="1747"/>
      <c r="D4" s="1939"/>
      <c r="E4" s="1725"/>
      <c r="F4" s="1725"/>
      <c r="G4" s="1725"/>
      <c r="H4" s="1725"/>
      <c r="I4" s="1725"/>
      <c r="J4" s="1943"/>
      <c r="K4" s="1943"/>
      <c r="L4" s="1943"/>
      <c r="M4" s="1943"/>
      <c r="N4" s="1776"/>
    </row>
    <row r="5" spans="2:15" ht="11.25" customHeight="1">
      <c r="B5" s="1782" t="s">
        <v>770</v>
      </c>
      <c r="C5" s="1941" t="s">
        <v>1955</v>
      </c>
      <c r="D5" s="1939"/>
      <c r="E5" s="1725"/>
      <c r="F5" s="1725"/>
      <c r="G5" s="1725"/>
      <c r="H5" s="1725"/>
      <c r="I5" s="1725"/>
      <c r="J5" s="1725"/>
      <c r="K5" s="1725"/>
      <c r="L5" s="1725"/>
      <c r="M5" s="1725"/>
      <c r="N5" s="1764"/>
    </row>
    <row r="6" spans="2:15" ht="2.1" customHeight="1">
      <c r="B6" s="1782"/>
      <c r="C6" s="1941"/>
      <c r="D6" s="1939"/>
      <c r="E6" s="1725"/>
      <c r="F6" s="1725"/>
      <c r="G6" s="1725"/>
      <c r="H6" s="1725"/>
      <c r="I6" s="1725"/>
      <c r="J6" s="1725"/>
      <c r="K6" s="1725"/>
      <c r="L6" s="1725"/>
      <c r="M6" s="1725"/>
      <c r="N6" s="1764"/>
    </row>
    <row r="7" spans="2:15" ht="11.25" customHeight="1">
      <c r="B7" s="1782" t="s">
        <v>773</v>
      </c>
      <c r="C7" s="1941" t="s">
        <v>2100</v>
      </c>
      <c r="D7" s="1939"/>
      <c r="E7" s="1725"/>
      <c r="F7" s="1725"/>
      <c r="G7" s="1725"/>
      <c r="H7" s="1725"/>
      <c r="I7" s="1725"/>
      <c r="J7" s="1725"/>
      <c r="K7" s="1725"/>
      <c r="L7" s="1725"/>
      <c r="M7" s="1725"/>
      <c r="N7" s="1764"/>
    </row>
    <row r="8" spans="2:15" ht="11.25" customHeight="1">
      <c r="B8" s="1940" t="s">
        <v>3279</v>
      </c>
      <c r="D8" s="1939"/>
      <c r="E8" s="1725"/>
      <c r="F8" s="1725"/>
      <c r="G8" s="1725"/>
      <c r="H8" s="1725"/>
      <c r="I8" s="1725"/>
      <c r="J8" s="1725"/>
      <c r="K8" s="1725"/>
      <c r="L8" s="1725"/>
      <c r="M8" s="1725"/>
      <c r="N8" s="1764"/>
    </row>
    <row r="9" spans="2:15" ht="2.1" customHeight="1">
      <c r="B9" s="1940"/>
      <c r="D9" s="1939"/>
      <c r="E9" s="1725"/>
      <c r="F9" s="1725"/>
      <c r="G9" s="1725"/>
      <c r="H9" s="1725"/>
      <c r="I9" s="1725"/>
      <c r="J9" s="1725"/>
      <c r="K9" s="1725"/>
      <c r="L9" s="1725"/>
      <c r="M9" s="1725"/>
      <c r="N9" s="1764"/>
    </row>
    <row r="10" spans="2:15" ht="11.25" customHeight="1">
      <c r="B10" s="1782" t="s">
        <v>774</v>
      </c>
      <c r="C10" s="1941" t="s">
        <v>2099</v>
      </c>
      <c r="D10" s="1939"/>
      <c r="E10" s="1725"/>
      <c r="F10" s="1725"/>
      <c r="G10" s="1725"/>
      <c r="H10" s="1725"/>
      <c r="I10" s="1725"/>
      <c r="J10" s="1725"/>
      <c r="K10" s="1725"/>
      <c r="L10" s="1725"/>
      <c r="M10" s="1725"/>
      <c r="N10" s="1764"/>
    </row>
    <row r="11" spans="2:15" ht="11.25" customHeight="1">
      <c r="B11" s="1940" t="s">
        <v>3280</v>
      </c>
      <c r="D11" s="1939"/>
      <c r="E11" s="1725"/>
      <c r="F11" s="1725"/>
      <c r="G11" s="1725"/>
      <c r="H11" s="1725"/>
      <c r="I11" s="1725"/>
      <c r="J11" s="1725"/>
      <c r="K11" s="1725"/>
      <c r="L11" s="1725"/>
      <c r="M11" s="1725"/>
      <c r="N11" s="1764"/>
    </row>
    <row r="12" spans="2:15" ht="2.1" customHeight="1">
      <c r="B12" s="1940"/>
      <c r="D12" s="1939"/>
      <c r="E12" s="1725"/>
      <c r="F12" s="1725"/>
      <c r="G12" s="1725"/>
      <c r="H12" s="1725"/>
      <c r="I12" s="1725"/>
      <c r="J12" s="1725"/>
      <c r="K12" s="1725"/>
      <c r="L12" s="1725"/>
      <c r="M12" s="1725"/>
      <c r="N12" s="1764"/>
    </row>
    <row r="13" spans="2:15" ht="11.25" customHeight="1">
      <c r="B13" s="1782" t="s">
        <v>1103</v>
      </c>
      <c r="C13" s="1941" t="s">
        <v>2098</v>
      </c>
      <c r="D13" s="1939"/>
      <c r="E13" s="1725"/>
      <c r="F13" s="1725"/>
      <c r="G13" s="1725"/>
      <c r="H13" s="1725"/>
      <c r="I13" s="1725"/>
      <c r="J13" s="1725"/>
      <c r="K13" s="1725"/>
      <c r="L13" s="1725"/>
      <c r="M13" s="1725"/>
      <c r="N13" s="1764"/>
    </row>
    <row r="14" spans="2:15" ht="11.25" customHeight="1">
      <c r="B14" s="1940" t="s">
        <v>3281</v>
      </c>
      <c r="D14" s="1939"/>
      <c r="E14" s="1725"/>
      <c r="F14" s="1725"/>
      <c r="G14" s="1725"/>
      <c r="H14" s="1725"/>
      <c r="I14" s="1725"/>
      <c r="J14" s="1725"/>
      <c r="K14" s="1725"/>
      <c r="L14" s="1725"/>
      <c r="M14" s="1725"/>
      <c r="N14" s="1764"/>
    </row>
    <row r="15" spans="2:15" ht="2.1" customHeight="1">
      <c r="B15" s="1940"/>
      <c r="D15" s="1939"/>
      <c r="E15" s="1725"/>
      <c r="F15" s="1725"/>
      <c r="G15" s="1725"/>
      <c r="H15" s="1725"/>
      <c r="I15" s="1725"/>
      <c r="J15" s="1725"/>
      <c r="K15" s="1725"/>
      <c r="L15" s="1725"/>
      <c r="M15" s="1725"/>
      <c r="N15" s="1764"/>
    </row>
    <row r="16" spans="2:15" ht="11.25" customHeight="1">
      <c r="B16" s="1782" t="s">
        <v>575</v>
      </c>
      <c r="C16" s="1941" t="s">
        <v>2097</v>
      </c>
      <c r="D16" s="1939"/>
      <c r="E16" s="1725"/>
      <c r="F16" s="1725"/>
      <c r="G16" s="1725"/>
      <c r="H16" s="1725"/>
      <c r="I16" s="1725"/>
      <c r="J16" s="1725"/>
      <c r="K16" s="1725"/>
      <c r="L16" s="1725"/>
      <c r="M16" s="1725"/>
      <c r="N16" s="1764"/>
    </row>
    <row r="17" spans="2:14" ht="11.25" customHeight="1">
      <c r="B17" s="1940" t="s">
        <v>3282</v>
      </c>
      <c r="D17" s="1939"/>
      <c r="E17" s="1725"/>
      <c r="F17" s="1725"/>
      <c r="G17" s="1725"/>
      <c r="H17" s="1725"/>
      <c r="I17" s="1725"/>
      <c r="J17" s="1725"/>
      <c r="K17" s="1725"/>
      <c r="L17" s="1725"/>
      <c r="M17" s="1725"/>
      <c r="N17" s="1764"/>
    </row>
    <row r="18" spans="2:14" ht="2.1" customHeight="1">
      <c r="B18" s="1940"/>
      <c r="D18" s="1939"/>
      <c r="E18" s="1725"/>
      <c r="F18" s="1725"/>
      <c r="G18" s="1725"/>
      <c r="H18" s="1725"/>
      <c r="I18" s="1725"/>
      <c r="J18" s="1725"/>
      <c r="K18" s="1725"/>
      <c r="L18" s="1725"/>
      <c r="M18" s="1725"/>
      <c r="N18" s="1764"/>
    </row>
    <row r="19" spans="2:14" ht="11.25" customHeight="1">
      <c r="B19" s="1782" t="s">
        <v>411</v>
      </c>
      <c r="C19" s="1941" t="s">
        <v>2096</v>
      </c>
      <c r="D19" s="1939"/>
      <c r="E19" s="1725"/>
      <c r="F19" s="1725"/>
      <c r="G19" s="1725"/>
      <c r="H19" s="1725"/>
      <c r="I19" s="1725"/>
      <c r="J19" s="1725"/>
      <c r="K19" s="1725"/>
      <c r="L19" s="1725"/>
      <c r="M19" s="1725"/>
      <c r="N19" s="1764"/>
    </row>
    <row r="20" spans="2:14" ht="11.25" customHeight="1">
      <c r="B20" s="1940" t="s">
        <v>3283</v>
      </c>
      <c r="D20" s="1939"/>
      <c r="E20" s="1725"/>
      <c r="F20" s="1725"/>
      <c r="G20" s="1725"/>
      <c r="H20" s="1725"/>
      <c r="I20" s="1725"/>
      <c r="J20" s="1725"/>
      <c r="K20" s="1725"/>
      <c r="L20" s="1725"/>
      <c r="M20" s="1725"/>
      <c r="N20" s="1764"/>
    </row>
    <row r="21" spans="2:14" ht="11.25" customHeight="1">
      <c r="B21" s="1940" t="s">
        <v>3284</v>
      </c>
      <c r="D21" s="1939"/>
      <c r="E21" s="1725"/>
      <c r="F21" s="1725"/>
      <c r="G21" s="1725"/>
      <c r="H21" s="1725"/>
      <c r="I21" s="1725"/>
      <c r="J21" s="1725"/>
      <c r="K21" s="1725"/>
      <c r="L21" s="1725"/>
      <c r="M21" s="1725"/>
      <c r="N21" s="1764"/>
    </row>
    <row r="22" spans="2:14" ht="2.1" customHeight="1">
      <c r="B22" s="1940"/>
      <c r="D22" s="1939"/>
      <c r="E22" s="1725"/>
      <c r="F22" s="1725"/>
      <c r="G22" s="1725"/>
      <c r="H22" s="1725"/>
      <c r="I22" s="1725"/>
      <c r="J22" s="1725"/>
      <c r="K22" s="1725"/>
      <c r="L22" s="1725"/>
      <c r="M22" s="1725"/>
      <c r="N22" s="1764"/>
    </row>
    <row r="23" spans="2:14" ht="11.25" customHeight="1">
      <c r="B23" s="1782" t="s">
        <v>438</v>
      </c>
      <c r="C23" s="1941" t="s">
        <v>2095</v>
      </c>
      <c r="D23" s="1939"/>
      <c r="E23" s="1725"/>
      <c r="F23" s="1725"/>
      <c r="G23" s="1725"/>
      <c r="H23" s="1725"/>
      <c r="I23" s="1725"/>
      <c r="J23" s="1725"/>
      <c r="K23" s="1725"/>
      <c r="L23" s="1725"/>
      <c r="M23" s="1725"/>
      <c r="N23" s="1764"/>
    </row>
    <row r="24" spans="2:14" ht="11.25" customHeight="1">
      <c r="B24" s="1942" t="s">
        <v>3285</v>
      </c>
      <c r="C24" s="1941"/>
      <c r="D24" s="1939"/>
      <c r="E24" s="1725"/>
      <c r="F24" s="1725"/>
      <c r="G24" s="1725"/>
      <c r="H24" s="1725"/>
      <c r="I24" s="1725"/>
      <c r="J24" s="1725"/>
      <c r="K24" s="1725"/>
      <c r="L24" s="1725"/>
      <c r="M24" s="1725"/>
      <c r="N24" s="1764"/>
    </row>
    <row r="25" spans="2:14" ht="2.1" customHeight="1">
      <c r="B25" s="1782"/>
      <c r="C25" s="1941"/>
      <c r="D25" s="1939"/>
      <c r="E25" s="1725"/>
      <c r="F25" s="1725"/>
      <c r="G25" s="1725"/>
      <c r="H25" s="1725"/>
      <c r="I25" s="1725"/>
      <c r="J25" s="1725"/>
      <c r="K25" s="1725"/>
      <c r="L25" s="1725"/>
      <c r="M25" s="1725"/>
      <c r="N25" s="1764"/>
    </row>
    <row r="26" spans="2:14" ht="11.25" customHeight="1">
      <c r="B26" s="1782" t="s">
        <v>441</v>
      </c>
      <c r="C26" s="1941" t="s">
        <v>2094</v>
      </c>
      <c r="D26" s="1939"/>
      <c r="E26" s="1725"/>
      <c r="F26" s="1725"/>
      <c r="G26" s="1725"/>
      <c r="H26" s="1725"/>
      <c r="I26" s="1725"/>
      <c r="J26" s="1725"/>
      <c r="K26" s="1725"/>
      <c r="L26" s="1725"/>
      <c r="M26" s="1725"/>
      <c r="N26" s="1764"/>
    </row>
    <row r="27" spans="2:14" ht="11.25" customHeight="1">
      <c r="B27" s="1940" t="s">
        <v>3286</v>
      </c>
      <c r="D27" s="1939"/>
      <c r="E27" s="1725"/>
      <c r="F27" s="1725"/>
      <c r="G27" s="1725"/>
      <c r="H27" s="1725"/>
      <c r="I27" s="1725"/>
      <c r="J27" s="1725"/>
      <c r="K27" s="1725"/>
      <c r="L27" s="1725"/>
      <c r="M27" s="1725"/>
      <c r="N27" s="1764"/>
    </row>
    <row r="28" spans="2:14" ht="11.25" customHeight="1">
      <c r="B28" s="1938"/>
      <c r="C28" s="1937"/>
      <c r="D28" s="1936"/>
      <c r="E28" s="1740"/>
      <c r="F28" s="1740"/>
      <c r="G28" s="1740"/>
      <c r="H28" s="1740"/>
      <c r="I28" s="1740"/>
      <c r="J28" s="1740"/>
      <c r="K28" s="1740"/>
      <c r="L28" s="1740"/>
      <c r="M28" s="1740"/>
      <c r="N28" s="1935"/>
    </row>
    <row r="29" spans="2:14" ht="11.25" customHeight="1">
      <c r="B29" s="1749"/>
      <c r="C29" s="1762"/>
      <c r="D29" s="1934"/>
      <c r="E29" s="1748"/>
      <c r="F29" s="1748"/>
      <c r="G29" s="1762" t="s">
        <v>2093</v>
      </c>
      <c r="H29" s="1762" t="s">
        <v>2092</v>
      </c>
      <c r="I29" s="1762" t="s">
        <v>324</v>
      </c>
      <c r="J29" s="1762" t="s">
        <v>2091</v>
      </c>
      <c r="K29" s="1762" t="s">
        <v>2090</v>
      </c>
      <c r="L29" s="1762" t="s">
        <v>324</v>
      </c>
      <c r="M29" s="1762" t="s">
        <v>788</v>
      </c>
      <c r="N29" s="1764"/>
    </row>
    <row r="30" spans="2:14" ht="11.25" customHeight="1">
      <c r="B30" s="1749" t="s">
        <v>549</v>
      </c>
      <c r="C30" s="1762" t="s">
        <v>491</v>
      </c>
      <c r="D30" s="1762" t="s">
        <v>2089</v>
      </c>
      <c r="E30" s="1929" t="s">
        <v>2088</v>
      </c>
      <c r="F30" s="1762" t="s">
        <v>2087</v>
      </c>
      <c r="G30" s="1762" t="s">
        <v>2086</v>
      </c>
      <c r="H30" s="1762" t="s">
        <v>2086</v>
      </c>
      <c r="I30" s="1762" t="s">
        <v>2086</v>
      </c>
      <c r="J30" s="1762" t="s">
        <v>2085</v>
      </c>
      <c r="K30" s="1762" t="s">
        <v>1511</v>
      </c>
      <c r="L30" s="1762" t="s">
        <v>2084</v>
      </c>
      <c r="M30" s="1762" t="s">
        <v>2083</v>
      </c>
      <c r="N30" s="1743"/>
    </row>
    <row r="31" spans="2:14" ht="11.25" customHeight="1">
      <c r="B31" s="1749" t="s">
        <v>593</v>
      </c>
      <c r="C31" s="1762" t="s">
        <v>492</v>
      </c>
      <c r="D31" s="1933"/>
      <c r="E31" s="1762" t="s">
        <v>2081</v>
      </c>
      <c r="F31" s="1929" t="s">
        <v>2082</v>
      </c>
      <c r="G31" s="1762" t="s">
        <v>2081</v>
      </c>
      <c r="H31" s="1762" t="s">
        <v>2081</v>
      </c>
      <c r="I31" s="1762" t="s">
        <v>2081</v>
      </c>
      <c r="J31" s="1762" t="s">
        <v>2080</v>
      </c>
      <c r="K31" s="1762" t="s">
        <v>2079</v>
      </c>
      <c r="L31" s="1762" t="s">
        <v>1511</v>
      </c>
      <c r="M31" s="1929" t="s">
        <v>2078</v>
      </c>
      <c r="N31" s="1743" t="s">
        <v>549</v>
      </c>
    </row>
    <row r="32" spans="2:14" ht="11.25" customHeight="1" thickBot="1">
      <c r="B32" s="1932"/>
      <c r="C32" s="1931"/>
      <c r="D32" s="1930" t="s">
        <v>599</v>
      </c>
      <c r="E32" s="1929" t="s">
        <v>600</v>
      </c>
      <c r="F32" s="1929" t="s">
        <v>494</v>
      </c>
      <c r="G32" s="1929" t="s">
        <v>495</v>
      </c>
      <c r="H32" s="1929" t="s">
        <v>496</v>
      </c>
      <c r="I32" s="1929" t="s">
        <v>497</v>
      </c>
      <c r="J32" s="1929" t="s">
        <v>498</v>
      </c>
      <c r="K32" s="1929" t="s">
        <v>499</v>
      </c>
      <c r="L32" s="1929" t="s">
        <v>500</v>
      </c>
      <c r="M32" s="1929" t="s">
        <v>501</v>
      </c>
      <c r="N32" s="1731" t="s">
        <v>593</v>
      </c>
    </row>
    <row r="33" spans="2:15" ht="11.25" customHeight="1">
      <c r="B33" s="1924">
        <v>1</v>
      </c>
      <c r="C33" s="1923" t="s">
        <v>249</v>
      </c>
      <c r="D33" s="1922" t="s">
        <v>2077</v>
      </c>
      <c r="E33" s="5201">
        <v>3593</v>
      </c>
      <c r="F33" s="5202">
        <v>0</v>
      </c>
      <c r="G33" s="5202">
        <v>0</v>
      </c>
      <c r="H33" s="5202">
        <v>242</v>
      </c>
      <c r="I33" s="5202">
        <v>4</v>
      </c>
      <c r="J33" s="5202">
        <v>0</v>
      </c>
      <c r="K33" s="5202">
        <v>0</v>
      </c>
      <c r="L33" s="5202">
        <v>16</v>
      </c>
      <c r="M33" s="1928">
        <f t="shared" ref="M33:M42" si="0">SUM(E33:L33)</f>
        <v>3855</v>
      </c>
      <c r="N33" s="1920">
        <v>1</v>
      </c>
    </row>
    <row r="34" spans="2:15" ht="11.25" customHeight="1">
      <c r="B34" s="1924">
        <v>2</v>
      </c>
      <c r="C34" s="1923" t="s">
        <v>249</v>
      </c>
      <c r="D34" s="1922" t="s">
        <v>2076</v>
      </c>
      <c r="E34" s="5203">
        <v>484</v>
      </c>
      <c r="F34" s="5204">
        <v>120964</v>
      </c>
      <c r="G34" s="5204">
        <v>3</v>
      </c>
      <c r="H34" s="5204">
        <v>5461</v>
      </c>
      <c r="I34" s="5204">
        <v>98</v>
      </c>
      <c r="J34" s="5204">
        <v>0</v>
      </c>
      <c r="K34" s="5205" t="s">
        <v>478</v>
      </c>
      <c r="L34" s="5204">
        <v>75</v>
      </c>
      <c r="M34" s="1927">
        <f t="shared" si="0"/>
        <v>127085</v>
      </c>
      <c r="N34" s="1920">
        <v>2</v>
      </c>
    </row>
    <row r="35" spans="2:15" ht="11.25" customHeight="1">
      <c r="B35" s="1924">
        <v>3</v>
      </c>
      <c r="C35" s="1923" t="s">
        <v>249</v>
      </c>
      <c r="D35" s="1922" t="s">
        <v>2075</v>
      </c>
      <c r="E35" s="5206">
        <v>33026</v>
      </c>
      <c r="F35" s="5204">
        <v>0</v>
      </c>
      <c r="G35" s="5204">
        <v>0</v>
      </c>
      <c r="H35" s="5204">
        <v>268</v>
      </c>
      <c r="I35" s="5204">
        <v>5</v>
      </c>
      <c r="J35" s="5204">
        <v>0</v>
      </c>
      <c r="K35" s="5205" t="s">
        <v>478</v>
      </c>
      <c r="L35" s="5204">
        <v>506</v>
      </c>
      <c r="M35" s="1925">
        <f t="shared" si="0"/>
        <v>33805</v>
      </c>
      <c r="N35" s="1920">
        <v>3</v>
      </c>
    </row>
    <row r="36" spans="2:15" ht="11.25" customHeight="1">
      <c r="B36" s="1924">
        <v>4</v>
      </c>
      <c r="C36" s="1923" t="s">
        <v>249</v>
      </c>
      <c r="D36" s="1922" t="s">
        <v>2074</v>
      </c>
      <c r="E36" s="5203">
        <v>0</v>
      </c>
      <c r="F36" s="5204">
        <v>0</v>
      </c>
      <c r="G36" s="5204">
        <v>0</v>
      </c>
      <c r="H36" s="5204">
        <v>0</v>
      </c>
      <c r="I36" s="5204">
        <v>0</v>
      </c>
      <c r="J36" s="5204">
        <v>0</v>
      </c>
      <c r="K36" s="5204">
        <v>0</v>
      </c>
      <c r="L36" s="5204">
        <v>0</v>
      </c>
      <c r="M36" s="1925">
        <f t="shared" si="0"/>
        <v>0</v>
      </c>
      <c r="N36" s="1920">
        <v>4</v>
      </c>
    </row>
    <row r="37" spans="2:15" ht="11.25" customHeight="1">
      <c r="B37" s="1924">
        <v>5</v>
      </c>
      <c r="C37" s="1923" t="s">
        <v>249</v>
      </c>
      <c r="D37" s="1922" t="s">
        <v>2073</v>
      </c>
      <c r="E37" s="5206">
        <v>0</v>
      </c>
      <c r="F37" s="5204">
        <v>0</v>
      </c>
      <c r="G37" s="5204">
        <v>0</v>
      </c>
      <c r="H37" s="5204">
        <v>0</v>
      </c>
      <c r="I37" s="5204">
        <v>0</v>
      </c>
      <c r="J37" s="5204">
        <v>0</v>
      </c>
      <c r="K37" s="5204">
        <v>0</v>
      </c>
      <c r="L37" s="5204">
        <v>0</v>
      </c>
      <c r="M37" s="1925">
        <f t="shared" si="0"/>
        <v>0</v>
      </c>
      <c r="N37" s="1920">
        <v>5</v>
      </c>
    </row>
    <row r="38" spans="2:15" ht="11.25" customHeight="1">
      <c r="B38" s="1924">
        <v>6</v>
      </c>
      <c r="C38" s="1923" t="s">
        <v>249</v>
      </c>
      <c r="D38" s="1922" t="s">
        <v>2072</v>
      </c>
      <c r="E38" s="5206">
        <v>6338</v>
      </c>
      <c r="F38" s="5204">
        <v>0</v>
      </c>
      <c r="G38" s="5204">
        <v>1</v>
      </c>
      <c r="H38" s="5204">
        <v>2121</v>
      </c>
      <c r="I38" s="5204">
        <v>38</v>
      </c>
      <c r="J38" s="5204">
        <v>0</v>
      </c>
      <c r="K38" s="5204">
        <v>0</v>
      </c>
      <c r="L38" s="5204">
        <v>188</v>
      </c>
      <c r="M38" s="1925">
        <f t="shared" si="0"/>
        <v>8686</v>
      </c>
      <c r="N38" s="1920">
        <v>6</v>
      </c>
    </row>
    <row r="39" spans="2:15" ht="11.25" customHeight="1">
      <c r="B39" s="1924">
        <v>7</v>
      </c>
      <c r="C39" s="1923" t="s">
        <v>249</v>
      </c>
      <c r="D39" s="1922" t="s">
        <v>2071</v>
      </c>
      <c r="E39" s="5206">
        <v>4230</v>
      </c>
      <c r="F39" s="5204">
        <v>0</v>
      </c>
      <c r="G39" s="5204">
        <v>0</v>
      </c>
      <c r="H39" s="5204">
        <v>0</v>
      </c>
      <c r="I39" s="5204">
        <v>0</v>
      </c>
      <c r="J39" s="5204">
        <v>0</v>
      </c>
      <c r="K39" s="5204">
        <v>0</v>
      </c>
      <c r="L39" s="5204">
        <v>99</v>
      </c>
      <c r="M39" s="1925">
        <f t="shared" si="0"/>
        <v>4329</v>
      </c>
      <c r="N39" s="1920">
        <v>7</v>
      </c>
    </row>
    <row r="40" spans="2:15" ht="11.25" customHeight="1">
      <c r="B40" s="1924">
        <v>8</v>
      </c>
      <c r="C40" s="1923" t="s">
        <v>249</v>
      </c>
      <c r="D40" s="1922" t="s">
        <v>1235</v>
      </c>
      <c r="E40" s="5206">
        <v>0</v>
      </c>
      <c r="F40" s="5204">
        <v>0</v>
      </c>
      <c r="G40" s="5204">
        <v>0</v>
      </c>
      <c r="H40" s="5204">
        <v>0</v>
      </c>
      <c r="I40" s="5204">
        <v>0</v>
      </c>
      <c r="J40" s="5204">
        <v>0</v>
      </c>
      <c r="K40" s="5204">
        <v>0</v>
      </c>
      <c r="L40" s="5204">
        <v>0</v>
      </c>
      <c r="M40" s="1925">
        <f t="shared" si="0"/>
        <v>0</v>
      </c>
      <c r="N40" s="1920">
        <v>8</v>
      </c>
      <c r="O40" s="5649" t="s">
        <v>3500</v>
      </c>
    </row>
    <row r="41" spans="2:15" ht="11.25" customHeight="1">
      <c r="B41" s="1924">
        <v>9</v>
      </c>
      <c r="C41" s="1923" t="s">
        <v>249</v>
      </c>
      <c r="D41" s="1926" t="s">
        <v>1234</v>
      </c>
      <c r="E41" s="5206">
        <v>0</v>
      </c>
      <c r="F41" s="5204">
        <v>0</v>
      </c>
      <c r="G41" s="5204">
        <v>0</v>
      </c>
      <c r="H41" s="5204">
        <v>0</v>
      </c>
      <c r="I41" s="5204">
        <v>0</v>
      </c>
      <c r="J41" s="5204">
        <v>0</v>
      </c>
      <c r="K41" s="5204">
        <v>0</v>
      </c>
      <c r="L41" s="5204">
        <v>0</v>
      </c>
      <c r="M41" s="1925">
        <f t="shared" si="0"/>
        <v>0</v>
      </c>
      <c r="N41" s="1920">
        <v>9</v>
      </c>
      <c r="O41" s="5649"/>
    </row>
    <row r="42" spans="2:15" ht="11.25" customHeight="1">
      <c r="B42" s="1924">
        <v>10</v>
      </c>
      <c r="C42" s="1923" t="s">
        <v>249</v>
      </c>
      <c r="D42" s="1922" t="s">
        <v>324</v>
      </c>
      <c r="E42" s="5206">
        <v>0</v>
      </c>
      <c r="F42" s="5204">
        <v>0</v>
      </c>
      <c r="G42" s="5204">
        <v>0</v>
      </c>
      <c r="H42" s="5204">
        <v>0</v>
      </c>
      <c r="I42" s="5204">
        <v>0</v>
      </c>
      <c r="J42" s="5204">
        <v>0</v>
      </c>
      <c r="K42" s="5204">
        <v>0</v>
      </c>
      <c r="L42" s="5204">
        <v>0</v>
      </c>
      <c r="M42" s="1925">
        <f t="shared" si="0"/>
        <v>0</v>
      </c>
      <c r="N42" s="1920">
        <v>10</v>
      </c>
      <c r="O42" s="5649"/>
    </row>
    <row r="43" spans="2:15" ht="11.25" customHeight="1" thickBot="1">
      <c r="B43" s="1924">
        <v>11</v>
      </c>
      <c r="C43" s="1923" t="s">
        <v>249</v>
      </c>
      <c r="D43" s="1922" t="s">
        <v>2070</v>
      </c>
      <c r="E43" s="5207">
        <f t="shared" ref="E43:M43" si="1">SUM(E33:E42)</f>
        <v>47671</v>
      </c>
      <c r="F43" s="5208">
        <f t="shared" si="1"/>
        <v>120964</v>
      </c>
      <c r="G43" s="5208">
        <f t="shared" si="1"/>
        <v>4</v>
      </c>
      <c r="H43" s="5208">
        <f t="shared" si="1"/>
        <v>8092</v>
      </c>
      <c r="I43" s="5208">
        <f t="shared" si="1"/>
        <v>145</v>
      </c>
      <c r="J43" s="5208">
        <f t="shared" si="1"/>
        <v>0</v>
      </c>
      <c r="K43" s="5208">
        <f t="shared" si="1"/>
        <v>0</v>
      </c>
      <c r="L43" s="5208">
        <f t="shared" si="1"/>
        <v>884</v>
      </c>
      <c r="M43" s="1921">
        <f t="shared" si="1"/>
        <v>177760</v>
      </c>
      <c r="N43" s="1920">
        <v>11</v>
      </c>
      <c r="O43" s="5649"/>
    </row>
    <row r="44" spans="2:15" ht="11.25" customHeight="1">
      <c r="B44" s="1919"/>
      <c r="E44" s="1914"/>
      <c r="F44" s="1914"/>
      <c r="G44" s="1914"/>
      <c r="H44" s="1914"/>
      <c r="I44" s="1914"/>
      <c r="J44" s="1914"/>
      <c r="K44" s="1914"/>
      <c r="L44" s="1914"/>
      <c r="M44" s="1914"/>
      <c r="N44" s="1764"/>
      <c r="O44" s="5649"/>
    </row>
    <row r="45" spans="2:15" ht="11.25" customHeight="1">
      <c r="B45" s="1919"/>
      <c r="E45" s="1914"/>
      <c r="F45" s="1914"/>
      <c r="G45" s="1914"/>
      <c r="H45" s="1914"/>
      <c r="I45" s="1914"/>
      <c r="J45" s="1914"/>
      <c r="K45" s="1914"/>
      <c r="L45" s="1914"/>
      <c r="M45" s="1914"/>
      <c r="N45" s="1764"/>
      <c r="O45" s="5649"/>
    </row>
    <row r="46" spans="2:15" ht="11.25" customHeight="1">
      <c r="B46" s="1919"/>
      <c r="E46" s="1914"/>
      <c r="F46" s="1914"/>
      <c r="G46" s="1914"/>
      <c r="H46" s="1914"/>
      <c r="I46" s="1914"/>
      <c r="J46" s="1914"/>
      <c r="K46" s="1914"/>
      <c r="L46" s="1914"/>
      <c r="M46" s="1914"/>
      <c r="N46" s="1764"/>
      <c r="O46" s="5649"/>
    </row>
    <row r="47" spans="2:15" ht="11.25" customHeight="1">
      <c r="B47" s="1919"/>
      <c r="E47" s="1914"/>
      <c r="F47" s="1914"/>
      <c r="G47" s="1914"/>
      <c r="H47" s="1914"/>
      <c r="I47" s="1914"/>
      <c r="J47" s="1914"/>
      <c r="K47" s="1914"/>
      <c r="L47" s="1914"/>
      <c r="M47" s="1914"/>
      <c r="N47" s="1764"/>
      <c r="O47" s="5649"/>
    </row>
    <row r="48" spans="2:15" ht="11.25" customHeight="1">
      <c r="B48" s="1919"/>
      <c r="E48" s="1914"/>
      <c r="F48" s="1914"/>
      <c r="G48" s="1914"/>
      <c r="H48" s="1914"/>
      <c r="I48" s="1914"/>
      <c r="J48" s="1914"/>
      <c r="K48" s="1914"/>
      <c r="L48" s="1914"/>
      <c r="M48" s="1914"/>
      <c r="N48" s="1764"/>
      <c r="O48" s="5649"/>
    </row>
    <row r="49" spans="2:15" ht="11.25" customHeight="1">
      <c r="B49" s="1919"/>
      <c r="E49" s="1914"/>
      <c r="F49" s="1914"/>
      <c r="G49" s="1914"/>
      <c r="H49" s="1914"/>
      <c r="I49" s="1914"/>
      <c r="J49" s="1914"/>
      <c r="K49" s="1914"/>
      <c r="L49" s="1914"/>
      <c r="M49" s="1914"/>
      <c r="N49" s="1764"/>
      <c r="O49" s="5649"/>
    </row>
    <row r="50" spans="2:15" ht="11.25" customHeight="1">
      <c r="B50" s="1919"/>
      <c r="E50" s="1914"/>
      <c r="F50" s="1914"/>
      <c r="G50" s="1914"/>
      <c r="H50" s="1914"/>
      <c r="I50" s="1914"/>
      <c r="J50" s="1914"/>
      <c r="K50" s="1914"/>
      <c r="L50" s="1914"/>
      <c r="M50" s="1914"/>
      <c r="N50" s="1764"/>
      <c r="O50" s="5649"/>
    </row>
    <row r="51" spans="2:15" ht="11.25" customHeight="1">
      <c r="B51" s="1919"/>
      <c r="E51" s="1914"/>
      <c r="F51" s="1914"/>
      <c r="G51" s="1914"/>
      <c r="H51" s="1914"/>
      <c r="I51" s="1914"/>
      <c r="J51" s="1914"/>
      <c r="K51" s="1914"/>
      <c r="L51" s="1914"/>
      <c r="M51" s="1914"/>
      <c r="N51" s="1764"/>
      <c r="O51" s="5649"/>
    </row>
    <row r="52" spans="2:15" ht="11.25" customHeight="1">
      <c r="B52" s="1919"/>
      <c r="E52" s="1914"/>
      <c r="F52" s="1914"/>
      <c r="G52" s="1914"/>
      <c r="H52" s="1914"/>
      <c r="I52" s="1914"/>
      <c r="J52" s="1914"/>
      <c r="K52" s="1914"/>
      <c r="L52" s="1914"/>
      <c r="M52" s="1914"/>
      <c r="N52" s="1764"/>
      <c r="O52" s="5649"/>
    </row>
    <row r="53" spans="2:15" ht="11.25" customHeight="1" thickBot="1">
      <c r="B53" s="1918"/>
      <c r="C53" s="1917"/>
      <c r="D53" s="1728"/>
      <c r="E53" s="1916"/>
      <c r="F53" s="1916"/>
      <c r="G53" s="1916"/>
      <c r="H53" s="1916"/>
      <c r="I53" s="1916"/>
      <c r="J53" s="1916"/>
      <c r="K53" s="1916"/>
      <c r="L53" s="1916"/>
      <c r="M53" s="1916"/>
      <c r="N53" s="1915"/>
      <c r="O53" s="5649"/>
    </row>
    <row r="54" spans="2:15" ht="11.25" customHeight="1">
      <c r="E54" s="1914"/>
      <c r="F54" s="1914"/>
      <c r="G54" s="1914"/>
      <c r="H54" s="1914"/>
      <c r="I54" s="1914"/>
      <c r="J54" s="1914"/>
      <c r="K54" s="1914"/>
      <c r="L54" s="1914"/>
      <c r="M54" s="1914"/>
    </row>
    <row r="55" spans="2:15" ht="11.25" customHeight="1">
      <c r="E55" s="1914"/>
      <c r="F55" s="1914"/>
      <c r="G55" s="1914"/>
      <c r="H55" s="1914"/>
      <c r="I55" s="1914"/>
      <c r="J55" s="1914"/>
      <c r="K55" s="1914"/>
      <c r="L55" s="1914"/>
      <c r="M55" s="1914"/>
    </row>
    <row r="56" spans="2:15" ht="11.25" customHeight="1">
      <c r="E56" s="1914"/>
      <c r="F56" s="1914"/>
      <c r="G56" s="1914"/>
      <c r="H56" s="1914"/>
      <c r="I56" s="1914"/>
      <c r="J56" s="1914"/>
      <c r="K56" s="1914"/>
      <c r="L56" s="1914"/>
      <c r="M56" s="1914"/>
    </row>
    <row r="57" spans="2:15" ht="11.25" customHeight="1">
      <c r="E57" s="1914"/>
      <c r="F57" s="1914"/>
      <c r="G57" s="1914"/>
      <c r="H57" s="1914"/>
      <c r="I57" s="1914"/>
      <c r="J57" s="1914"/>
      <c r="K57" s="1914"/>
      <c r="L57" s="1914"/>
      <c r="M57" s="1914"/>
    </row>
    <row r="58" spans="2:15" ht="11.25" customHeight="1">
      <c r="E58" s="1914"/>
      <c r="F58" s="1914"/>
      <c r="G58" s="1914"/>
      <c r="H58" s="1914"/>
      <c r="I58" s="1914"/>
      <c r="J58" s="1914"/>
      <c r="K58" s="1914"/>
      <c r="L58" s="1914"/>
      <c r="M58" s="1914"/>
    </row>
    <row r="59" spans="2:15" ht="11.25" customHeight="1">
      <c r="E59" s="1914"/>
      <c r="F59" s="1914"/>
      <c r="G59" s="1914"/>
      <c r="H59" s="1914"/>
      <c r="I59" s="1914"/>
      <c r="J59" s="1914"/>
      <c r="K59" s="1914"/>
      <c r="L59" s="1914"/>
      <c r="M59" s="1914"/>
    </row>
    <row r="60" spans="2:15" ht="11.25" customHeight="1">
      <c r="E60" s="1914"/>
      <c r="F60" s="1914"/>
      <c r="G60" s="1914"/>
      <c r="H60" s="1914"/>
      <c r="I60" s="1914"/>
      <c r="J60" s="1914"/>
      <c r="K60" s="1914"/>
      <c r="L60" s="1914"/>
      <c r="M60" s="1914"/>
    </row>
    <row r="61" spans="2:15" ht="11.25" customHeight="1">
      <c r="E61" s="1914"/>
      <c r="F61" s="1914"/>
      <c r="G61" s="1914"/>
      <c r="H61" s="1914"/>
      <c r="I61" s="1914"/>
      <c r="J61" s="1914"/>
      <c r="K61" s="1914"/>
      <c r="L61" s="1914"/>
      <c r="M61" s="1914"/>
    </row>
    <row r="62" spans="2:15" ht="11.25" customHeight="1">
      <c r="E62" s="1914"/>
      <c r="F62" s="1914"/>
      <c r="G62" s="1914"/>
      <c r="H62" s="1914"/>
      <c r="I62" s="1914"/>
      <c r="J62" s="1914"/>
      <c r="K62" s="1914"/>
      <c r="L62" s="1914"/>
      <c r="M62" s="1914"/>
    </row>
    <row r="63" spans="2:15" ht="11.25" customHeight="1">
      <c r="E63" s="1914"/>
      <c r="F63" s="1914"/>
      <c r="G63" s="1914"/>
      <c r="H63" s="1914"/>
      <c r="I63" s="1914"/>
      <c r="J63" s="1914"/>
      <c r="K63" s="1914"/>
      <c r="L63" s="1914"/>
      <c r="M63" s="1914"/>
    </row>
    <row r="64" spans="2:15" ht="11.25" customHeight="1">
      <c r="D64" s="1725"/>
      <c r="E64" s="1914"/>
      <c r="F64" s="1914"/>
      <c r="G64" s="1914"/>
      <c r="H64" s="1914"/>
      <c r="I64" s="1914"/>
      <c r="J64" s="1914"/>
      <c r="K64" s="1914"/>
      <c r="L64" s="1914"/>
      <c r="M64" s="1914"/>
    </row>
    <row r="65" spans="4:13" ht="11.25" customHeight="1">
      <c r="D65" s="1725"/>
      <c r="E65" s="1914"/>
      <c r="F65" s="1914"/>
      <c r="G65" s="1914"/>
      <c r="H65" s="1914"/>
      <c r="I65" s="1914"/>
      <c r="J65" s="1914"/>
      <c r="K65" s="1914"/>
      <c r="L65" s="1914"/>
      <c r="M65" s="1914"/>
    </row>
    <row r="66" spans="4:13" ht="11.25" customHeight="1">
      <c r="D66" s="1725"/>
      <c r="E66" s="1914"/>
      <c r="F66" s="1914"/>
      <c r="G66" s="1914"/>
      <c r="H66" s="1914"/>
      <c r="I66" s="1914"/>
      <c r="J66" s="1914"/>
      <c r="K66" s="1914"/>
      <c r="L66" s="1914"/>
      <c r="M66" s="1914"/>
    </row>
    <row r="67" spans="4:13" ht="11.25" customHeight="1">
      <c r="D67" s="1725"/>
      <c r="E67" s="1914"/>
      <c r="F67" s="1914"/>
      <c r="G67" s="1914"/>
      <c r="H67" s="1914"/>
      <c r="I67" s="1914"/>
      <c r="J67" s="1914"/>
      <c r="K67" s="1914"/>
      <c r="L67" s="1914"/>
      <c r="M67" s="1914"/>
    </row>
    <row r="68" spans="4:13" ht="11.25" customHeight="1">
      <c r="D68" s="1725"/>
      <c r="E68" s="1914"/>
      <c r="F68" s="1914"/>
      <c r="G68" s="1914"/>
      <c r="H68" s="1914"/>
      <c r="I68" s="1914"/>
      <c r="J68" s="1914"/>
      <c r="K68" s="1914"/>
      <c r="L68" s="1914"/>
      <c r="M68" s="1914"/>
    </row>
    <row r="69" spans="4:13" ht="11.25" customHeight="1">
      <c r="D69" s="1725"/>
    </row>
    <row r="70" spans="4:13" ht="11.25" customHeight="1">
      <c r="D70" s="1725"/>
    </row>
  </sheetData>
  <mergeCells count="1">
    <mergeCell ref="O40:O53"/>
  </mergeCells>
  <printOptions horizontalCentered="1" verticalCentered="1" gridLinesSet="0"/>
  <pageMargins left="0.25" right="0.25" top="0.25" bottom="0.25" header="0" footer="0"/>
  <pageSetup orientation="landscape" r:id="rId1"/>
  <headerFooter alignWithMargins="0"/>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codeName="Sheet70"/>
  <dimension ref="A1:BC181"/>
  <sheetViews>
    <sheetView showGridLines="0" zoomScaleNormal="100" workbookViewId="0">
      <selection activeCell="L33" sqref="L33"/>
    </sheetView>
  </sheetViews>
  <sheetFormatPr defaultColWidth="12.5703125" defaultRowHeight="15.75"/>
  <cols>
    <col min="1" max="1" width="4" style="1951" customWidth="1"/>
    <col min="2" max="2" width="6.140625" style="1951" customWidth="1"/>
    <col min="3" max="3" width="4.85546875" style="1951" customWidth="1"/>
    <col min="4" max="4" width="3.5703125" style="1951" customWidth="1"/>
    <col min="5" max="5" width="27" style="1951" customWidth="1"/>
    <col min="6" max="7" width="11.140625" style="1951" customWidth="1"/>
    <col min="8" max="8" width="13.140625" style="1951" customWidth="1"/>
    <col min="9" max="9" width="11.140625" style="1951" customWidth="1"/>
    <col min="10" max="10" width="4" style="1951" customWidth="1"/>
    <col min="11" max="16384" width="12.5703125" style="1951"/>
  </cols>
  <sheetData>
    <row r="1" spans="1:43" s="1958" customFormat="1" ht="11.25" customHeight="1" thickBot="1">
      <c r="A1" s="1821" t="s">
        <v>3500</v>
      </c>
      <c r="C1" s="1957"/>
      <c r="D1" s="1957"/>
      <c r="E1" s="1957"/>
      <c r="F1" s="1957"/>
      <c r="G1" s="1957"/>
      <c r="H1" s="1957"/>
      <c r="I1" s="1957"/>
      <c r="J1" s="2056">
        <v>55</v>
      </c>
    </row>
    <row r="2" spans="1:43" ht="9" customHeight="1">
      <c r="A2" s="2055"/>
      <c r="B2" s="2054"/>
      <c r="C2" s="2054"/>
      <c r="D2" s="2054"/>
      <c r="E2" s="2054"/>
      <c r="F2" s="2054"/>
      <c r="G2" s="2054"/>
      <c r="H2" s="2054"/>
      <c r="I2" s="2054"/>
      <c r="J2" s="2053"/>
    </row>
    <row r="3" spans="1:43" ht="11.25" customHeight="1">
      <c r="A3" s="2052" t="s">
        <v>2149</v>
      </c>
      <c r="B3" s="2012"/>
      <c r="C3" s="2012"/>
      <c r="D3" s="2012"/>
      <c r="E3" s="2012"/>
      <c r="F3" s="2012"/>
      <c r="G3" s="2012"/>
      <c r="H3" s="2012"/>
      <c r="I3" s="2012"/>
      <c r="J3" s="2044"/>
    </row>
    <row r="4" spans="1:43" ht="10.5" customHeight="1">
      <c r="A4" s="1981" t="s">
        <v>645</v>
      </c>
      <c r="B4" s="2012"/>
      <c r="C4" s="2012"/>
      <c r="D4" s="2012"/>
      <c r="E4" s="2012"/>
      <c r="F4" s="2012"/>
      <c r="G4" s="2012"/>
      <c r="H4" s="2012"/>
      <c r="I4" s="2012"/>
      <c r="J4" s="2044"/>
    </row>
    <row r="5" spans="1:43" ht="6" customHeight="1">
      <c r="A5" s="2038"/>
      <c r="B5" s="1980"/>
      <c r="C5" s="1980"/>
      <c r="D5" s="1980"/>
      <c r="E5" s="1980"/>
      <c r="F5" s="1980"/>
      <c r="G5" s="1980"/>
      <c r="H5" s="1980"/>
      <c r="I5" s="1980"/>
      <c r="J5" s="2037"/>
      <c r="K5" s="1955"/>
    </row>
    <row r="6" spans="1:43" ht="10.5" customHeight="1">
      <c r="A6" s="2041" t="s">
        <v>2148</v>
      </c>
      <c r="C6" s="1980"/>
      <c r="D6" s="1980"/>
      <c r="E6" s="1980"/>
      <c r="F6" s="1980"/>
      <c r="G6" s="1980"/>
      <c r="H6" s="1980"/>
      <c r="I6" s="1980"/>
      <c r="J6" s="2037"/>
      <c r="K6" s="1955"/>
    </row>
    <row r="7" spans="1:43" ht="9" customHeight="1">
      <c r="A7" s="2051"/>
      <c r="B7" s="1988"/>
      <c r="C7" s="1988"/>
      <c r="D7" s="1988"/>
      <c r="E7" s="1988"/>
      <c r="F7" s="1988"/>
      <c r="G7" s="1988"/>
      <c r="H7" s="1988"/>
      <c r="I7" s="1988"/>
      <c r="J7" s="2050"/>
      <c r="K7" s="1955"/>
    </row>
    <row r="8" spans="1:43" ht="10.5" customHeight="1">
      <c r="A8" s="2003"/>
      <c r="B8" s="2048"/>
      <c r="C8" s="2012" t="s">
        <v>982</v>
      </c>
      <c r="D8" s="3951"/>
      <c r="E8" s="3951" t="s">
        <v>982</v>
      </c>
      <c r="F8" s="3951" t="s">
        <v>982</v>
      </c>
      <c r="G8" s="3951"/>
      <c r="H8" s="3951"/>
      <c r="I8" s="2049"/>
      <c r="J8" s="2046"/>
      <c r="K8" s="1955" t="s">
        <v>982</v>
      </c>
    </row>
    <row r="9" spans="1:43" ht="10.5" customHeight="1">
      <c r="A9" s="2003" t="s">
        <v>549</v>
      </c>
      <c r="B9" s="3952" t="s">
        <v>491</v>
      </c>
      <c r="C9" s="2013" t="s">
        <v>2147</v>
      </c>
      <c r="D9" s="2012"/>
      <c r="E9" s="2012"/>
      <c r="F9" s="2012"/>
      <c r="G9" s="2012"/>
      <c r="H9" s="2012"/>
      <c r="I9" s="2047" t="s">
        <v>330</v>
      </c>
      <c r="J9" s="2046" t="s">
        <v>549</v>
      </c>
      <c r="K9" s="1955" t="s">
        <v>982</v>
      </c>
    </row>
    <row r="10" spans="1:43" ht="10.5" customHeight="1" thickBot="1">
      <c r="A10" s="3953" t="s">
        <v>593</v>
      </c>
      <c r="B10" s="3954" t="s">
        <v>492</v>
      </c>
      <c r="C10" s="3955"/>
      <c r="D10" s="3955"/>
      <c r="E10" s="3955"/>
      <c r="F10" s="3955"/>
      <c r="G10" s="3955"/>
      <c r="H10" s="3955"/>
      <c r="I10" s="3956"/>
      <c r="J10" s="3957" t="s">
        <v>593</v>
      </c>
      <c r="K10" s="1955"/>
    </row>
    <row r="11" spans="1:43" ht="10.5" customHeight="1">
      <c r="A11" s="1990">
        <v>1</v>
      </c>
      <c r="B11" s="1987"/>
      <c r="C11" s="1989" t="s">
        <v>2146</v>
      </c>
      <c r="D11" s="1988"/>
      <c r="E11" s="1988"/>
      <c r="F11" s="1988"/>
      <c r="G11" s="1988"/>
      <c r="H11" s="1988"/>
      <c r="I11" s="5187">
        <v>121802</v>
      </c>
      <c r="J11" s="1986">
        <v>1</v>
      </c>
      <c r="K11" s="1955" t="s">
        <v>982</v>
      </c>
      <c r="Z11" s="1960"/>
      <c r="AP11" s="1961"/>
      <c r="AQ11" s="1960"/>
    </row>
    <row r="12" spans="1:43" ht="10.5" customHeight="1">
      <c r="A12" s="2014"/>
      <c r="B12" s="2001"/>
      <c r="C12" s="2002" t="s">
        <v>2145</v>
      </c>
      <c r="D12" s="1980"/>
      <c r="E12" s="1980"/>
      <c r="F12" s="1980"/>
      <c r="G12" s="1980"/>
      <c r="H12" s="1980"/>
      <c r="I12" s="5188"/>
      <c r="J12" s="2044"/>
      <c r="K12" s="2045"/>
      <c r="Z12" s="1960"/>
      <c r="AP12" s="1961"/>
      <c r="AQ12" s="1960"/>
    </row>
    <row r="13" spans="1:43" ht="10.5" customHeight="1">
      <c r="A13" s="2014"/>
      <c r="B13" s="2001"/>
      <c r="C13" s="1980"/>
      <c r="D13" s="2002" t="s">
        <v>2144</v>
      </c>
      <c r="E13" s="1980"/>
      <c r="F13" s="1980"/>
      <c r="G13" s="1980"/>
      <c r="H13" s="1980"/>
      <c r="I13" s="5188"/>
      <c r="J13" s="2044"/>
      <c r="K13" s="1955"/>
      <c r="Z13" s="1960"/>
      <c r="AP13" s="1961"/>
      <c r="AQ13" s="1960"/>
    </row>
    <row r="14" spans="1:43" ht="10.5" customHeight="1">
      <c r="A14" s="1990">
        <v>2</v>
      </c>
      <c r="B14" s="1987"/>
      <c r="C14" s="1988"/>
      <c r="D14" s="1988"/>
      <c r="E14" s="1989" t="s">
        <v>2143</v>
      </c>
      <c r="F14" s="1988"/>
      <c r="G14" s="1988"/>
      <c r="H14" s="1988"/>
      <c r="I14" s="3377">
        <v>13477</v>
      </c>
      <c r="J14" s="1986">
        <v>2</v>
      </c>
      <c r="K14" s="1955" t="s">
        <v>2142</v>
      </c>
      <c r="Z14" s="1960"/>
      <c r="AP14" s="1961"/>
      <c r="AQ14" s="1960"/>
    </row>
    <row r="15" spans="1:43" ht="10.5" customHeight="1">
      <c r="A15" s="1990">
        <v>3</v>
      </c>
      <c r="B15" s="1987"/>
      <c r="C15" s="1988"/>
      <c r="D15" s="1988"/>
      <c r="E15" s="1989" t="s">
        <v>2141</v>
      </c>
      <c r="F15" s="1988"/>
      <c r="G15" s="1988"/>
      <c r="H15" s="1988"/>
      <c r="I15" s="3377"/>
      <c r="J15" s="1986">
        <v>3</v>
      </c>
      <c r="K15" s="1955" t="s">
        <v>982</v>
      </c>
      <c r="Z15" s="1960"/>
      <c r="AP15" s="1961"/>
      <c r="AQ15" s="1960"/>
    </row>
    <row r="16" spans="1:43" ht="10.5" customHeight="1">
      <c r="A16" s="1990">
        <v>4</v>
      </c>
      <c r="B16" s="2043" t="s">
        <v>249</v>
      </c>
      <c r="C16" s="1988"/>
      <c r="D16" s="1988"/>
      <c r="E16" s="1989" t="s">
        <v>2140</v>
      </c>
      <c r="F16" s="1988"/>
      <c r="G16" s="1988"/>
      <c r="H16" s="1988"/>
      <c r="I16" s="3377">
        <f>SUM(I14:I15)</f>
        <v>13477</v>
      </c>
      <c r="J16" s="1986">
        <v>4</v>
      </c>
      <c r="Z16" s="1960"/>
      <c r="AP16" s="1961"/>
      <c r="AQ16" s="1960"/>
    </row>
    <row r="17" spans="1:43" ht="10.5" customHeight="1">
      <c r="A17" s="1990">
        <v>5</v>
      </c>
      <c r="B17" s="1987"/>
      <c r="C17" s="1988"/>
      <c r="D17" s="1989" t="s">
        <v>2139</v>
      </c>
      <c r="E17" s="1988"/>
      <c r="F17" s="1988"/>
      <c r="G17" s="1988"/>
      <c r="H17" s="1988"/>
      <c r="I17" s="3377">
        <v>113667</v>
      </c>
      <c r="J17" s="1986">
        <v>5</v>
      </c>
      <c r="K17" s="3727"/>
      <c r="L17" s="1968"/>
      <c r="M17" s="1968"/>
      <c r="N17" s="1968"/>
      <c r="Z17" s="1960"/>
      <c r="AP17" s="1961"/>
      <c r="AQ17" s="1960"/>
    </row>
    <row r="18" spans="1:43" ht="10.5" customHeight="1">
      <c r="A18" s="1990">
        <v>6</v>
      </c>
      <c r="B18" s="1987"/>
      <c r="C18" s="1988"/>
      <c r="D18" s="1989" t="s">
        <v>2138</v>
      </c>
      <c r="E18" s="1988"/>
      <c r="F18" s="1988"/>
      <c r="G18" s="1988"/>
      <c r="H18" s="1988"/>
      <c r="I18" s="3377">
        <v>9735</v>
      </c>
      <c r="J18" s="1986">
        <v>6</v>
      </c>
      <c r="Z18" s="1960"/>
      <c r="AP18" s="1961"/>
      <c r="AQ18" s="1960"/>
    </row>
    <row r="19" spans="1:43" ht="10.5" customHeight="1">
      <c r="A19" s="1990">
        <v>7</v>
      </c>
      <c r="B19" s="1987"/>
      <c r="C19" s="1988"/>
      <c r="D19" s="1989" t="s">
        <v>2137</v>
      </c>
      <c r="E19" s="1988"/>
      <c r="F19" s="1988"/>
      <c r="G19" s="1988"/>
      <c r="H19" s="1988"/>
      <c r="I19" s="3377">
        <v>0</v>
      </c>
      <c r="J19" s="1986">
        <v>7</v>
      </c>
      <c r="Z19" s="1960"/>
      <c r="AP19" s="1961"/>
      <c r="AQ19" s="1960"/>
    </row>
    <row r="20" spans="1:43" ht="10.5" customHeight="1">
      <c r="A20" s="1990">
        <v>8</v>
      </c>
      <c r="B20" s="1987"/>
      <c r="C20" s="1988"/>
      <c r="D20" s="1989" t="s">
        <v>2136</v>
      </c>
      <c r="E20" s="1988"/>
      <c r="F20" s="1988"/>
      <c r="G20" s="1988"/>
      <c r="H20" s="1988"/>
      <c r="I20" s="3377">
        <v>9267</v>
      </c>
      <c r="J20" s="1986">
        <v>8</v>
      </c>
      <c r="Z20" s="1960"/>
      <c r="AP20" s="1961"/>
      <c r="AQ20" s="1960"/>
    </row>
    <row r="21" spans="1:43" ht="10.5" customHeight="1">
      <c r="A21" s="1990">
        <v>9</v>
      </c>
      <c r="B21" s="1987"/>
      <c r="C21" s="2042"/>
      <c r="D21" s="1989" t="s">
        <v>2135</v>
      </c>
      <c r="E21" s="1988"/>
      <c r="F21" s="1988"/>
      <c r="G21" s="1988"/>
      <c r="H21" s="1988"/>
      <c r="I21" s="3377">
        <v>-1240891</v>
      </c>
      <c r="J21" s="1986">
        <v>9</v>
      </c>
      <c r="Z21" s="1960"/>
      <c r="AP21" s="1961"/>
      <c r="AQ21" s="1960"/>
    </row>
    <row r="22" spans="1:43" ht="10.5" customHeight="1">
      <c r="A22" s="1990">
        <v>10</v>
      </c>
      <c r="B22" s="1987"/>
      <c r="C22" s="1989" t="s">
        <v>2134</v>
      </c>
      <c r="D22" s="1988"/>
      <c r="E22" s="1988"/>
      <c r="F22" s="1988"/>
      <c r="G22" s="1988"/>
      <c r="H22" s="1988"/>
      <c r="I22" s="3377">
        <f>SUM(I16:I21)</f>
        <v>-1094745</v>
      </c>
      <c r="J22" s="1986">
        <v>10</v>
      </c>
      <c r="Z22" s="1960"/>
      <c r="AP22" s="1961"/>
      <c r="AQ22" s="1960"/>
    </row>
    <row r="23" spans="1:43" ht="10.5" customHeight="1" thickBot="1">
      <c r="A23" s="1990">
        <v>11</v>
      </c>
      <c r="B23" s="1987"/>
      <c r="C23" s="1989" t="s">
        <v>2133</v>
      </c>
      <c r="D23" s="1988"/>
      <c r="E23" s="1988"/>
      <c r="F23" s="1988"/>
      <c r="G23" s="1988"/>
      <c r="H23" s="1988"/>
      <c r="I23" s="3378">
        <f>I22+I11</f>
        <v>-972943</v>
      </c>
      <c r="J23" s="1986">
        <v>11</v>
      </c>
      <c r="Z23" s="1960"/>
      <c r="AP23" s="1961"/>
      <c r="AQ23" s="1960"/>
    </row>
    <row r="24" spans="1:43" ht="9" customHeight="1">
      <c r="A24" s="2038"/>
      <c r="B24" s="1980"/>
      <c r="C24" s="1980"/>
      <c r="D24" s="1980"/>
      <c r="E24" s="1980"/>
      <c r="F24" s="1980"/>
      <c r="G24" s="1980"/>
      <c r="H24" s="1980"/>
      <c r="I24" s="1980"/>
      <c r="J24" s="2037"/>
    </row>
    <row r="25" spans="1:43" ht="10.5" customHeight="1">
      <c r="A25" s="2041" t="s">
        <v>2132</v>
      </c>
      <c r="C25" s="1978"/>
      <c r="D25" s="1980"/>
      <c r="E25" s="1980"/>
      <c r="F25" s="1978"/>
      <c r="G25" s="1978"/>
      <c r="H25" s="1978"/>
      <c r="I25" s="1978"/>
      <c r="J25" s="2037"/>
      <c r="Q25" s="1960"/>
      <c r="T25" s="1960"/>
      <c r="U25" s="1960"/>
      <c r="V25" s="1960"/>
      <c r="W25" s="1960"/>
      <c r="X25" s="1960"/>
      <c r="Y25" s="1960"/>
      <c r="Z25" s="1960"/>
      <c r="AG25" s="1960"/>
      <c r="AJ25" s="1960"/>
      <c r="AK25" s="1960"/>
      <c r="AL25" s="1960"/>
      <c r="AM25" s="1960"/>
      <c r="AN25" s="1960"/>
      <c r="AO25" s="1960"/>
      <c r="AP25" s="1960"/>
    </row>
    <row r="26" spans="1:43" ht="10.5" customHeight="1">
      <c r="A26" s="2038"/>
      <c r="B26" s="1980"/>
      <c r="C26" s="1980"/>
      <c r="D26" s="1980"/>
      <c r="E26" s="1980"/>
      <c r="F26" s="1980"/>
      <c r="G26" s="1980"/>
      <c r="H26" s="1980"/>
      <c r="I26" s="1980"/>
      <c r="J26" s="2037"/>
    </row>
    <row r="27" spans="1:43" ht="10.5" customHeight="1">
      <c r="A27" s="2039" t="s">
        <v>770</v>
      </c>
      <c r="B27" s="2002" t="s">
        <v>2131</v>
      </c>
      <c r="C27" s="1978"/>
      <c r="D27" s="2012"/>
      <c r="E27" s="2012"/>
      <c r="F27" s="1978"/>
      <c r="G27" s="1978"/>
      <c r="H27" s="1978"/>
      <c r="I27" s="1978"/>
      <c r="J27" s="2037"/>
      <c r="Q27" s="1960"/>
      <c r="T27" s="1960"/>
      <c r="U27" s="1960"/>
      <c r="V27" s="1960"/>
      <c r="W27" s="1960"/>
      <c r="X27" s="1960"/>
      <c r="Y27" s="1960"/>
      <c r="Z27" s="1960"/>
      <c r="AG27" s="1960"/>
      <c r="AJ27" s="1960"/>
      <c r="AK27" s="1960"/>
      <c r="AL27" s="1960"/>
      <c r="AM27" s="1960"/>
      <c r="AN27" s="1960"/>
      <c r="AO27" s="1960"/>
      <c r="AP27" s="1960"/>
    </row>
    <row r="28" spans="1:43" ht="10.5" customHeight="1">
      <c r="A28" s="2040"/>
      <c r="B28" s="2002" t="s">
        <v>2130</v>
      </c>
      <c r="C28" s="1978"/>
      <c r="D28" s="2012"/>
      <c r="E28" s="2012"/>
      <c r="F28" s="1978"/>
      <c r="G28" s="1978"/>
      <c r="H28" s="1978"/>
      <c r="I28" s="1978"/>
      <c r="J28" s="2037"/>
      <c r="Q28" s="1960"/>
      <c r="T28" s="1960"/>
      <c r="U28" s="1960"/>
      <c r="V28" s="1960"/>
      <c r="W28" s="1960"/>
      <c r="X28" s="1960"/>
      <c r="Y28" s="1960"/>
      <c r="Z28" s="1960"/>
      <c r="AG28" s="1960"/>
      <c r="AJ28" s="1960"/>
      <c r="AK28" s="1960"/>
      <c r="AL28" s="1960"/>
      <c r="AM28" s="1960"/>
      <c r="AN28" s="1960"/>
      <c r="AO28" s="1960"/>
      <c r="AP28" s="1960"/>
    </row>
    <row r="29" spans="1:43" ht="10.5" customHeight="1">
      <c r="A29" s="2040"/>
      <c r="B29" s="2002" t="s">
        <v>2129</v>
      </c>
      <c r="C29" s="1978"/>
      <c r="D29" s="2012"/>
      <c r="E29" s="2012"/>
      <c r="F29" s="1978"/>
      <c r="G29" s="1978"/>
      <c r="H29" s="1978"/>
      <c r="I29" s="1978"/>
      <c r="J29" s="2037"/>
      <c r="Q29" s="1960"/>
      <c r="T29" s="1960"/>
      <c r="U29" s="1960"/>
      <c r="V29" s="1960"/>
      <c r="W29" s="1960"/>
      <c r="X29" s="1960"/>
      <c r="Y29" s="1960"/>
      <c r="Z29" s="1960"/>
      <c r="AG29" s="1960"/>
      <c r="AJ29" s="1960"/>
      <c r="AK29" s="1960"/>
      <c r="AL29" s="1960"/>
      <c r="AM29" s="1960"/>
      <c r="AN29" s="1960"/>
      <c r="AO29" s="1960"/>
      <c r="AP29" s="1960"/>
    </row>
    <row r="30" spans="1:43" ht="8.1" customHeight="1">
      <c r="A30" s="2040"/>
      <c r="B30" s="2002"/>
      <c r="C30" s="1978"/>
      <c r="D30" s="2012"/>
      <c r="E30" s="2012"/>
      <c r="F30" s="1978"/>
      <c r="G30" s="1978"/>
      <c r="H30" s="1978"/>
      <c r="I30" s="1978"/>
      <c r="J30" s="2037"/>
      <c r="Q30" s="1960"/>
      <c r="T30" s="1960"/>
      <c r="U30" s="1960"/>
      <c r="V30" s="1960"/>
      <c r="W30" s="1960"/>
      <c r="X30" s="1960"/>
      <c r="Y30" s="1960"/>
      <c r="Z30" s="1960"/>
      <c r="AG30" s="1960"/>
      <c r="AJ30" s="1960"/>
      <c r="AK30" s="1960"/>
      <c r="AL30" s="1960"/>
      <c r="AM30" s="1960"/>
      <c r="AN30" s="1960"/>
      <c r="AO30" s="1960"/>
      <c r="AP30" s="1960"/>
    </row>
    <row r="31" spans="1:43" ht="10.5" customHeight="1">
      <c r="A31" s="2039" t="s">
        <v>773</v>
      </c>
      <c r="B31" s="2002" t="s">
        <v>2128</v>
      </c>
      <c r="C31" s="1978"/>
      <c r="D31" s="2012"/>
      <c r="E31" s="2012"/>
      <c r="F31" s="1978"/>
      <c r="G31" s="1978"/>
      <c r="H31" s="1978"/>
      <c r="I31" s="1978"/>
      <c r="J31" s="2037"/>
      <c r="Q31" s="1960"/>
      <c r="T31" s="1960"/>
      <c r="U31" s="1960"/>
      <c r="V31" s="1960"/>
      <c r="W31" s="1960"/>
      <c r="X31" s="1960"/>
      <c r="Y31" s="1960"/>
      <c r="Z31" s="1960"/>
      <c r="AG31" s="1960"/>
      <c r="AJ31" s="1960"/>
      <c r="AK31" s="1960"/>
      <c r="AL31" s="1960"/>
      <c r="AM31" s="1960"/>
      <c r="AN31" s="1960"/>
      <c r="AO31" s="1960"/>
      <c r="AP31" s="1960"/>
    </row>
    <row r="32" spans="1:43" ht="8.1" customHeight="1">
      <c r="A32" s="2039"/>
      <c r="B32" s="2002"/>
      <c r="C32" s="1978"/>
      <c r="D32" s="2012"/>
      <c r="E32" s="2012"/>
      <c r="F32" s="1978"/>
      <c r="G32" s="1978"/>
      <c r="H32" s="1978"/>
      <c r="I32" s="1978"/>
      <c r="J32" s="2037"/>
      <c r="Q32" s="1960"/>
      <c r="T32" s="1960"/>
      <c r="U32" s="1960"/>
      <c r="V32" s="1960"/>
      <c r="W32" s="1960"/>
      <c r="X32" s="1960"/>
      <c r="Y32" s="1960"/>
      <c r="Z32" s="1960"/>
      <c r="AG32" s="1960"/>
      <c r="AJ32" s="1960"/>
      <c r="AK32" s="1960"/>
      <c r="AL32" s="1960"/>
      <c r="AM32" s="1960"/>
      <c r="AN32" s="1960"/>
      <c r="AO32" s="1960"/>
      <c r="AP32" s="1960"/>
    </row>
    <row r="33" spans="1:42" ht="10.5" customHeight="1">
      <c r="A33" s="2039" t="s">
        <v>774</v>
      </c>
      <c r="B33" s="2002" t="s">
        <v>2127</v>
      </c>
      <c r="C33" s="1978"/>
      <c r="D33" s="2012"/>
      <c r="E33" s="2012"/>
      <c r="F33" s="1978"/>
      <c r="G33" s="1978"/>
      <c r="H33" s="1978"/>
      <c r="I33" s="1978"/>
      <c r="J33" s="2037"/>
      <c r="Q33" s="1960"/>
      <c r="T33" s="1960"/>
      <c r="U33" s="1960"/>
      <c r="V33" s="1960"/>
      <c r="W33" s="1960"/>
      <c r="X33" s="1960"/>
      <c r="Y33" s="1960"/>
      <c r="Z33" s="1960"/>
      <c r="AG33" s="1960"/>
      <c r="AJ33" s="1960"/>
      <c r="AK33" s="1960"/>
      <c r="AL33" s="1960"/>
      <c r="AM33" s="1960"/>
      <c r="AN33" s="1960"/>
      <c r="AO33" s="1960"/>
      <c r="AP33" s="1960"/>
    </row>
    <row r="34" spans="1:42" ht="10.5" customHeight="1">
      <c r="A34" s="2040"/>
      <c r="B34" s="2002" t="s">
        <v>2126</v>
      </c>
      <c r="C34" s="1978"/>
      <c r="D34" s="2012"/>
      <c r="E34" s="2012"/>
      <c r="F34" s="1978"/>
      <c r="G34" s="1978"/>
      <c r="H34" s="1978"/>
      <c r="I34" s="1978"/>
      <c r="J34" s="2037"/>
      <c r="Q34" s="1960"/>
      <c r="T34" s="1960"/>
      <c r="U34" s="1960"/>
      <c r="V34" s="1960"/>
      <c r="W34" s="1960"/>
      <c r="X34" s="1960"/>
      <c r="Y34" s="1960"/>
      <c r="Z34" s="1960"/>
      <c r="AG34" s="1960"/>
      <c r="AJ34" s="1960"/>
      <c r="AK34" s="1960"/>
      <c r="AL34" s="1960"/>
      <c r="AM34" s="1960"/>
      <c r="AN34" s="1960"/>
      <c r="AO34" s="1960"/>
      <c r="AP34" s="1960"/>
    </row>
    <row r="35" spans="1:42" ht="8.1" customHeight="1">
      <c r="A35" s="2040"/>
      <c r="B35" s="2002"/>
      <c r="C35" s="1978"/>
      <c r="D35" s="2012"/>
      <c r="E35" s="2012"/>
      <c r="F35" s="1978"/>
      <c r="G35" s="1978"/>
      <c r="H35" s="1978"/>
      <c r="I35" s="1978"/>
      <c r="J35" s="2037"/>
      <c r="Q35" s="1960"/>
      <c r="T35" s="1960"/>
      <c r="U35" s="1960"/>
      <c r="V35" s="1960"/>
      <c r="W35" s="1960"/>
      <c r="X35" s="1960"/>
      <c r="Y35" s="1960"/>
      <c r="Z35" s="1960"/>
      <c r="AG35" s="1960"/>
      <c r="AJ35" s="1960"/>
      <c r="AK35" s="1960"/>
      <c r="AL35" s="1960"/>
      <c r="AM35" s="1960"/>
      <c r="AN35" s="1960"/>
      <c r="AO35" s="1960"/>
      <c r="AP35" s="1960"/>
    </row>
    <row r="36" spans="1:42" ht="10.5" customHeight="1">
      <c r="A36" s="2039" t="s">
        <v>1103</v>
      </c>
      <c r="B36" s="2002" t="s">
        <v>2125</v>
      </c>
      <c r="C36" s="1978"/>
      <c r="D36" s="2012"/>
      <c r="E36" s="2012"/>
      <c r="F36" s="1978"/>
      <c r="G36" s="1978"/>
      <c r="H36" s="1978"/>
      <c r="I36" s="1978"/>
      <c r="J36" s="2037"/>
      <c r="Q36" s="1960"/>
      <c r="T36" s="1960"/>
      <c r="U36" s="1960"/>
      <c r="V36" s="1960"/>
      <c r="W36" s="1960"/>
      <c r="X36" s="1960"/>
      <c r="Y36" s="1960"/>
      <c r="Z36" s="1960"/>
      <c r="AG36" s="1960"/>
      <c r="AJ36" s="1960"/>
      <c r="AK36" s="1960"/>
      <c r="AL36" s="1960"/>
      <c r="AM36" s="1960"/>
      <c r="AN36" s="1960"/>
      <c r="AO36" s="1960"/>
      <c r="AP36" s="1960"/>
    </row>
    <row r="37" spans="1:42" ht="10.5" customHeight="1">
      <c r="A37" s="2040"/>
      <c r="B37" s="2002" t="s">
        <v>2124</v>
      </c>
      <c r="C37" s="1978"/>
      <c r="D37" s="2012"/>
      <c r="E37" s="2012"/>
      <c r="F37" s="1978"/>
      <c r="G37" s="1978"/>
      <c r="H37" s="1978"/>
      <c r="I37" s="1978"/>
      <c r="J37" s="2037"/>
      <c r="Q37" s="1960"/>
      <c r="T37" s="1960"/>
      <c r="U37" s="1960"/>
      <c r="V37" s="1960"/>
      <c r="W37" s="1960"/>
      <c r="X37" s="1960"/>
      <c r="Y37" s="1960"/>
      <c r="Z37" s="1960"/>
      <c r="AG37" s="1960"/>
      <c r="AJ37" s="1960"/>
      <c r="AK37" s="1960"/>
      <c r="AL37" s="1960"/>
      <c r="AM37" s="1960"/>
      <c r="AN37" s="1960"/>
      <c r="AO37" s="1960"/>
      <c r="AP37" s="1960"/>
    </row>
    <row r="38" spans="1:42" ht="8.1" customHeight="1">
      <c r="A38" s="2040"/>
      <c r="B38" s="2002"/>
      <c r="C38" s="1978"/>
      <c r="D38" s="2012"/>
      <c r="E38" s="2012"/>
      <c r="F38" s="1978"/>
      <c r="G38" s="1978"/>
      <c r="H38" s="1978"/>
      <c r="I38" s="1978"/>
      <c r="J38" s="2037"/>
      <c r="Q38" s="1960"/>
      <c r="T38" s="1960"/>
      <c r="U38" s="1960"/>
      <c r="V38" s="1960"/>
      <c r="W38" s="1960"/>
      <c r="X38" s="1960"/>
      <c r="Y38" s="1960"/>
      <c r="Z38" s="1960"/>
      <c r="AG38" s="1960"/>
      <c r="AJ38" s="1960"/>
      <c r="AK38" s="1960"/>
      <c r="AL38" s="1960"/>
      <c r="AM38" s="1960"/>
      <c r="AN38" s="1960"/>
      <c r="AO38" s="1960"/>
      <c r="AP38" s="1960"/>
    </row>
    <row r="39" spans="1:42" ht="10.5" customHeight="1">
      <c r="A39" s="2039" t="s">
        <v>575</v>
      </c>
      <c r="B39" s="2002" t="s">
        <v>2123</v>
      </c>
      <c r="C39" s="1978"/>
      <c r="D39" s="2012"/>
      <c r="E39" s="2012"/>
      <c r="F39" s="1978"/>
      <c r="G39" s="1978"/>
      <c r="H39" s="1978"/>
      <c r="I39" s="1978"/>
      <c r="J39" s="2037"/>
      <c r="Q39" s="1960"/>
      <c r="T39" s="1960"/>
      <c r="U39" s="1960"/>
      <c r="V39" s="1960"/>
      <c r="W39" s="1960"/>
      <c r="X39" s="1960"/>
      <c r="Y39" s="1960"/>
      <c r="Z39" s="1960"/>
      <c r="AG39" s="1960"/>
      <c r="AJ39" s="1960"/>
      <c r="AK39" s="1960"/>
      <c r="AL39" s="1960"/>
      <c r="AM39" s="1960"/>
      <c r="AN39" s="1960"/>
      <c r="AO39" s="1960"/>
      <c r="AP39" s="1960"/>
    </row>
    <row r="40" spans="1:42" ht="10.5" customHeight="1">
      <c r="A40" s="2040"/>
      <c r="B40" s="2002" t="s">
        <v>2122</v>
      </c>
      <c r="C40" s="1978"/>
      <c r="D40" s="2012"/>
      <c r="E40" s="2012"/>
      <c r="F40" s="1978"/>
      <c r="G40" s="1978"/>
      <c r="H40" s="1978"/>
      <c r="I40" s="1978"/>
      <c r="J40" s="2037"/>
      <c r="Q40" s="1960"/>
      <c r="T40" s="1960"/>
      <c r="U40" s="1960"/>
      <c r="V40" s="1960"/>
      <c r="W40" s="1960"/>
      <c r="X40" s="1960"/>
      <c r="Y40" s="1960"/>
      <c r="Z40" s="1960"/>
      <c r="AG40" s="1960"/>
      <c r="AJ40" s="1960"/>
      <c r="AK40" s="1960"/>
      <c r="AL40" s="1960"/>
      <c r="AM40" s="1960"/>
      <c r="AN40" s="1960"/>
      <c r="AO40" s="1960"/>
      <c r="AP40" s="1960"/>
    </row>
    <row r="41" spans="1:42" ht="8.1" customHeight="1">
      <c r="A41" s="2040"/>
      <c r="B41" s="2002"/>
      <c r="C41" s="1978"/>
      <c r="D41" s="2012"/>
      <c r="E41" s="2012"/>
      <c r="F41" s="1978"/>
      <c r="G41" s="1978"/>
      <c r="H41" s="1978"/>
      <c r="I41" s="1978"/>
      <c r="J41" s="2037"/>
      <c r="Q41" s="1960"/>
      <c r="T41" s="1960"/>
      <c r="U41" s="1960"/>
      <c r="V41" s="1960"/>
      <c r="W41" s="1960"/>
      <c r="X41" s="1960"/>
      <c r="Y41" s="1960"/>
      <c r="Z41" s="1960"/>
      <c r="AG41" s="1960"/>
      <c r="AJ41" s="1960"/>
      <c r="AK41" s="1960"/>
      <c r="AL41" s="1960"/>
      <c r="AM41" s="1960"/>
      <c r="AN41" s="1960"/>
      <c r="AO41" s="1960"/>
      <c r="AP41" s="1960"/>
    </row>
    <row r="42" spans="1:42" ht="10.5" customHeight="1">
      <c r="A42" s="2039" t="s">
        <v>411</v>
      </c>
      <c r="B42" s="2002" t="s">
        <v>2121</v>
      </c>
      <c r="C42" s="1978"/>
      <c r="D42" s="2012"/>
      <c r="E42" s="2012"/>
      <c r="F42" s="1978"/>
      <c r="G42" s="1978"/>
      <c r="H42" s="1978"/>
      <c r="I42" s="1978"/>
      <c r="J42" s="2037"/>
      <c r="Q42" s="1960"/>
      <c r="T42" s="1960"/>
      <c r="U42" s="1960"/>
      <c r="V42" s="1960"/>
      <c r="W42" s="1960"/>
      <c r="X42" s="1960"/>
      <c r="Y42" s="1960"/>
      <c r="Z42" s="1960"/>
      <c r="AG42" s="1960"/>
      <c r="AJ42" s="1960"/>
      <c r="AK42" s="1960"/>
      <c r="AL42" s="1960"/>
      <c r="AM42" s="1960"/>
      <c r="AN42" s="1960"/>
      <c r="AO42" s="1960"/>
      <c r="AP42" s="1960"/>
    </row>
    <row r="43" spans="1:42" ht="10.5" customHeight="1">
      <c r="A43" s="2038"/>
      <c r="B43" s="2002" t="s">
        <v>2120</v>
      </c>
      <c r="C43" s="1978"/>
      <c r="D43" s="2012"/>
      <c r="E43" s="2012"/>
      <c r="F43" s="1978"/>
      <c r="G43" s="1978"/>
      <c r="H43" s="1978"/>
      <c r="I43" s="1978"/>
      <c r="J43" s="2037"/>
      <c r="Q43" s="1960"/>
      <c r="T43" s="1960"/>
      <c r="U43" s="1960"/>
      <c r="V43" s="1960"/>
      <c r="W43" s="1960"/>
      <c r="X43" s="1960"/>
      <c r="Y43" s="1960"/>
      <c r="Z43" s="1960"/>
      <c r="AG43" s="1960"/>
      <c r="AJ43" s="1960"/>
      <c r="AK43" s="1960"/>
      <c r="AL43" s="1960"/>
      <c r="AM43" s="1960"/>
      <c r="AN43" s="1960"/>
      <c r="AO43" s="1960"/>
      <c r="AP43" s="1960"/>
    </row>
    <row r="44" spans="1:42" ht="9" customHeight="1">
      <c r="A44" s="2038"/>
      <c r="B44" s="2012"/>
      <c r="C44" s="1978"/>
      <c r="D44" s="2012"/>
      <c r="E44" s="2012"/>
      <c r="F44" s="1978"/>
      <c r="G44" s="1978"/>
      <c r="H44" s="1978"/>
      <c r="I44" s="1978"/>
      <c r="J44" s="2037"/>
      <c r="Q44" s="1960"/>
      <c r="T44" s="1960"/>
      <c r="U44" s="1960"/>
      <c r="V44" s="1960"/>
      <c r="W44" s="1960"/>
      <c r="X44" s="1960"/>
      <c r="Y44" s="1960"/>
      <c r="Z44" s="1960"/>
      <c r="AG44" s="1960"/>
      <c r="AJ44" s="1960"/>
      <c r="AK44" s="1960"/>
      <c r="AL44" s="1960"/>
      <c r="AM44" s="1960"/>
      <c r="AN44" s="1960"/>
      <c r="AO44" s="1960"/>
      <c r="AP44" s="1960"/>
    </row>
    <row r="45" spans="1:42" ht="10.5" customHeight="1">
      <c r="A45" s="2036"/>
      <c r="B45" s="2035"/>
      <c r="C45" s="2033"/>
      <c r="D45" s="2035"/>
      <c r="E45" s="2034"/>
      <c r="F45" s="2033"/>
      <c r="G45" s="2032" t="s">
        <v>2119</v>
      </c>
      <c r="H45" s="2031"/>
      <c r="I45" s="2030"/>
      <c r="J45" s="2029"/>
      <c r="Q45" s="1960"/>
      <c r="T45" s="1960"/>
      <c r="U45" s="1960"/>
      <c r="V45" s="1960"/>
      <c r="W45" s="1960"/>
      <c r="X45" s="1960"/>
      <c r="Y45" s="1960"/>
      <c r="Z45" s="1960"/>
      <c r="AG45" s="1960"/>
      <c r="AJ45" s="1960"/>
      <c r="AK45" s="1960"/>
      <c r="AL45" s="1960"/>
      <c r="AM45" s="1960"/>
      <c r="AN45" s="1960"/>
      <c r="AO45" s="1960"/>
      <c r="AP45" s="1960"/>
    </row>
    <row r="46" spans="1:42" ht="13.5" customHeight="1">
      <c r="A46" s="2003" t="s">
        <v>549</v>
      </c>
      <c r="B46" s="2013" t="s">
        <v>2118</v>
      </c>
      <c r="C46" s="2010"/>
      <c r="D46" s="2012"/>
      <c r="E46" s="2011"/>
      <c r="F46" s="2010" t="s">
        <v>2117</v>
      </c>
      <c r="G46" s="2028" t="s">
        <v>2116</v>
      </c>
      <c r="H46" s="2027" t="s">
        <v>127</v>
      </c>
      <c r="I46" s="2007" t="s">
        <v>2115</v>
      </c>
      <c r="J46" s="2024" t="s">
        <v>549</v>
      </c>
      <c r="Q46" s="1960"/>
      <c r="T46" s="1960"/>
      <c r="U46" s="1960"/>
      <c r="V46" s="1960"/>
      <c r="W46" s="1960"/>
      <c r="X46" s="1960"/>
      <c r="Y46" s="1960"/>
      <c r="Z46" s="1960"/>
      <c r="AG46" s="1960"/>
      <c r="AJ46" s="1960"/>
      <c r="AK46" s="1960"/>
      <c r="AL46" s="1960"/>
      <c r="AM46" s="1960"/>
      <c r="AN46" s="1960"/>
      <c r="AO46" s="1960"/>
      <c r="AP46" s="1960"/>
    </row>
    <row r="47" spans="1:42" ht="10.5" customHeight="1">
      <c r="A47" s="2003" t="s">
        <v>593</v>
      </c>
      <c r="B47" s="2012" t="s">
        <v>982</v>
      </c>
      <c r="C47" s="2012"/>
      <c r="D47" s="2012"/>
      <c r="E47" s="2011"/>
      <c r="F47" s="2013" t="s">
        <v>2114</v>
      </c>
      <c r="G47" s="2009" t="s">
        <v>13</v>
      </c>
      <c r="H47" s="2026" t="s">
        <v>982</v>
      </c>
      <c r="I47" s="2025" t="s">
        <v>2114</v>
      </c>
      <c r="J47" s="2024" t="s">
        <v>593</v>
      </c>
    </row>
    <row r="48" spans="1:42" ht="10.5" customHeight="1">
      <c r="A48" s="2023"/>
      <c r="B48" s="2022" t="s">
        <v>599</v>
      </c>
      <c r="C48" s="2019"/>
      <c r="D48" s="2021"/>
      <c r="E48" s="2020"/>
      <c r="F48" s="2019" t="s">
        <v>600</v>
      </c>
      <c r="G48" s="2018" t="s">
        <v>494</v>
      </c>
      <c r="H48" s="2017" t="s">
        <v>495</v>
      </c>
      <c r="I48" s="2016" t="s">
        <v>496</v>
      </c>
      <c r="J48" s="2015" t="s">
        <v>982</v>
      </c>
      <c r="Q48" s="1960"/>
      <c r="T48" s="1960"/>
      <c r="U48" s="1960"/>
      <c r="V48" s="1960"/>
      <c r="W48" s="1960"/>
      <c r="X48" s="1960"/>
      <c r="Y48" s="1960"/>
      <c r="Z48" s="1960"/>
      <c r="AG48" s="1960"/>
      <c r="AJ48" s="1960"/>
      <c r="AK48" s="1960"/>
      <c r="AL48" s="1960"/>
      <c r="AM48" s="1960"/>
      <c r="AN48" s="1960"/>
      <c r="AO48" s="1960"/>
      <c r="AP48" s="1960"/>
    </row>
    <row r="49" spans="1:43" ht="4.5" customHeight="1">
      <c r="A49" s="2014"/>
      <c r="B49" s="2013"/>
      <c r="C49" s="2010"/>
      <c r="D49" s="2012"/>
      <c r="E49" s="2011"/>
      <c r="F49" s="2010"/>
      <c r="G49" s="2009"/>
      <c r="H49" s="2008"/>
      <c r="I49" s="2007"/>
      <c r="J49" s="2004"/>
      <c r="Q49" s="1960"/>
      <c r="T49" s="1960"/>
      <c r="U49" s="1960"/>
      <c r="V49" s="1960"/>
      <c r="W49" s="1960"/>
      <c r="X49" s="1960"/>
      <c r="Y49" s="1960"/>
      <c r="Z49" s="1960"/>
      <c r="AG49" s="1960"/>
      <c r="AJ49" s="1960"/>
      <c r="AK49" s="1960"/>
      <c r="AL49" s="1960"/>
      <c r="AM49" s="1960"/>
      <c r="AN49" s="1960"/>
      <c r="AO49" s="1960"/>
      <c r="AP49" s="1960"/>
    </row>
    <row r="50" spans="1:43" ht="10.5" customHeight="1">
      <c r="A50" s="5656">
        <v>1</v>
      </c>
      <c r="B50" s="2002" t="s">
        <v>2113</v>
      </c>
      <c r="C50" s="1978"/>
      <c r="D50" s="1980"/>
      <c r="E50" s="2001"/>
      <c r="F50" s="1978"/>
      <c r="G50" s="2006"/>
      <c r="H50" s="1972"/>
      <c r="I50" s="2005"/>
      <c r="J50" s="2004">
        <v>1</v>
      </c>
      <c r="Q50" s="1960"/>
      <c r="T50" s="1960"/>
      <c r="U50" s="1960"/>
      <c r="V50" s="1960"/>
      <c r="W50" s="1960"/>
      <c r="X50" s="1960"/>
      <c r="Y50" s="1960"/>
      <c r="Z50" s="1960"/>
      <c r="AG50" s="1960"/>
      <c r="AJ50" s="1961"/>
      <c r="AK50" s="1960"/>
      <c r="AL50" s="1961"/>
      <c r="AM50" s="1960"/>
      <c r="AN50" s="1961"/>
      <c r="AO50" s="1960"/>
      <c r="AP50" s="1961"/>
      <c r="AQ50" s="1960"/>
    </row>
    <row r="51" spans="1:43" ht="10.5" customHeight="1">
      <c r="A51" s="5657"/>
      <c r="B51" s="1989" t="s">
        <v>2112</v>
      </c>
      <c r="C51" s="1992"/>
      <c r="D51" s="1988"/>
      <c r="E51" s="1987"/>
      <c r="F51" s="5015">
        <v>0</v>
      </c>
      <c r="G51" s="5189">
        <v>0</v>
      </c>
      <c r="H51" s="5015">
        <v>0</v>
      </c>
      <c r="I51" s="3379">
        <f>F51+G51+H51</f>
        <v>0</v>
      </c>
      <c r="J51" s="1986"/>
      <c r="Q51" s="1960"/>
      <c r="T51" s="1960"/>
      <c r="U51" s="1960"/>
      <c r="V51" s="1960"/>
      <c r="W51" s="1960"/>
      <c r="X51" s="1960"/>
      <c r="Y51" s="1960"/>
      <c r="Z51" s="1960"/>
      <c r="AG51" s="1960"/>
      <c r="AJ51" s="1961"/>
      <c r="AK51" s="1960"/>
      <c r="AL51" s="1961"/>
      <c r="AM51" s="1960"/>
      <c r="AN51" s="1961"/>
      <c r="AO51" s="1960"/>
      <c r="AP51" s="1961"/>
      <c r="AQ51" s="1960"/>
    </row>
    <row r="52" spans="1:43" ht="10.5" customHeight="1">
      <c r="A52" s="1990">
        <v>2</v>
      </c>
      <c r="B52" s="1989" t="s">
        <v>2111</v>
      </c>
      <c r="C52" s="1992"/>
      <c r="D52" s="1988"/>
      <c r="E52" s="1987"/>
      <c r="F52" s="5015">
        <v>0</v>
      </c>
      <c r="G52" s="5189">
        <v>0</v>
      </c>
      <c r="H52" s="5015">
        <v>0</v>
      </c>
      <c r="I52" s="3379">
        <f>F52+G52+H52</f>
        <v>0</v>
      </c>
      <c r="J52" s="1986">
        <v>2</v>
      </c>
      <c r="Q52" s="1960"/>
      <c r="T52" s="1960"/>
      <c r="U52" s="1960"/>
      <c r="V52" s="1960"/>
      <c r="W52" s="1960"/>
      <c r="X52" s="1960"/>
      <c r="Y52" s="1960"/>
      <c r="Z52" s="1960"/>
      <c r="AG52" s="1960"/>
      <c r="AJ52" s="1961"/>
      <c r="AK52" s="1960"/>
      <c r="AL52" s="1961"/>
      <c r="AM52" s="1960"/>
      <c r="AN52" s="1961"/>
      <c r="AO52" s="1960"/>
      <c r="AP52" s="1961"/>
      <c r="AQ52" s="1960"/>
    </row>
    <row r="53" spans="1:43" ht="10.5" customHeight="1">
      <c r="A53" s="2003">
        <v>3</v>
      </c>
      <c r="B53" s="2002" t="s">
        <v>2110</v>
      </c>
      <c r="C53" s="1978"/>
      <c r="D53" s="1980"/>
      <c r="E53" s="2001"/>
      <c r="F53" s="1973">
        <v>0</v>
      </c>
      <c r="G53" s="5190">
        <v>0</v>
      </c>
      <c r="H53" s="1973">
        <v>0</v>
      </c>
      <c r="I53" s="3379">
        <f>F53+G53+H53</f>
        <v>0</v>
      </c>
      <c r="J53" s="1995">
        <v>3</v>
      </c>
      <c r="Q53" s="1960"/>
      <c r="T53" s="1960"/>
      <c r="U53" s="1960"/>
      <c r="V53" s="1960"/>
      <c r="W53" s="1960"/>
      <c r="X53" s="1960"/>
      <c r="Y53" s="1960"/>
      <c r="Z53" s="1960"/>
      <c r="AG53" s="1960"/>
      <c r="AJ53" s="1961"/>
      <c r="AK53" s="1960"/>
      <c r="AL53" s="1961"/>
      <c r="AM53" s="1960"/>
      <c r="AN53" s="1961"/>
      <c r="AO53" s="1960"/>
      <c r="AP53" s="1961"/>
      <c r="AQ53" s="1960"/>
    </row>
    <row r="54" spans="1:43" ht="10.5" customHeight="1">
      <c r="A54" s="2000">
        <v>4</v>
      </c>
      <c r="B54" s="1999" t="s">
        <v>2109</v>
      </c>
      <c r="C54" s="1998"/>
      <c r="D54" s="1997"/>
      <c r="E54" s="1996"/>
      <c r="F54" s="5016">
        <v>0</v>
      </c>
      <c r="G54" s="5191">
        <v>0</v>
      </c>
      <c r="H54" s="5016">
        <v>0</v>
      </c>
      <c r="I54" s="3379">
        <f>F54+G54+H54</f>
        <v>0</v>
      </c>
      <c r="J54" s="1995">
        <v>4</v>
      </c>
      <c r="Q54" s="1960"/>
      <c r="T54" s="1960"/>
      <c r="U54" s="1960"/>
      <c r="V54" s="1960"/>
      <c r="W54" s="1960"/>
      <c r="X54" s="1960"/>
      <c r="Y54" s="1960"/>
      <c r="Z54" s="1960"/>
      <c r="AG54" s="1960"/>
      <c r="AJ54" s="1961"/>
      <c r="AK54" s="1960"/>
      <c r="AL54" s="1961"/>
      <c r="AM54" s="1960"/>
      <c r="AN54" s="1961"/>
      <c r="AO54" s="1960"/>
      <c r="AP54" s="1961"/>
      <c r="AQ54" s="1960"/>
    </row>
    <row r="55" spans="1:43" ht="10.5" customHeight="1">
      <c r="A55" s="1990">
        <v>5</v>
      </c>
      <c r="B55" s="1994"/>
      <c r="C55" s="1992"/>
      <c r="D55" s="1988"/>
      <c r="E55" s="1987"/>
      <c r="F55" s="5017"/>
      <c r="G55" s="3380"/>
      <c r="H55" s="5017"/>
      <c r="I55" s="3380"/>
      <c r="J55" s="1986">
        <v>5</v>
      </c>
      <c r="Q55" s="1960"/>
      <c r="T55" s="1960"/>
      <c r="U55" s="1960"/>
      <c r="V55" s="1960"/>
      <c r="W55" s="1960"/>
      <c r="X55" s="1960"/>
      <c r="Y55" s="1960"/>
      <c r="Z55" s="1960"/>
      <c r="AA55" s="1960"/>
      <c r="AG55" s="1960"/>
      <c r="AJ55" s="1961"/>
      <c r="AK55" s="1960"/>
      <c r="AL55" s="1961"/>
      <c r="AM55" s="1960"/>
      <c r="AN55" s="1961"/>
      <c r="AO55" s="1960"/>
      <c r="AP55" s="1961"/>
      <c r="AQ55" s="1960"/>
    </row>
    <row r="56" spans="1:43" ht="10.5" customHeight="1">
      <c r="A56" s="1990">
        <v>6</v>
      </c>
      <c r="B56" s="1989" t="s">
        <v>2108</v>
      </c>
      <c r="C56" s="1992"/>
      <c r="D56" s="1988"/>
      <c r="E56" s="1987"/>
      <c r="F56" s="5017"/>
      <c r="G56" s="3380"/>
      <c r="H56" s="5017"/>
      <c r="I56" s="3380"/>
      <c r="J56" s="1986">
        <v>6</v>
      </c>
      <c r="Q56" s="1960"/>
      <c r="T56" s="1960"/>
      <c r="U56" s="1960"/>
      <c r="V56" s="1960"/>
      <c r="W56" s="1960"/>
      <c r="X56" s="1960"/>
      <c r="Y56" s="1960"/>
      <c r="Z56" s="1960"/>
      <c r="AA56" s="1960"/>
      <c r="AG56" s="1960"/>
      <c r="AJ56" s="1961"/>
      <c r="AK56" s="1960"/>
      <c r="AL56" s="1961"/>
      <c r="AM56" s="1960"/>
      <c r="AN56" s="1961"/>
      <c r="AO56" s="1960"/>
      <c r="AP56" s="1961"/>
      <c r="AQ56" s="1960"/>
    </row>
    <row r="57" spans="1:43" ht="10.5" customHeight="1">
      <c r="A57" s="1990">
        <v>7</v>
      </c>
      <c r="B57" s="1993" t="s">
        <v>2107</v>
      </c>
      <c r="C57" s="1992"/>
      <c r="D57" s="1988"/>
      <c r="E57" s="1987"/>
      <c r="F57" s="3382">
        <v>3988642</v>
      </c>
      <c r="G57" s="3381">
        <v>-1248815</v>
      </c>
      <c r="H57" s="3382">
        <f>-9871+1</f>
        <v>-9870</v>
      </c>
      <c r="I57" s="3381">
        <f>F57+G57+H57</f>
        <v>2729957</v>
      </c>
      <c r="J57" s="1986">
        <v>7</v>
      </c>
      <c r="Q57" s="1960"/>
      <c r="T57" s="1960"/>
      <c r="U57" s="1960"/>
      <c r="V57" s="1960"/>
      <c r="W57" s="1960"/>
      <c r="X57" s="1960"/>
      <c r="Y57" s="1960"/>
      <c r="Z57" s="1960"/>
      <c r="AA57" s="1960"/>
      <c r="AG57" s="1960"/>
      <c r="AJ57" s="1961"/>
      <c r="AK57" s="1960"/>
      <c r="AL57" s="1961"/>
      <c r="AM57" s="1960"/>
      <c r="AN57" s="1961"/>
      <c r="AO57" s="1960"/>
      <c r="AP57" s="1961"/>
      <c r="AQ57" s="1960"/>
    </row>
    <row r="58" spans="1:43" ht="10.5" customHeight="1">
      <c r="A58" s="1990">
        <v>8</v>
      </c>
      <c r="B58" s="1991" t="s">
        <v>2106</v>
      </c>
      <c r="C58" s="1992"/>
      <c r="D58" s="1988"/>
      <c r="E58" s="1987"/>
      <c r="F58" s="3382">
        <v>0</v>
      </c>
      <c r="G58" s="3383">
        <v>24</v>
      </c>
      <c r="H58" s="5018">
        <v>0</v>
      </c>
      <c r="I58" s="3381">
        <f>F58+G58+H58</f>
        <v>24</v>
      </c>
      <c r="J58" s="1986">
        <v>8</v>
      </c>
      <c r="Q58" s="1960"/>
      <c r="T58" s="1960"/>
      <c r="U58" s="1960"/>
      <c r="V58" s="1960"/>
      <c r="W58" s="1960"/>
      <c r="X58" s="1960"/>
      <c r="Y58" s="1960"/>
      <c r="Z58" s="1960"/>
      <c r="AA58" s="1960"/>
      <c r="AG58" s="1960"/>
      <c r="AJ58" s="1961"/>
      <c r="AK58" s="1960"/>
      <c r="AL58" s="1961"/>
      <c r="AM58" s="1960"/>
      <c r="AN58" s="1961"/>
      <c r="AO58" s="1960"/>
      <c r="AP58" s="1961"/>
      <c r="AQ58" s="1960"/>
    </row>
    <row r="59" spans="1:43" ht="10.5" customHeight="1">
      <c r="A59" s="1990">
        <v>9</v>
      </c>
      <c r="B59" s="1991" t="s">
        <v>2105</v>
      </c>
      <c r="C59" s="1992"/>
      <c r="D59" s="1988"/>
      <c r="E59" s="1987"/>
      <c r="F59" s="3382">
        <v>-70663</v>
      </c>
      <c r="G59" s="3383">
        <v>10661</v>
      </c>
      <c r="H59" s="5018">
        <v>1646</v>
      </c>
      <c r="I59" s="3381">
        <f>F59+G59+H59</f>
        <v>-58356</v>
      </c>
      <c r="J59" s="1986">
        <v>9</v>
      </c>
      <c r="Q59" s="1960"/>
      <c r="T59" s="1960"/>
      <c r="U59" s="1960"/>
      <c r="V59" s="1960"/>
      <c r="W59" s="1960"/>
      <c r="X59" s="1960"/>
      <c r="Y59" s="1960"/>
      <c r="Z59" s="1960"/>
      <c r="AA59" s="1960"/>
      <c r="AG59" s="1960"/>
      <c r="AJ59" s="1961"/>
      <c r="AK59" s="1960"/>
      <c r="AL59" s="1961"/>
      <c r="AM59" s="1960"/>
      <c r="AN59" s="1961"/>
      <c r="AO59" s="1960"/>
      <c r="AP59" s="1961"/>
      <c r="AQ59" s="1960"/>
    </row>
    <row r="60" spans="1:43" ht="10.5" customHeight="1">
      <c r="A60" s="1990">
        <v>10</v>
      </c>
      <c r="B60" s="1991" t="s">
        <v>2104</v>
      </c>
      <c r="C60" s="1988"/>
      <c r="D60" s="1988"/>
      <c r="E60" s="1987"/>
      <c r="F60" s="5018">
        <v>-74745</v>
      </c>
      <c r="G60" s="3383">
        <f>26722</f>
        <v>26722</v>
      </c>
      <c r="H60" s="5018">
        <v>0</v>
      </c>
      <c r="I60" s="3381">
        <f>F60+G60+H60</f>
        <v>-48023</v>
      </c>
      <c r="J60" s="1986">
        <v>10</v>
      </c>
      <c r="T60" s="1960"/>
      <c r="U60" s="1960"/>
      <c r="V60" s="1960"/>
      <c r="W60" s="1960"/>
      <c r="X60" s="1960"/>
      <c r="Y60" s="1960"/>
      <c r="Z60" s="1960"/>
      <c r="AA60" s="1960"/>
      <c r="AJ60" s="1961"/>
      <c r="AK60" s="1960"/>
      <c r="AL60" s="1961"/>
      <c r="AM60" s="1960"/>
      <c r="AN60" s="1961"/>
      <c r="AO60" s="1960"/>
      <c r="AP60" s="1961"/>
      <c r="AQ60" s="1960"/>
    </row>
    <row r="61" spans="1:43" ht="10.5" customHeight="1">
      <c r="A61" s="1990">
        <v>11</v>
      </c>
      <c r="B61" s="1991" t="s">
        <v>2103</v>
      </c>
      <c r="C61" s="1988"/>
      <c r="D61" s="1988"/>
      <c r="E61" s="1987"/>
      <c r="F61" s="3382">
        <v>-9293</v>
      </c>
      <c r="G61" s="3383">
        <v>-8422</v>
      </c>
      <c r="H61" s="5018">
        <v>0</v>
      </c>
      <c r="I61" s="3381">
        <f>F61+G61+H61</f>
        <v>-17715</v>
      </c>
      <c r="J61" s="1986">
        <v>11</v>
      </c>
      <c r="T61" s="1960"/>
      <c r="U61" s="1960"/>
      <c r="V61" s="1960"/>
      <c r="W61" s="1960"/>
      <c r="X61" s="1960"/>
      <c r="Y61" s="1960"/>
      <c r="Z61" s="1960"/>
      <c r="AA61" s="1960"/>
      <c r="AJ61" s="1961"/>
      <c r="AK61" s="1960"/>
      <c r="AL61" s="1961"/>
      <c r="AM61" s="1960"/>
      <c r="AN61" s="1961"/>
      <c r="AO61" s="1960"/>
      <c r="AP61" s="1961"/>
      <c r="AQ61" s="1960"/>
    </row>
    <row r="62" spans="1:43" ht="10.5" customHeight="1">
      <c r="A62" s="1990">
        <v>12</v>
      </c>
      <c r="B62" s="1988"/>
      <c r="C62" s="1988"/>
      <c r="D62" s="1988"/>
      <c r="E62" s="1987"/>
      <c r="F62" s="3382"/>
      <c r="G62" s="3383"/>
      <c r="H62" s="3382"/>
      <c r="I62" s="3383"/>
      <c r="J62" s="1986">
        <v>12</v>
      </c>
      <c r="T62" s="1960"/>
      <c r="U62" s="1960"/>
      <c r="V62" s="1960"/>
      <c r="W62" s="1960"/>
      <c r="X62" s="1960"/>
      <c r="Y62" s="1960"/>
      <c r="Z62" s="1960"/>
      <c r="AA62" s="1960"/>
      <c r="AJ62" s="1961"/>
      <c r="AK62" s="1960"/>
      <c r="AL62" s="1961"/>
      <c r="AM62" s="1960"/>
      <c r="AN62" s="1961"/>
      <c r="AO62" s="1960"/>
      <c r="AP62" s="1961"/>
      <c r="AQ62" s="1960"/>
    </row>
    <row r="63" spans="1:43" ht="10.5" customHeight="1">
      <c r="A63" s="1990">
        <v>13</v>
      </c>
      <c r="B63" s="1988"/>
      <c r="C63" s="1988"/>
      <c r="D63" s="1988"/>
      <c r="E63" s="1987"/>
      <c r="F63" s="3382"/>
      <c r="G63" s="3383"/>
      <c r="H63" s="3382"/>
      <c r="I63" s="3383"/>
      <c r="J63" s="1986">
        <v>13</v>
      </c>
      <c r="T63" s="1960"/>
      <c r="U63" s="1960"/>
      <c r="V63" s="1960"/>
      <c r="W63" s="1960"/>
      <c r="X63" s="1960"/>
      <c r="Y63" s="1960"/>
      <c r="Z63" s="1960"/>
      <c r="AA63" s="1960"/>
      <c r="AJ63" s="1961"/>
      <c r="AK63" s="1960"/>
      <c r="AL63" s="1961"/>
      <c r="AM63" s="1960"/>
      <c r="AN63" s="1961"/>
      <c r="AO63" s="1960"/>
      <c r="AP63" s="1961"/>
      <c r="AQ63" s="1960"/>
    </row>
    <row r="64" spans="1:43" ht="10.5" customHeight="1">
      <c r="A64" s="1990">
        <v>14</v>
      </c>
      <c r="B64" s="1988"/>
      <c r="C64" s="1988"/>
      <c r="D64" s="1988"/>
      <c r="E64" s="1987"/>
      <c r="F64" s="3382"/>
      <c r="G64" s="3383"/>
      <c r="H64" s="3382"/>
      <c r="I64" s="3383"/>
      <c r="J64" s="1986">
        <v>14</v>
      </c>
      <c r="T64" s="1960"/>
      <c r="U64" s="1960"/>
      <c r="V64" s="1960"/>
      <c r="W64" s="1960"/>
      <c r="X64" s="1960"/>
      <c r="Y64" s="1960"/>
      <c r="Z64" s="1960"/>
      <c r="AA64" s="1960"/>
      <c r="AJ64" s="1961"/>
      <c r="AK64" s="1960"/>
      <c r="AL64" s="1961"/>
      <c r="AM64" s="1960"/>
      <c r="AN64" s="1961"/>
      <c r="AO64" s="1960"/>
      <c r="AP64" s="1961"/>
      <c r="AQ64" s="1960"/>
    </row>
    <row r="65" spans="1:43" ht="10.5" customHeight="1">
      <c r="A65" s="1990">
        <v>15</v>
      </c>
      <c r="B65" s="1988"/>
      <c r="C65" s="1988"/>
      <c r="D65" s="1988"/>
      <c r="E65" s="1987"/>
      <c r="F65" s="3382"/>
      <c r="G65" s="3383"/>
      <c r="H65" s="3382"/>
      <c r="I65" s="3383"/>
      <c r="J65" s="1986">
        <v>15</v>
      </c>
      <c r="T65" s="1960"/>
      <c r="U65" s="1960"/>
      <c r="V65" s="1960"/>
      <c r="W65" s="1960"/>
      <c r="X65" s="1960"/>
      <c r="Y65" s="1960"/>
      <c r="Z65" s="1960"/>
      <c r="AA65" s="1960"/>
      <c r="AJ65" s="1961"/>
      <c r="AK65" s="1960"/>
      <c r="AL65" s="1961"/>
      <c r="AM65" s="1960"/>
      <c r="AN65" s="1961"/>
      <c r="AO65" s="1960"/>
      <c r="AP65" s="1961"/>
      <c r="AQ65" s="1960"/>
    </row>
    <row r="66" spans="1:43" ht="10.5" customHeight="1">
      <c r="A66" s="1990">
        <v>16</v>
      </c>
      <c r="B66" s="1988"/>
      <c r="C66" s="1988"/>
      <c r="D66" s="1988"/>
      <c r="E66" s="1987"/>
      <c r="F66" s="3382"/>
      <c r="G66" s="3383"/>
      <c r="H66" s="3382"/>
      <c r="I66" s="3383"/>
      <c r="J66" s="1986">
        <v>16</v>
      </c>
      <c r="T66" s="1960"/>
      <c r="U66" s="1960"/>
      <c r="V66" s="1960"/>
      <c r="W66" s="1960"/>
      <c r="X66" s="1960"/>
      <c r="Y66" s="1960"/>
      <c r="Z66" s="1960"/>
      <c r="AA66" s="1960"/>
      <c r="AJ66" s="1961"/>
      <c r="AK66" s="1960"/>
      <c r="AL66" s="1961"/>
      <c r="AM66" s="1960"/>
      <c r="AN66" s="1961"/>
      <c r="AO66" s="1960"/>
      <c r="AP66" s="1961"/>
      <c r="AQ66" s="1960"/>
    </row>
    <row r="67" spans="1:43" ht="10.5" customHeight="1">
      <c r="A67" s="4226">
        <v>17</v>
      </c>
      <c r="B67" s="1988"/>
      <c r="C67" s="1988"/>
      <c r="D67" s="1988"/>
      <c r="E67" s="1987"/>
      <c r="F67" s="3382"/>
      <c r="G67" s="3383"/>
      <c r="H67" s="3382"/>
      <c r="I67" s="3383"/>
      <c r="J67" s="1986">
        <v>17</v>
      </c>
      <c r="T67" s="1960"/>
      <c r="U67" s="1960"/>
      <c r="V67" s="1960"/>
      <c r="W67" s="1960"/>
      <c r="X67" s="1960"/>
      <c r="Y67" s="1960"/>
      <c r="Z67" s="1960"/>
      <c r="AA67" s="1960"/>
      <c r="AJ67" s="1961"/>
      <c r="AK67" s="1960"/>
      <c r="AL67" s="1961"/>
      <c r="AM67" s="1960"/>
      <c r="AN67" s="1961"/>
      <c r="AO67" s="1960"/>
      <c r="AP67" s="1961"/>
      <c r="AQ67" s="1960"/>
    </row>
    <row r="68" spans="1:43" ht="10.5" customHeight="1">
      <c r="A68" s="4227">
        <v>18</v>
      </c>
      <c r="B68" s="1989" t="s">
        <v>3486</v>
      </c>
      <c r="C68" s="1988"/>
      <c r="D68" s="1988"/>
      <c r="E68" s="1987"/>
      <c r="F68" s="3382">
        <v>0</v>
      </c>
      <c r="G68" s="3383">
        <v>0</v>
      </c>
      <c r="H68" s="3382">
        <v>0</v>
      </c>
      <c r="I68" s="3383">
        <f>F68+G68+H68</f>
        <v>0</v>
      </c>
      <c r="J68" s="1986">
        <v>18</v>
      </c>
      <c r="T68" s="1960"/>
      <c r="U68" s="1960"/>
      <c r="V68" s="1960"/>
      <c r="W68" s="1960"/>
      <c r="X68" s="1960"/>
      <c r="Y68" s="1960"/>
      <c r="Z68" s="1960"/>
      <c r="AA68" s="1960"/>
      <c r="AJ68" s="1961"/>
      <c r="AK68" s="1960"/>
      <c r="AL68" s="1961"/>
      <c r="AM68" s="1960"/>
      <c r="AN68" s="1961"/>
      <c r="AO68" s="1960"/>
      <c r="AP68" s="1961"/>
      <c r="AQ68" s="1960"/>
    </row>
    <row r="69" spans="1:43" ht="10.5" customHeight="1">
      <c r="A69" s="4228">
        <v>19</v>
      </c>
      <c r="B69" s="1985"/>
      <c r="C69" s="1985"/>
      <c r="D69" s="1985"/>
      <c r="E69" s="1984" t="s">
        <v>2102</v>
      </c>
      <c r="F69" s="1983">
        <f>SUM(F51:F68)</f>
        <v>3833941</v>
      </c>
      <c r="G69" s="3384">
        <f>SUM(G51:G68)</f>
        <v>-1219830</v>
      </c>
      <c r="H69" s="3384">
        <f>SUM(H51:H68)</f>
        <v>-8224</v>
      </c>
      <c r="I69" s="3384">
        <f>SUM(I51:I68)</f>
        <v>2605887</v>
      </c>
      <c r="J69" s="1982">
        <v>19</v>
      </c>
      <c r="T69" s="1960"/>
      <c r="U69" s="1960"/>
      <c r="V69" s="1960"/>
      <c r="W69" s="1960"/>
      <c r="X69" s="1960"/>
      <c r="Y69" s="1960"/>
      <c r="Z69" s="1960"/>
      <c r="AA69" s="1960"/>
      <c r="AJ69" s="1961"/>
      <c r="AK69" s="1960"/>
      <c r="AL69" s="1961"/>
      <c r="AM69" s="1960"/>
      <c r="AN69" s="1961"/>
      <c r="AO69" s="1960"/>
      <c r="AP69" s="1961"/>
      <c r="AQ69" s="1960"/>
    </row>
    <row r="70" spans="1:43" ht="4.3499999999999996" customHeight="1">
      <c r="A70" s="4229"/>
      <c r="B70" s="3385"/>
      <c r="C70" s="3385"/>
      <c r="D70" s="3385"/>
      <c r="E70" s="3386"/>
      <c r="F70" s="1972"/>
      <c r="G70" s="1972"/>
      <c r="H70" s="1979"/>
      <c r="I70" s="1978"/>
      <c r="J70" s="1977"/>
      <c r="T70" s="1960"/>
      <c r="U70" s="1960"/>
      <c r="V70" s="1960"/>
      <c r="W70" s="1960"/>
      <c r="X70" s="1960"/>
      <c r="Y70" s="1960"/>
      <c r="Z70" s="1960"/>
      <c r="AA70" s="1960"/>
      <c r="AJ70" s="1961"/>
      <c r="AK70" s="1960"/>
      <c r="AL70" s="1961"/>
      <c r="AM70" s="1960"/>
      <c r="AN70" s="1961"/>
      <c r="AO70" s="1960"/>
      <c r="AP70" s="1961"/>
      <c r="AQ70" s="1960"/>
    </row>
    <row r="71" spans="1:43" s="1968" customFormat="1" ht="10.5" customHeight="1">
      <c r="A71" s="4232"/>
      <c r="B71" s="3385"/>
      <c r="C71" s="3385"/>
      <c r="D71" s="3385"/>
      <c r="E71" s="3386"/>
      <c r="F71" s="1972"/>
      <c r="G71" s="1972"/>
      <c r="H71" s="1973"/>
      <c r="I71" s="1972"/>
      <c r="J71" s="1971"/>
      <c r="T71" s="1969"/>
      <c r="U71" s="1969"/>
      <c r="V71" s="1969"/>
      <c r="W71" s="1969"/>
      <c r="X71" s="1969"/>
      <c r="Y71" s="1969"/>
      <c r="Z71" s="1969"/>
      <c r="AA71" s="1969"/>
      <c r="AJ71" s="1970"/>
      <c r="AK71" s="1969"/>
      <c r="AL71" s="1970"/>
      <c r="AM71" s="1969"/>
      <c r="AN71" s="1970"/>
      <c r="AO71" s="1969"/>
      <c r="AP71" s="1970"/>
      <c r="AQ71" s="1969"/>
    </row>
    <row r="72" spans="1:43" s="1968" customFormat="1" ht="10.5" customHeight="1">
      <c r="A72" s="4230"/>
      <c r="B72" s="1976"/>
      <c r="C72" s="1976"/>
      <c r="D72" s="1976"/>
      <c r="E72" s="1975"/>
      <c r="F72" s="1974"/>
      <c r="G72" s="1974"/>
      <c r="H72" s="1973"/>
      <c r="I72" s="1972"/>
      <c r="J72" s="1971"/>
      <c r="T72" s="1969"/>
      <c r="U72" s="1969"/>
      <c r="V72" s="1969"/>
      <c r="W72" s="1969"/>
      <c r="X72" s="1969"/>
      <c r="Y72" s="1969"/>
      <c r="Z72" s="1969"/>
      <c r="AA72" s="1969"/>
      <c r="AJ72" s="1970"/>
      <c r="AK72" s="1969"/>
      <c r="AL72" s="1970"/>
      <c r="AM72" s="1969"/>
      <c r="AN72" s="1970"/>
      <c r="AO72" s="1969"/>
      <c r="AP72" s="1970"/>
      <c r="AQ72" s="1969"/>
    </row>
    <row r="73" spans="1:43" s="1968" customFormat="1" ht="10.5" customHeight="1">
      <c r="A73" s="4230"/>
      <c r="B73" s="1976"/>
      <c r="C73" s="1976"/>
      <c r="D73" s="1976"/>
      <c r="E73" s="1975"/>
      <c r="F73" s="1974"/>
      <c r="G73" s="1974"/>
      <c r="H73" s="1973"/>
      <c r="I73" s="1972"/>
      <c r="J73" s="1971"/>
      <c r="T73" s="1969"/>
      <c r="U73" s="1969"/>
      <c r="V73" s="1969"/>
      <c r="W73" s="1969"/>
      <c r="X73" s="1969"/>
      <c r="Y73" s="1969"/>
      <c r="Z73" s="1969"/>
      <c r="AA73" s="1969"/>
      <c r="AJ73" s="1970"/>
      <c r="AK73" s="1969"/>
      <c r="AL73" s="1970"/>
      <c r="AM73" s="1969"/>
      <c r="AN73" s="1970"/>
      <c r="AO73" s="1969"/>
      <c r="AP73" s="1970"/>
      <c r="AQ73" s="1969"/>
    </row>
    <row r="74" spans="1:43" ht="10.5" customHeight="1" thickBot="1">
      <c r="A74" s="4231"/>
      <c r="B74" s="1967"/>
      <c r="C74" s="1967"/>
      <c r="D74" s="1966"/>
      <c r="E74" s="1965"/>
      <c r="F74" s="1963"/>
      <c r="G74" s="1963"/>
      <c r="H74" s="1964"/>
      <c r="I74" s="1963"/>
      <c r="J74" s="1962"/>
      <c r="T74" s="1960"/>
      <c r="U74" s="1960"/>
      <c r="V74" s="1960"/>
      <c r="W74" s="1960"/>
      <c r="X74" s="1960"/>
      <c r="Y74" s="1960"/>
      <c r="Z74" s="1960"/>
      <c r="AA74" s="1960"/>
      <c r="AJ74" s="1961"/>
      <c r="AK74" s="1960"/>
      <c r="AL74" s="1961"/>
      <c r="AM74" s="1960"/>
      <c r="AN74" s="1961"/>
      <c r="AO74" s="1960"/>
      <c r="AP74" s="1961"/>
      <c r="AQ74" s="1960"/>
    </row>
    <row r="75" spans="1:43" s="1956" customFormat="1" ht="11.25" customHeight="1">
      <c r="A75" s="1959" t="s">
        <v>173</v>
      </c>
      <c r="B75" s="1958"/>
      <c r="C75" s="1957"/>
      <c r="D75" s="1957"/>
      <c r="E75" s="1957"/>
      <c r="F75" s="1957"/>
      <c r="G75" s="1957"/>
      <c r="H75" s="1957"/>
      <c r="I75" s="1957"/>
      <c r="J75" s="1957"/>
    </row>
    <row r="76" spans="1:43" ht="9" customHeight="1">
      <c r="A76" s="1954"/>
      <c r="B76" s="1954"/>
      <c r="C76" s="1954"/>
      <c r="D76" s="1954"/>
      <c r="E76" s="1954"/>
      <c r="F76" s="1954"/>
      <c r="G76" s="1954"/>
      <c r="H76" s="1954"/>
      <c r="I76" s="1954"/>
      <c r="J76" s="1954"/>
    </row>
    <row r="77" spans="1:43" ht="9" customHeight="1">
      <c r="A77" s="1954"/>
      <c r="B77" s="1954"/>
      <c r="C77" s="1954"/>
      <c r="D77" s="1954"/>
      <c r="E77" s="1954"/>
      <c r="F77" s="1954"/>
      <c r="G77" s="1954"/>
      <c r="H77" s="1954"/>
      <c r="I77" s="1954"/>
      <c r="J77" s="1954"/>
    </row>
    <row r="78" spans="1:43" ht="9" customHeight="1">
      <c r="A78" s="1954"/>
      <c r="B78" s="1954"/>
      <c r="C78" s="1954"/>
      <c r="D78" s="1954"/>
      <c r="E78" s="1954"/>
      <c r="F78" s="1954"/>
      <c r="G78" s="1954"/>
      <c r="H78" s="1954"/>
      <c r="I78" s="1954"/>
      <c r="J78" s="1954"/>
    </row>
    <row r="79" spans="1:43" ht="9" customHeight="1">
      <c r="A79" s="1954"/>
      <c r="B79" s="1954"/>
      <c r="C79" s="1954"/>
      <c r="D79" s="1954"/>
      <c r="E79" s="1954"/>
      <c r="F79" s="1954"/>
      <c r="G79" s="1954"/>
      <c r="H79" s="1954"/>
      <c r="I79" s="1954"/>
      <c r="J79" s="1954"/>
    </row>
    <row r="80" spans="1:43" ht="9" customHeight="1">
      <c r="A80" s="1954"/>
      <c r="B80" s="1954"/>
      <c r="C80" s="1954"/>
      <c r="D80" s="1954"/>
      <c r="E80" s="1954"/>
      <c r="F80" s="1954"/>
      <c r="G80" s="1954"/>
      <c r="H80" s="1954"/>
      <c r="I80" s="1954"/>
      <c r="J80" s="1954"/>
    </row>
    <row r="81" spans="1:10" ht="9" customHeight="1">
      <c r="A81" s="1954"/>
      <c r="B81" s="1954"/>
      <c r="C81" s="1954"/>
      <c r="D81" s="1954"/>
      <c r="E81" s="1954"/>
      <c r="F81" s="1954"/>
      <c r="G81" s="1954"/>
      <c r="H81" s="1954"/>
      <c r="I81" s="1954"/>
      <c r="J81" s="1954"/>
    </row>
    <row r="82" spans="1:10" ht="9" customHeight="1">
      <c r="A82" s="1954"/>
      <c r="B82" s="1954"/>
      <c r="C82" s="1954"/>
      <c r="D82" s="1954"/>
      <c r="E82" s="1954"/>
      <c r="F82" s="1954"/>
      <c r="J82" s="1954"/>
    </row>
    <row r="83" spans="1:10" ht="9" customHeight="1">
      <c r="A83" s="1954"/>
      <c r="B83" s="1954"/>
      <c r="C83" s="1954"/>
      <c r="D83" s="1954"/>
      <c r="E83" s="1954"/>
      <c r="F83" s="1954"/>
      <c r="J83" s="1954"/>
    </row>
    <row r="84" spans="1:10" ht="9" customHeight="1">
      <c r="A84" s="1954"/>
      <c r="B84" s="1954"/>
      <c r="C84" s="1954"/>
      <c r="D84" s="1954"/>
      <c r="E84" s="1954"/>
      <c r="F84" s="1954"/>
      <c r="J84" s="1954"/>
    </row>
    <row r="85" spans="1:10" ht="9" customHeight="1">
      <c r="A85" s="1954"/>
      <c r="B85" s="1954"/>
      <c r="C85" s="1954"/>
      <c r="D85" s="1954"/>
      <c r="E85" s="1954"/>
      <c r="F85" s="1954"/>
      <c r="J85" s="1954"/>
    </row>
    <row r="86" spans="1:10" ht="9" customHeight="1">
      <c r="A86" s="1954"/>
      <c r="B86" s="1954"/>
      <c r="C86" s="1954"/>
      <c r="D86" s="1954"/>
      <c r="E86" s="1954"/>
      <c r="F86" s="1954"/>
      <c r="J86" s="1954"/>
    </row>
    <row r="87" spans="1:10" ht="9" customHeight="1">
      <c r="A87" s="1954"/>
      <c r="B87" s="1954"/>
      <c r="C87" s="1954"/>
      <c r="D87" s="1954"/>
      <c r="E87" s="1954"/>
      <c r="F87" s="1954"/>
      <c r="J87" s="1954"/>
    </row>
    <row r="88" spans="1:10" ht="9" customHeight="1">
      <c r="D88" s="1954"/>
      <c r="E88" s="1954"/>
      <c r="F88" s="1954"/>
    </row>
    <row r="89" spans="1:10" ht="9" customHeight="1">
      <c r="D89" s="1954"/>
      <c r="E89" s="1954"/>
      <c r="F89" s="1954"/>
      <c r="G89" s="1954"/>
      <c r="H89" s="1954"/>
      <c r="I89" s="1954"/>
    </row>
    <row r="90" spans="1:10" ht="9" customHeight="1">
      <c r="D90" s="1954"/>
      <c r="E90" s="1954"/>
      <c r="F90" s="1954"/>
      <c r="G90" s="1954"/>
      <c r="H90" s="1954"/>
      <c r="I90" s="1954"/>
      <c r="J90" s="1955"/>
    </row>
    <row r="91" spans="1:10" ht="9" customHeight="1">
      <c r="D91" s="1954"/>
      <c r="E91" s="1954"/>
      <c r="F91" s="1954"/>
      <c r="G91" s="1954"/>
      <c r="H91" s="1954"/>
      <c r="I91" s="1954"/>
      <c r="J91" s="1955"/>
    </row>
    <row r="92" spans="1:10" ht="9" customHeight="1">
      <c r="D92" s="1954"/>
      <c r="E92" s="1954"/>
      <c r="F92" s="1954"/>
      <c r="G92" s="1954"/>
      <c r="H92" s="1954"/>
      <c r="I92" s="1954"/>
      <c r="J92" s="1955"/>
    </row>
    <row r="93" spans="1:10" ht="9" customHeight="1">
      <c r="D93" s="1954"/>
      <c r="E93" s="1954"/>
      <c r="F93" s="1954"/>
      <c r="G93" s="1954"/>
      <c r="H93" s="1954"/>
      <c r="I93" s="1954"/>
      <c r="J93" s="1955"/>
    </row>
    <row r="94" spans="1:10" ht="9" customHeight="1">
      <c r="D94" s="1954"/>
      <c r="E94" s="1954"/>
      <c r="F94" s="1954"/>
      <c r="G94" s="1954"/>
      <c r="H94" s="1954"/>
      <c r="I94" s="1954"/>
      <c r="J94" s="1955"/>
    </row>
    <row r="95" spans="1:10">
      <c r="D95" s="1954"/>
      <c r="E95" s="1954"/>
      <c r="F95" s="1954"/>
      <c r="G95" s="1954"/>
      <c r="H95" s="1954"/>
      <c r="I95" s="1954"/>
      <c r="J95" s="1955"/>
    </row>
    <row r="96" spans="1:10">
      <c r="D96" s="1954"/>
      <c r="E96" s="1954"/>
      <c r="F96" s="1954"/>
      <c r="G96" s="1954"/>
      <c r="H96" s="1954"/>
      <c r="I96" s="1954"/>
      <c r="J96" s="1955"/>
    </row>
    <row r="97" spans="4:13">
      <c r="D97" s="1954"/>
      <c r="E97" s="1954"/>
      <c r="F97" s="1954"/>
      <c r="G97" s="1954"/>
      <c r="H97" s="1954"/>
      <c r="I97" s="1954"/>
      <c r="L97" s="1953"/>
      <c r="M97" s="1953"/>
    </row>
    <row r="98" spans="4:13">
      <c r="D98" s="1954"/>
      <c r="E98" s="1954"/>
      <c r="F98" s="1954"/>
      <c r="G98" s="1954"/>
      <c r="H98" s="1954"/>
      <c r="I98" s="1954"/>
      <c r="M98" s="1953"/>
    </row>
    <row r="99" spans="4:13">
      <c r="D99" s="1954"/>
      <c r="E99" s="1954"/>
      <c r="F99" s="1954"/>
      <c r="G99" s="1954"/>
      <c r="H99" s="1954"/>
      <c r="I99" s="1954"/>
      <c r="M99" s="1953"/>
    </row>
    <row r="100" spans="4:13">
      <c r="D100" s="1954"/>
      <c r="E100" s="1954"/>
      <c r="F100" s="1954"/>
      <c r="G100" s="1954"/>
      <c r="H100" s="1954"/>
      <c r="I100" s="1954"/>
      <c r="M100" s="1953"/>
    </row>
    <row r="101" spans="4:13">
      <c r="L101" s="1953"/>
      <c r="M101" s="1953"/>
    </row>
    <row r="102" spans="4:13">
      <c r="M102" s="1953"/>
    </row>
    <row r="103" spans="4:13">
      <c r="M103" s="1953"/>
    </row>
    <row r="104" spans="4:13">
      <c r="L104" s="1953"/>
      <c r="M104" s="1953"/>
    </row>
    <row r="105" spans="4:13">
      <c r="M105" s="1953"/>
    </row>
    <row r="106" spans="4:13">
      <c r="L106" s="1953"/>
      <c r="M106" s="1953"/>
    </row>
    <row r="107" spans="4:13">
      <c r="M107" s="1953"/>
    </row>
    <row r="149" spans="55:55">
      <c r="BC149" s="1952"/>
    </row>
    <row r="177" spans="48:53">
      <c r="AV177" s="1952"/>
      <c r="BA177" s="1952"/>
    </row>
    <row r="178" spans="48:53">
      <c r="BA178" s="1952"/>
    </row>
    <row r="181" spans="48:53">
      <c r="AV181" s="1952"/>
    </row>
  </sheetData>
  <mergeCells count="1">
    <mergeCell ref="A50:A51"/>
  </mergeCells>
  <printOptions horizontalCentered="1" gridLinesSet="0"/>
  <pageMargins left="0" right="0" top="0.42" bottom="0" header="0" footer="0"/>
  <pageSetup orientation="portrait" horizontalDpi="2400" verticalDpi="2400"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codeName="Sheet71">
    <pageSetUpPr fitToPage="1"/>
  </sheetPr>
  <dimension ref="A1:AV188"/>
  <sheetViews>
    <sheetView showGridLines="0" workbookViewId="0">
      <selection activeCell="H38" sqref="H38"/>
    </sheetView>
  </sheetViews>
  <sheetFormatPr defaultColWidth="12.5703125" defaultRowHeight="15.75"/>
  <cols>
    <col min="1" max="1" width="3.5703125" style="2057" customWidth="1"/>
    <col min="2" max="2" width="11.140625" style="2057" customWidth="1"/>
    <col min="3" max="3" width="24.140625" style="2057" customWidth="1"/>
    <col min="4" max="4" width="11.140625" style="2057" customWidth="1"/>
    <col min="5" max="5" width="13.85546875" style="2057" customWidth="1"/>
    <col min="6" max="6" width="13.140625" style="2057" customWidth="1"/>
    <col min="7" max="7" width="12.5703125" style="2057" customWidth="1"/>
    <col min="8" max="8" width="3.5703125" style="2057" customWidth="1"/>
    <col min="9" max="9" width="8.85546875" style="2057" customWidth="1"/>
    <col min="10" max="16384" width="12.5703125" style="2057"/>
  </cols>
  <sheetData>
    <row r="1" spans="1:21" ht="14.1" customHeight="1" thickBot="1">
      <c r="A1" s="2120">
        <v>56</v>
      </c>
      <c r="B1" s="2063"/>
      <c r="C1" s="2063"/>
      <c r="D1" s="2063"/>
      <c r="E1" s="2063"/>
      <c r="F1" s="1505"/>
      <c r="G1" s="1505"/>
      <c r="H1" s="1793" t="s">
        <v>3500</v>
      </c>
    </row>
    <row r="2" spans="1:21" ht="11.1" customHeight="1">
      <c r="A2" s="2119"/>
      <c r="B2" s="2118"/>
      <c r="C2" s="2118"/>
      <c r="D2" s="2118"/>
      <c r="E2" s="2118"/>
      <c r="F2" s="2118"/>
      <c r="G2" s="2118"/>
      <c r="H2" s="2117"/>
    </row>
    <row r="3" spans="1:21" ht="12" customHeight="1">
      <c r="A3" s="2116" t="s">
        <v>2149</v>
      </c>
      <c r="B3" s="2113"/>
      <c r="C3" s="2113"/>
      <c r="D3" s="2113"/>
      <c r="E3" s="2113"/>
      <c r="F3" s="2113"/>
      <c r="G3" s="2113"/>
      <c r="H3" s="2112"/>
    </row>
    <row r="4" spans="1:21" ht="10.5" customHeight="1">
      <c r="A4" s="2115" t="s">
        <v>645</v>
      </c>
      <c r="B4" s="2113"/>
      <c r="C4" s="2113"/>
      <c r="D4" s="2113"/>
      <c r="E4" s="2113"/>
      <c r="F4" s="2113"/>
      <c r="G4" s="2113"/>
      <c r="H4" s="2112"/>
    </row>
    <row r="5" spans="1:21" ht="10.5" customHeight="1">
      <c r="A5" s="2114"/>
      <c r="B5" s="2113"/>
      <c r="C5" s="2113"/>
      <c r="D5" s="2113"/>
      <c r="E5" s="2113"/>
      <c r="F5" s="2113"/>
      <c r="G5" s="2113"/>
      <c r="H5" s="2112"/>
    </row>
    <row r="6" spans="1:21" ht="9.75" customHeight="1">
      <c r="A6" s="2111" t="s">
        <v>2161</v>
      </c>
      <c r="B6" s="2110"/>
      <c r="C6" s="2071"/>
      <c r="D6" s="2071"/>
      <c r="E6" s="2071"/>
      <c r="F6" s="2071"/>
      <c r="G6" s="2071"/>
      <c r="H6" s="2069"/>
      <c r="I6" s="2061"/>
    </row>
    <row r="7" spans="1:21" ht="9" customHeight="1">
      <c r="A7" s="2109"/>
      <c r="B7" s="2108"/>
      <c r="C7" s="2108"/>
      <c r="D7" s="2108"/>
      <c r="E7" s="2108"/>
      <c r="F7" s="2108"/>
      <c r="G7" s="2107"/>
      <c r="H7" s="2106"/>
      <c r="I7" s="2061"/>
    </row>
    <row r="8" spans="1:21" s="2080" customFormat="1" ht="10.5" customHeight="1">
      <c r="A8" s="2105" t="s">
        <v>2160</v>
      </c>
      <c r="B8" s="2103"/>
      <c r="C8" s="2094"/>
      <c r="D8" s="2094"/>
      <c r="E8" s="2094"/>
      <c r="F8" s="2093"/>
      <c r="G8" s="2102"/>
      <c r="H8" s="2092"/>
      <c r="I8" s="2101"/>
      <c r="U8" s="2081"/>
    </row>
    <row r="9" spans="1:21" s="2080" customFormat="1" ht="10.5" customHeight="1">
      <c r="A9" s="2086"/>
      <c r="B9" s="2084" t="s">
        <v>2159</v>
      </c>
      <c r="C9" s="2084"/>
      <c r="D9" s="2084"/>
      <c r="E9" s="2084"/>
      <c r="F9" s="2083"/>
      <c r="G9" s="5192" t="s">
        <v>478</v>
      </c>
      <c r="H9" s="2082"/>
      <c r="I9" s="2101"/>
      <c r="U9" s="2081"/>
    </row>
    <row r="10" spans="1:21" s="2080" customFormat="1" ht="5.25" customHeight="1">
      <c r="A10" s="2095"/>
      <c r="B10" s="2094"/>
      <c r="C10" s="2094"/>
      <c r="D10" s="2094"/>
      <c r="E10" s="2094"/>
      <c r="F10" s="2093"/>
      <c r="G10" s="5193"/>
      <c r="H10" s="2092"/>
      <c r="I10" s="2101"/>
      <c r="U10" s="2081"/>
    </row>
    <row r="11" spans="1:21" s="2080" customFormat="1" ht="10.5" customHeight="1">
      <c r="A11" s="2104"/>
      <c r="B11" s="2090" t="s">
        <v>2158</v>
      </c>
      <c r="C11" s="2089"/>
      <c r="D11" s="2089"/>
      <c r="E11" s="2089"/>
      <c r="F11" s="2088"/>
      <c r="G11" s="5194"/>
      <c r="H11" s="2087"/>
      <c r="I11" s="2101"/>
      <c r="U11" s="2081"/>
    </row>
    <row r="12" spans="1:21" s="2080" customFormat="1" ht="5.25" customHeight="1">
      <c r="A12" s="2104"/>
      <c r="B12" s="2090"/>
      <c r="C12" s="2089"/>
      <c r="D12" s="2089"/>
      <c r="E12" s="2089"/>
      <c r="F12" s="2088"/>
      <c r="G12" s="5194"/>
      <c r="H12" s="2087"/>
      <c r="I12" s="2101"/>
      <c r="U12" s="2081"/>
    </row>
    <row r="13" spans="1:21" s="2080" customFormat="1" ht="10.5" customHeight="1">
      <c r="A13" s="2086"/>
      <c r="B13" s="2085" t="s">
        <v>2157</v>
      </c>
      <c r="C13" s="2084"/>
      <c r="D13" s="2084"/>
      <c r="E13" s="2084"/>
      <c r="F13" s="2083"/>
      <c r="G13" s="5192" t="s">
        <v>478</v>
      </c>
      <c r="H13" s="2082"/>
      <c r="I13" s="2101"/>
      <c r="U13" s="2081"/>
    </row>
    <row r="14" spans="1:21" s="2080" customFormat="1" ht="10.5" customHeight="1">
      <c r="A14" s="2095"/>
      <c r="B14" s="2103" t="s">
        <v>2156</v>
      </c>
      <c r="C14" s="2094"/>
      <c r="D14" s="2094"/>
      <c r="E14" s="2094"/>
      <c r="F14" s="2093"/>
      <c r="G14" s="5195" t="s">
        <v>478</v>
      </c>
      <c r="H14" s="2092"/>
      <c r="I14" s="2101"/>
      <c r="U14" s="2081"/>
    </row>
    <row r="15" spans="1:21" s="2080" customFormat="1" ht="10.5" customHeight="1">
      <c r="A15" s="2086"/>
      <c r="B15" s="2085" t="s">
        <v>2155</v>
      </c>
      <c r="C15" s="2084"/>
      <c r="D15" s="2084"/>
      <c r="E15" s="2084"/>
      <c r="F15" s="2083"/>
      <c r="G15" s="5192"/>
      <c r="H15" s="2082"/>
      <c r="I15" s="2101"/>
      <c r="U15" s="2081"/>
    </row>
    <row r="16" spans="1:21" s="2080" customFormat="1" ht="10.5" customHeight="1">
      <c r="A16" s="2100"/>
      <c r="B16" s="2099" t="s">
        <v>2154</v>
      </c>
      <c r="C16" s="2098"/>
      <c r="D16" s="2098"/>
      <c r="E16" s="2098"/>
      <c r="F16" s="2097"/>
      <c r="G16" s="5192" t="s">
        <v>478</v>
      </c>
      <c r="H16" s="2096"/>
      <c r="I16" s="2101"/>
      <c r="U16" s="2081"/>
    </row>
    <row r="17" spans="1:35" s="2080" customFormat="1" ht="10.5" customHeight="1">
      <c r="A17" s="2100"/>
      <c r="B17" s="2099" t="s">
        <v>2153</v>
      </c>
      <c r="C17" s="2098"/>
      <c r="D17" s="2098"/>
      <c r="E17" s="2098"/>
      <c r="F17" s="2097"/>
      <c r="G17" s="5192" t="s">
        <v>478</v>
      </c>
      <c r="H17" s="2096"/>
      <c r="I17" s="2101"/>
      <c r="U17" s="2081"/>
    </row>
    <row r="18" spans="1:35" s="2080" customFormat="1" ht="10.5" customHeight="1">
      <c r="A18" s="2100"/>
      <c r="B18" s="2099" t="s">
        <v>2152</v>
      </c>
      <c r="C18" s="2098"/>
      <c r="D18" s="2098"/>
      <c r="E18" s="2098"/>
      <c r="F18" s="2097"/>
      <c r="G18" s="5192" t="s">
        <v>478</v>
      </c>
      <c r="H18" s="2096"/>
      <c r="U18" s="2081"/>
    </row>
    <row r="19" spans="1:35" s="2080" customFormat="1" ht="5.25" customHeight="1">
      <c r="A19" s="2095"/>
      <c r="B19" s="2094"/>
      <c r="C19" s="2094"/>
      <c r="D19" s="2094"/>
      <c r="E19" s="2094"/>
      <c r="F19" s="2093"/>
      <c r="G19" s="5193"/>
      <c r="H19" s="2092"/>
      <c r="U19" s="2081"/>
    </row>
    <row r="20" spans="1:35" s="2080" customFormat="1" ht="10.5" customHeight="1">
      <c r="A20" s="2091" t="s">
        <v>2151</v>
      </c>
      <c r="B20" s="2090"/>
      <c r="C20" s="2089"/>
      <c r="D20" s="2089"/>
      <c r="E20" s="2089"/>
      <c r="F20" s="2088"/>
      <c r="G20" s="5194"/>
      <c r="H20" s="2087"/>
      <c r="U20" s="2081"/>
    </row>
    <row r="21" spans="1:35" s="2080" customFormat="1" ht="10.5" customHeight="1">
      <c r="A21" s="2086"/>
      <c r="B21" s="2085" t="s">
        <v>2150</v>
      </c>
      <c r="C21" s="2084"/>
      <c r="D21" s="2084"/>
      <c r="E21" s="2084"/>
      <c r="F21" s="2083"/>
      <c r="G21" s="5192" t="s">
        <v>478</v>
      </c>
      <c r="H21" s="2082"/>
      <c r="U21" s="2081"/>
    </row>
    <row r="22" spans="1:35" ht="10.5" customHeight="1">
      <c r="A22" s="2072"/>
      <c r="B22" s="2071"/>
      <c r="C22" s="2071"/>
      <c r="D22" s="2071"/>
      <c r="E22" s="2071"/>
      <c r="F22" s="2071"/>
      <c r="G22" s="2071"/>
      <c r="H22" s="2069"/>
    </row>
    <row r="23" spans="1:35" ht="9" customHeight="1">
      <c r="A23" s="2072"/>
      <c r="B23" s="2071"/>
      <c r="C23" s="2071"/>
      <c r="D23" s="2071"/>
      <c r="E23" s="2071"/>
      <c r="F23" s="2071"/>
      <c r="G23" s="2071"/>
      <c r="H23" s="2069"/>
    </row>
    <row r="24" spans="1:35" ht="9" customHeight="1">
      <c r="A24" s="2072"/>
      <c r="B24" s="2071"/>
      <c r="C24" s="2071"/>
      <c r="D24" s="2071"/>
      <c r="E24" s="2071"/>
      <c r="F24" s="2071"/>
      <c r="G24" s="2071"/>
      <c r="H24" s="2069"/>
    </row>
    <row r="25" spans="1:35" ht="9" customHeight="1">
      <c r="A25" s="2072"/>
      <c r="B25" s="2074"/>
      <c r="C25" s="2078"/>
      <c r="D25" s="2074"/>
      <c r="E25" s="2074"/>
      <c r="F25" s="2074"/>
      <c r="G25" s="2074"/>
      <c r="H25" s="2069"/>
    </row>
    <row r="26" spans="1:35" ht="9" customHeight="1">
      <c r="A26" s="2072"/>
      <c r="B26" s="2074"/>
      <c r="C26" s="2078"/>
      <c r="D26" s="2074"/>
      <c r="E26" s="2074"/>
      <c r="F26" s="2074"/>
      <c r="G26" s="2074"/>
      <c r="H26" s="2069"/>
    </row>
    <row r="27" spans="1:35" ht="9" customHeight="1">
      <c r="A27" s="2072"/>
      <c r="B27" s="2074"/>
      <c r="C27" s="2078"/>
      <c r="D27" s="2073"/>
      <c r="E27" s="2073"/>
      <c r="F27" s="2073"/>
      <c r="G27" s="2074"/>
      <c r="H27" s="2069"/>
      <c r="O27" s="2064"/>
      <c r="P27" s="2064"/>
      <c r="Q27" s="2064"/>
      <c r="R27" s="2064"/>
      <c r="S27" s="2064"/>
      <c r="T27" s="2064"/>
      <c r="AD27" s="2064"/>
      <c r="AE27" s="2064"/>
      <c r="AF27" s="2064"/>
      <c r="AG27" s="2064"/>
      <c r="AH27" s="2064"/>
      <c r="AI27" s="2064"/>
    </row>
    <row r="28" spans="1:35" ht="9" customHeight="1">
      <c r="A28" s="2072"/>
      <c r="B28" s="2074"/>
      <c r="C28" s="2078"/>
      <c r="D28" s="2074"/>
      <c r="E28" s="2074"/>
      <c r="F28" s="2074"/>
      <c r="G28" s="2074"/>
      <c r="H28" s="2069"/>
    </row>
    <row r="29" spans="1:35" ht="9" customHeight="1">
      <c r="A29" s="2072"/>
      <c r="B29" s="2074"/>
      <c r="C29" s="2078"/>
      <c r="D29" s="2074"/>
      <c r="E29" s="2074"/>
      <c r="F29" s="2074"/>
      <c r="G29" s="2074"/>
      <c r="H29" s="2069"/>
    </row>
    <row r="30" spans="1:35" ht="9" customHeight="1">
      <c r="A30" s="2072"/>
      <c r="B30" s="2074"/>
      <c r="C30" s="2078"/>
      <c r="D30" s="2074"/>
      <c r="E30" s="2074"/>
      <c r="F30" s="2074"/>
      <c r="G30" s="2074"/>
      <c r="H30" s="2069"/>
    </row>
    <row r="31" spans="1:35" ht="9.9499999999999993" customHeight="1">
      <c r="A31" s="2072"/>
      <c r="B31" s="2074"/>
      <c r="C31" s="2078"/>
      <c r="D31" s="2073"/>
      <c r="E31" s="2073"/>
      <c r="F31" s="2073"/>
      <c r="G31" s="2074"/>
      <c r="H31" s="2069"/>
      <c r="O31" s="2064"/>
      <c r="P31" s="2064"/>
      <c r="Q31" s="2064"/>
      <c r="R31" s="2064"/>
      <c r="S31" s="2064"/>
      <c r="T31" s="2064"/>
      <c r="AD31" s="2064"/>
      <c r="AE31" s="2064"/>
      <c r="AF31" s="2064"/>
      <c r="AG31" s="2064"/>
      <c r="AH31" s="2064"/>
      <c r="AI31" s="2064"/>
    </row>
    <row r="32" spans="1:35" ht="9.9499999999999993" customHeight="1">
      <c r="A32" s="2072"/>
      <c r="B32" s="2074"/>
      <c r="C32" s="2078"/>
      <c r="D32" s="2073"/>
      <c r="E32" s="2073"/>
      <c r="F32" s="2073"/>
      <c r="G32" s="2074"/>
      <c r="H32" s="2069"/>
      <c r="O32" s="2064"/>
      <c r="P32" s="2064"/>
      <c r="Q32" s="2064"/>
      <c r="R32" s="2064"/>
      <c r="S32" s="2064"/>
      <c r="T32" s="2064"/>
      <c r="AD32" s="2064"/>
      <c r="AE32" s="2064"/>
      <c r="AF32" s="2064"/>
      <c r="AG32" s="2064"/>
      <c r="AH32" s="2064"/>
      <c r="AI32" s="2064"/>
    </row>
    <row r="33" spans="1:35" ht="9.9499999999999993" customHeight="1">
      <c r="A33" s="2072"/>
      <c r="B33" s="2074"/>
      <c r="C33" s="2078"/>
      <c r="D33" s="2073"/>
      <c r="E33" s="2073"/>
      <c r="F33" s="2073"/>
      <c r="G33" s="2074"/>
      <c r="H33" s="2069"/>
      <c r="O33" s="2064"/>
      <c r="P33" s="2064"/>
      <c r="Q33" s="2064"/>
      <c r="R33" s="2064"/>
      <c r="S33" s="2064"/>
      <c r="T33" s="2064"/>
      <c r="AD33" s="2064"/>
      <c r="AE33" s="2064"/>
      <c r="AF33" s="2064"/>
      <c r="AG33" s="2064"/>
      <c r="AH33" s="2064"/>
      <c r="AI33" s="2064"/>
    </row>
    <row r="34" spans="1:35" ht="9.9499999999999993" customHeight="1">
      <c r="A34" s="2072"/>
      <c r="B34" s="2074"/>
      <c r="C34" s="2075"/>
      <c r="D34" s="2073"/>
      <c r="E34" s="2073"/>
      <c r="F34" s="2073"/>
      <c r="G34" s="2074"/>
      <c r="H34" s="2069"/>
      <c r="N34" s="2064"/>
      <c r="O34" s="2064"/>
      <c r="P34" s="2064"/>
      <c r="Q34" s="2064"/>
      <c r="R34" s="2064"/>
      <c r="S34" s="2064"/>
      <c r="T34" s="2064"/>
      <c r="AC34" s="2064"/>
      <c r="AD34" s="2064"/>
      <c r="AE34" s="2064"/>
      <c r="AF34" s="2064"/>
      <c r="AG34" s="2064"/>
      <c r="AH34" s="2064"/>
      <c r="AI34" s="2064"/>
    </row>
    <row r="35" spans="1:35" ht="9.9499999999999993" customHeight="1">
      <c r="A35" s="2072"/>
      <c r="B35" s="2074"/>
      <c r="C35" s="2078"/>
      <c r="D35" s="2073"/>
      <c r="E35" s="2073"/>
      <c r="F35" s="2073"/>
      <c r="G35" s="2074"/>
      <c r="H35" s="2069"/>
      <c r="O35" s="2064"/>
      <c r="P35" s="2064"/>
      <c r="Q35" s="2064"/>
      <c r="R35" s="2064"/>
      <c r="S35" s="2064"/>
      <c r="T35" s="2064"/>
      <c r="AD35" s="2064"/>
      <c r="AE35" s="2064"/>
      <c r="AF35" s="2064"/>
      <c r="AG35" s="2064"/>
      <c r="AH35" s="2064"/>
      <c r="AI35" s="2064"/>
    </row>
    <row r="36" spans="1:35" ht="9.9499999999999993" customHeight="1">
      <c r="A36" s="2072"/>
      <c r="B36" s="2074"/>
      <c r="C36" s="2078"/>
      <c r="D36" s="2073"/>
      <c r="E36" s="2073"/>
      <c r="F36" s="2073"/>
      <c r="G36" s="2074"/>
      <c r="H36" s="2069"/>
      <c r="O36" s="2064"/>
      <c r="P36" s="2064"/>
      <c r="Q36" s="2064"/>
      <c r="R36" s="2064"/>
      <c r="S36" s="2064"/>
      <c r="T36" s="2064"/>
      <c r="AD36" s="2064"/>
      <c r="AE36" s="2064"/>
      <c r="AF36" s="2064"/>
      <c r="AG36" s="2064"/>
      <c r="AH36" s="2064"/>
      <c r="AI36" s="2064"/>
    </row>
    <row r="37" spans="1:35" ht="9.9499999999999993" customHeight="1">
      <c r="A37" s="2072"/>
      <c r="B37" s="2074"/>
      <c r="C37" s="2078"/>
      <c r="D37" s="2073"/>
      <c r="E37" s="2073"/>
      <c r="F37" s="2073"/>
      <c r="G37" s="2074"/>
      <c r="H37" s="2069"/>
      <c r="O37" s="2064"/>
      <c r="P37" s="2064"/>
      <c r="Q37" s="2064"/>
      <c r="R37" s="2064"/>
      <c r="S37" s="2064"/>
      <c r="T37" s="2064"/>
      <c r="AD37" s="2064"/>
      <c r="AE37" s="2064"/>
      <c r="AF37" s="2064"/>
      <c r="AG37" s="2064"/>
      <c r="AH37" s="2064"/>
      <c r="AI37" s="2064"/>
    </row>
    <row r="38" spans="1:35" ht="9.9499999999999993" customHeight="1">
      <c r="A38" s="2072"/>
      <c r="B38" s="2074"/>
      <c r="C38" s="2074"/>
      <c r="D38" s="2073"/>
      <c r="E38" s="2073"/>
      <c r="F38" s="2079"/>
      <c r="G38" s="2079"/>
      <c r="H38" s="2069"/>
      <c r="O38" s="2064"/>
      <c r="P38" s="2064"/>
      <c r="Q38" s="2064"/>
      <c r="R38" s="2064"/>
      <c r="S38" s="2064"/>
      <c r="T38" s="2064"/>
      <c r="AD38" s="2064"/>
      <c r="AE38" s="2064"/>
      <c r="AF38" s="2064"/>
      <c r="AG38" s="2064"/>
      <c r="AH38" s="2064"/>
      <c r="AI38" s="2064"/>
    </row>
    <row r="39" spans="1:35" ht="9.9499999999999993" customHeight="1">
      <c r="A39" s="2072"/>
      <c r="B39" s="2074"/>
      <c r="C39" s="2078"/>
      <c r="D39" s="2073"/>
      <c r="E39" s="2073"/>
      <c r="F39" s="2074"/>
      <c r="G39" s="2074"/>
      <c r="H39" s="2069"/>
      <c r="N39" s="2064"/>
      <c r="O39" s="2064"/>
      <c r="P39" s="2064"/>
      <c r="Q39" s="2064"/>
      <c r="R39" s="2064"/>
      <c r="S39" s="2064"/>
      <c r="T39" s="2064"/>
      <c r="AC39" s="2064"/>
      <c r="AD39" s="2064"/>
      <c r="AE39" s="2064"/>
      <c r="AF39" s="2064"/>
      <c r="AG39" s="2064"/>
      <c r="AH39" s="2064"/>
      <c r="AI39" s="2064"/>
    </row>
    <row r="40" spans="1:35" ht="9.9499999999999993" customHeight="1">
      <c r="A40" s="2072"/>
      <c r="B40" s="2074"/>
      <c r="C40" s="2073"/>
      <c r="D40" s="2073"/>
      <c r="E40" s="2073"/>
      <c r="F40" s="2073"/>
      <c r="G40" s="2073"/>
      <c r="H40" s="2069"/>
      <c r="N40" s="2064"/>
      <c r="O40" s="2064"/>
      <c r="P40" s="2064"/>
      <c r="Q40" s="2064"/>
      <c r="R40" s="2064"/>
      <c r="S40" s="2064"/>
      <c r="T40" s="2064"/>
      <c r="AC40" s="2064"/>
      <c r="AD40" s="2064"/>
      <c r="AE40" s="2064"/>
      <c r="AF40" s="2064"/>
      <c r="AG40" s="2064"/>
      <c r="AH40" s="2064"/>
      <c r="AI40" s="2064"/>
    </row>
    <row r="41" spans="1:35" ht="9.9499999999999993" customHeight="1">
      <c r="A41" s="2072"/>
      <c r="B41" s="2074"/>
      <c r="C41" s="2073"/>
      <c r="D41" s="2073"/>
      <c r="E41" s="2073"/>
      <c r="F41" s="2077"/>
      <c r="G41" s="2073"/>
      <c r="H41" s="2069"/>
      <c r="N41" s="2064"/>
      <c r="O41" s="2064"/>
      <c r="P41" s="2064"/>
      <c r="Q41" s="2064"/>
      <c r="R41" s="2064"/>
      <c r="S41" s="2064"/>
      <c r="T41" s="2064"/>
      <c r="AC41" s="2064"/>
      <c r="AD41" s="2064"/>
      <c r="AE41" s="2064"/>
      <c r="AF41" s="2064"/>
      <c r="AG41" s="2064"/>
      <c r="AH41" s="2064"/>
      <c r="AI41" s="2064"/>
    </row>
    <row r="42" spans="1:35" ht="9.9499999999999993" customHeight="1">
      <c r="A42" s="2072"/>
      <c r="B42" s="2074"/>
      <c r="C42" s="2075"/>
      <c r="D42" s="2073"/>
      <c r="E42" s="2073"/>
      <c r="F42" s="2073"/>
      <c r="G42" s="2073"/>
      <c r="H42" s="2069"/>
      <c r="N42" s="2064"/>
      <c r="O42" s="2064"/>
      <c r="P42" s="2064"/>
      <c r="Q42" s="2064"/>
      <c r="R42" s="2064"/>
      <c r="S42" s="2064"/>
      <c r="T42" s="2064"/>
      <c r="AC42" s="2064"/>
      <c r="AD42" s="2064"/>
      <c r="AE42" s="2064"/>
      <c r="AF42" s="2064"/>
      <c r="AG42" s="2064"/>
      <c r="AH42" s="2064"/>
      <c r="AI42" s="2064"/>
    </row>
    <row r="43" spans="1:35" ht="9.9499999999999993" customHeight="1">
      <c r="A43" s="2072"/>
      <c r="B43" s="2074"/>
      <c r="C43" s="2075"/>
      <c r="D43" s="2073"/>
      <c r="E43" s="2073"/>
      <c r="F43" s="2073"/>
      <c r="G43" s="2073"/>
      <c r="H43" s="2069"/>
      <c r="N43" s="2064"/>
      <c r="O43" s="2064"/>
      <c r="P43" s="2064"/>
      <c r="Q43" s="2064"/>
      <c r="R43" s="2064"/>
      <c r="S43" s="2064"/>
      <c r="T43" s="2064"/>
      <c r="AC43" s="2064"/>
      <c r="AD43" s="2064"/>
      <c r="AE43" s="2064"/>
      <c r="AF43" s="2064"/>
      <c r="AG43" s="2064"/>
      <c r="AH43" s="2064"/>
      <c r="AI43" s="2064"/>
    </row>
    <row r="44" spans="1:35" ht="9.9499999999999993" customHeight="1">
      <c r="A44" s="2072"/>
      <c r="B44" s="2074"/>
      <c r="C44" s="2075"/>
      <c r="D44" s="2073"/>
      <c r="E44" s="2073"/>
      <c r="F44" s="2073"/>
      <c r="G44" s="2073"/>
      <c r="H44" s="2069"/>
      <c r="N44" s="2064"/>
      <c r="O44" s="2064"/>
      <c r="P44" s="2064"/>
      <c r="Q44" s="2064"/>
      <c r="R44" s="2064"/>
      <c r="S44" s="2064"/>
      <c r="T44" s="2064"/>
      <c r="AC44" s="2064"/>
      <c r="AD44" s="2064"/>
      <c r="AE44" s="2064"/>
      <c r="AF44" s="2064"/>
      <c r="AG44" s="2064"/>
      <c r="AH44" s="2064"/>
      <c r="AI44" s="2064"/>
    </row>
    <row r="45" spans="1:35" ht="9.9499999999999993" customHeight="1">
      <c r="A45" s="2072"/>
      <c r="B45" s="2074"/>
      <c r="C45" s="2075"/>
      <c r="D45" s="2073"/>
      <c r="E45" s="2073"/>
      <c r="F45" s="2073"/>
      <c r="G45" s="2073"/>
      <c r="H45" s="2069"/>
      <c r="N45" s="2064"/>
      <c r="O45" s="2064"/>
      <c r="P45" s="2064"/>
      <c r="Q45" s="2064"/>
      <c r="R45" s="2064"/>
      <c r="S45" s="2064"/>
      <c r="T45" s="2064"/>
      <c r="AC45" s="2064"/>
      <c r="AD45" s="2064"/>
      <c r="AE45" s="2064"/>
      <c r="AF45" s="2064"/>
      <c r="AG45" s="2064"/>
      <c r="AH45" s="2064"/>
      <c r="AI45" s="2064"/>
    </row>
    <row r="46" spans="1:35" ht="9.9499999999999993" customHeight="1">
      <c r="A46" s="2072"/>
      <c r="B46" s="2074"/>
      <c r="C46" s="2073"/>
      <c r="D46" s="2073"/>
      <c r="E46" s="2073"/>
      <c r="F46" s="2073"/>
      <c r="G46" s="2073"/>
      <c r="H46" s="2069"/>
      <c r="N46" s="2064"/>
      <c r="O46" s="2064"/>
      <c r="P46" s="2064"/>
      <c r="Q46" s="2064"/>
      <c r="R46" s="2064"/>
      <c r="S46" s="2064"/>
      <c r="T46" s="2064"/>
      <c r="AC46" s="2064"/>
      <c r="AD46" s="2064"/>
      <c r="AE46" s="2064"/>
      <c r="AF46" s="2064"/>
      <c r="AG46" s="2064"/>
      <c r="AH46" s="2064"/>
      <c r="AI46" s="2064"/>
    </row>
    <row r="47" spans="1:35" ht="9.9499999999999993" customHeight="1">
      <c r="A47" s="2072"/>
      <c r="B47" s="2074"/>
      <c r="C47" s="2075"/>
      <c r="D47" s="2073"/>
      <c r="E47" s="2073"/>
      <c r="F47" s="2073"/>
      <c r="G47" s="2073"/>
      <c r="H47" s="2069"/>
      <c r="N47" s="2064"/>
      <c r="O47" s="2064"/>
      <c r="P47" s="2064"/>
      <c r="Q47" s="2064"/>
      <c r="R47" s="2064"/>
      <c r="S47" s="2064"/>
      <c r="T47" s="2064"/>
      <c r="AC47" s="2064"/>
      <c r="AD47" s="2064"/>
      <c r="AE47" s="2064"/>
      <c r="AF47" s="2064"/>
      <c r="AG47" s="2064"/>
      <c r="AH47" s="2064"/>
      <c r="AI47" s="2064"/>
    </row>
    <row r="48" spans="1:35" ht="9.9499999999999993" customHeight="1">
      <c r="A48" s="2072"/>
      <c r="B48" s="2074"/>
      <c r="C48" s="2075"/>
      <c r="D48" s="2073"/>
      <c r="E48" s="2073"/>
      <c r="F48" s="2073"/>
      <c r="G48" s="2073"/>
      <c r="H48" s="2069"/>
      <c r="N48" s="2064"/>
      <c r="O48" s="2064"/>
      <c r="P48" s="2064"/>
      <c r="Q48" s="2064"/>
      <c r="R48" s="2064"/>
      <c r="S48" s="2064"/>
      <c r="T48" s="2064"/>
      <c r="AC48" s="2064"/>
      <c r="AD48" s="2064"/>
      <c r="AE48" s="2064"/>
      <c r="AF48" s="2064"/>
      <c r="AG48" s="2064"/>
      <c r="AH48" s="2064"/>
      <c r="AI48" s="2064"/>
    </row>
    <row r="49" spans="1:36" ht="9.9499999999999993" customHeight="1">
      <c r="A49" s="2072"/>
      <c r="B49" s="2074"/>
      <c r="C49" s="2075"/>
      <c r="D49" s="2073"/>
      <c r="E49" s="2073"/>
      <c r="F49" s="2073"/>
      <c r="G49" s="2073"/>
      <c r="H49" s="2069"/>
      <c r="N49" s="2064"/>
      <c r="O49" s="2064"/>
      <c r="P49" s="2064"/>
      <c r="Q49" s="2064"/>
      <c r="R49" s="2064"/>
      <c r="S49" s="2064"/>
      <c r="T49" s="2064"/>
      <c r="AC49" s="2064"/>
      <c r="AD49" s="2064"/>
      <c r="AE49" s="2064"/>
      <c r="AF49" s="2064"/>
      <c r="AG49" s="2064"/>
      <c r="AH49" s="2064"/>
      <c r="AI49" s="2064"/>
    </row>
    <row r="50" spans="1:36" ht="9.9499999999999993" customHeight="1">
      <c r="A50" s="2072"/>
      <c r="B50" s="2074"/>
      <c r="C50" s="2075"/>
      <c r="D50" s="2073"/>
      <c r="E50" s="2073"/>
      <c r="F50" s="2073"/>
      <c r="G50" s="2073"/>
      <c r="H50" s="2069"/>
      <c r="N50" s="2064"/>
      <c r="O50" s="2064"/>
      <c r="P50" s="2064"/>
      <c r="Q50" s="2064"/>
      <c r="R50" s="2064"/>
      <c r="S50" s="2064"/>
      <c r="T50" s="2064"/>
      <c r="AC50" s="2064"/>
      <c r="AD50" s="2064"/>
      <c r="AE50" s="2064"/>
      <c r="AF50" s="2064"/>
      <c r="AG50" s="2064"/>
      <c r="AH50" s="2064"/>
      <c r="AI50" s="2064"/>
    </row>
    <row r="51" spans="1:36" ht="9.9499999999999993" customHeight="1">
      <c r="A51" s="2072"/>
      <c r="B51" s="2074"/>
      <c r="C51" s="2075"/>
      <c r="D51" s="2073"/>
      <c r="E51" s="2073"/>
      <c r="F51" s="2073"/>
      <c r="G51" s="2073"/>
      <c r="H51" s="2069"/>
      <c r="N51" s="2064"/>
      <c r="O51" s="2064"/>
      <c r="P51" s="2064"/>
      <c r="Q51" s="2064"/>
      <c r="R51" s="2064"/>
      <c r="S51" s="2064"/>
      <c r="T51" s="2064"/>
      <c r="AC51" s="2064"/>
      <c r="AD51" s="2064"/>
      <c r="AE51" s="2064"/>
      <c r="AF51" s="2064"/>
      <c r="AG51" s="2064"/>
      <c r="AH51" s="2064"/>
      <c r="AI51" s="2064"/>
    </row>
    <row r="52" spans="1:36" ht="9.9499999999999993" customHeight="1">
      <c r="A52" s="2072"/>
      <c r="B52" s="2074"/>
      <c r="C52" s="2075"/>
      <c r="D52" s="2073"/>
      <c r="E52" s="2073"/>
      <c r="F52" s="2073"/>
      <c r="G52" s="2073"/>
      <c r="H52" s="2069"/>
      <c r="N52" s="2064"/>
      <c r="O52" s="2064"/>
      <c r="P52" s="2064"/>
      <c r="Q52" s="2064"/>
      <c r="R52" s="2064"/>
      <c r="S52" s="2064"/>
      <c r="T52" s="2064"/>
      <c r="AC52" s="2064"/>
      <c r="AD52" s="2064"/>
      <c r="AE52" s="2064"/>
      <c r="AF52" s="2064"/>
      <c r="AG52" s="2064"/>
      <c r="AH52" s="2064"/>
      <c r="AI52" s="2064"/>
    </row>
    <row r="53" spans="1:36" ht="9.9499999999999993" customHeight="1">
      <c r="A53" s="2072"/>
      <c r="B53" s="2074"/>
      <c r="C53" s="2075"/>
      <c r="D53" s="2073"/>
      <c r="E53" s="2073"/>
      <c r="F53" s="2073"/>
      <c r="G53" s="2073"/>
      <c r="H53" s="2069"/>
      <c r="N53" s="2064"/>
      <c r="O53" s="2064"/>
      <c r="P53" s="2064"/>
      <c r="Q53" s="2064"/>
      <c r="R53" s="2064"/>
      <c r="S53" s="2064"/>
      <c r="T53" s="2064"/>
      <c r="AC53" s="2064"/>
      <c r="AD53" s="2064"/>
      <c r="AE53" s="2064"/>
      <c r="AF53" s="2064"/>
      <c r="AG53" s="2064"/>
      <c r="AH53" s="2064"/>
      <c r="AI53" s="2064"/>
    </row>
    <row r="54" spans="1:36" ht="9.9499999999999993" customHeight="1">
      <c r="A54" s="2072"/>
      <c r="B54" s="2074"/>
      <c r="C54" s="2075"/>
      <c r="D54" s="2073"/>
      <c r="E54" s="2073"/>
      <c r="F54" s="2073"/>
      <c r="G54" s="2073"/>
      <c r="H54" s="2069"/>
      <c r="N54" s="2064"/>
      <c r="O54" s="2064"/>
      <c r="P54" s="2064"/>
      <c r="Q54" s="2064"/>
      <c r="R54" s="2064"/>
      <c r="S54" s="2064"/>
      <c r="T54" s="2064"/>
      <c r="AC54" s="2064"/>
      <c r="AD54" s="2064"/>
      <c r="AE54" s="2064"/>
      <c r="AF54" s="2064"/>
      <c r="AG54" s="2064"/>
      <c r="AH54" s="2064"/>
      <c r="AI54" s="2064"/>
    </row>
    <row r="55" spans="1:36" ht="9.9499999999999993" customHeight="1">
      <c r="A55" s="2072"/>
      <c r="B55" s="2074"/>
      <c r="C55" s="2075"/>
      <c r="D55" s="2073"/>
      <c r="E55" s="2073"/>
      <c r="F55" s="2073"/>
      <c r="G55" s="2073"/>
      <c r="H55" s="2069"/>
      <c r="N55" s="2064"/>
      <c r="O55" s="2064"/>
      <c r="P55" s="2064"/>
      <c r="Q55" s="2064"/>
      <c r="R55" s="2064"/>
      <c r="S55" s="2064"/>
      <c r="T55" s="2064"/>
      <c r="AC55" s="2064"/>
      <c r="AD55" s="2064"/>
      <c r="AE55" s="2064"/>
      <c r="AF55" s="2064"/>
      <c r="AG55" s="2064"/>
      <c r="AH55" s="2064"/>
      <c r="AI55" s="2064"/>
    </row>
    <row r="56" spans="1:36" ht="9.9499999999999993" customHeight="1">
      <c r="A56" s="2072"/>
      <c r="B56" s="2074"/>
      <c r="C56" s="2073"/>
      <c r="D56" s="2073"/>
      <c r="E56" s="2073"/>
      <c r="F56" s="2073"/>
      <c r="G56" s="2073"/>
      <c r="H56" s="2069"/>
      <c r="N56" s="2064"/>
      <c r="O56" s="2064"/>
      <c r="P56" s="2064"/>
      <c r="Q56" s="2064"/>
      <c r="R56" s="2064"/>
      <c r="S56" s="2064"/>
      <c r="T56" s="2064"/>
      <c r="AC56" s="2064"/>
      <c r="AD56" s="2064"/>
      <c r="AE56" s="2064"/>
      <c r="AF56" s="2064"/>
      <c r="AG56" s="2064"/>
      <c r="AH56" s="2064"/>
      <c r="AI56" s="2064"/>
    </row>
    <row r="57" spans="1:36" ht="9.9499999999999993" customHeight="1">
      <c r="A57" s="2072"/>
      <c r="B57" s="2074"/>
      <c r="C57" s="2075"/>
      <c r="D57" s="2073"/>
      <c r="E57" s="2073"/>
      <c r="F57" s="2073"/>
      <c r="G57" s="2073"/>
      <c r="H57" s="2069"/>
      <c r="N57" s="2064"/>
      <c r="O57" s="2064"/>
      <c r="P57" s="2064"/>
      <c r="Q57" s="2064"/>
      <c r="R57" s="2064"/>
      <c r="S57" s="2064"/>
      <c r="T57" s="2064"/>
      <c r="AC57" s="2064"/>
      <c r="AD57" s="2064"/>
      <c r="AE57" s="2064"/>
      <c r="AF57" s="2064"/>
      <c r="AG57" s="2064"/>
      <c r="AH57" s="2064"/>
      <c r="AI57" s="2064"/>
    </row>
    <row r="58" spans="1:36" ht="9.9499999999999993" customHeight="1">
      <c r="A58" s="2072"/>
      <c r="B58" s="2074"/>
      <c r="C58" s="2073"/>
      <c r="D58" s="2073"/>
      <c r="E58" s="2073"/>
      <c r="F58" s="2073"/>
      <c r="G58" s="2073"/>
      <c r="H58" s="2069"/>
      <c r="N58" s="2064"/>
      <c r="O58" s="2064"/>
      <c r="P58" s="2064"/>
      <c r="Q58" s="2064"/>
      <c r="R58" s="2064"/>
      <c r="S58" s="2064"/>
      <c r="T58" s="2064"/>
      <c r="AC58" s="2064"/>
      <c r="AD58" s="2064"/>
      <c r="AE58" s="2064"/>
      <c r="AF58" s="2064"/>
      <c r="AG58" s="2064"/>
      <c r="AH58" s="2064"/>
      <c r="AI58" s="2064"/>
    </row>
    <row r="59" spans="1:36" ht="9.9499999999999993" customHeight="1">
      <c r="A59" s="2072"/>
      <c r="B59" s="2074"/>
      <c r="C59" s="2075"/>
      <c r="D59" s="2073"/>
      <c r="E59" s="2073"/>
      <c r="F59" s="2073"/>
      <c r="G59" s="2074"/>
      <c r="H59" s="2069"/>
      <c r="N59" s="2064"/>
      <c r="O59" s="2064"/>
      <c r="P59" s="2064"/>
      <c r="Q59" s="2064"/>
      <c r="R59" s="2064"/>
      <c r="S59" s="2064"/>
      <c r="T59" s="2064"/>
      <c r="AC59" s="2064"/>
      <c r="AD59" s="2064"/>
      <c r="AE59" s="2064"/>
      <c r="AF59" s="2064"/>
      <c r="AG59" s="2064"/>
      <c r="AH59" s="2064"/>
      <c r="AI59" s="2064"/>
    </row>
    <row r="60" spans="1:36" ht="9.9499999999999993" customHeight="1">
      <c r="A60" s="2072"/>
      <c r="B60" s="2074"/>
      <c r="C60" s="2073"/>
      <c r="D60" s="2073"/>
      <c r="E60" s="2073"/>
      <c r="F60" s="2073"/>
      <c r="G60" s="2073"/>
      <c r="H60" s="2069"/>
      <c r="N60" s="2064"/>
      <c r="O60" s="2064"/>
      <c r="P60" s="2064"/>
      <c r="Q60" s="2064"/>
      <c r="R60" s="2064"/>
      <c r="S60" s="2064"/>
      <c r="T60" s="2064"/>
      <c r="U60" s="2064"/>
      <c r="AC60" s="2064"/>
      <c r="AD60" s="2064"/>
      <c r="AE60" s="2064"/>
      <c r="AF60" s="2064"/>
      <c r="AG60" s="2064"/>
      <c r="AH60" s="2064"/>
      <c r="AI60" s="2064"/>
      <c r="AJ60" s="2064"/>
    </row>
    <row r="61" spans="1:36" ht="9.9499999999999993" customHeight="1">
      <c r="A61" s="2072"/>
      <c r="B61" s="2074"/>
      <c r="C61" s="2073"/>
      <c r="D61" s="2073"/>
      <c r="E61" s="2073"/>
      <c r="F61" s="2073"/>
      <c r="G61" s="2073"/>
      <c r="H61" s="2069"/>
      <c r="N61" s="2064"/>
      <c r="O61" s="2064"/>
      <c r="P61" s="2064"/>
      <c r="Q61" s="2064"/>
      <c r="R61" s="2064"/>
      <c r="S61" s="2064"/>
      <c r="T61" s="2064"/>
      <c r="U61" s="2064"/>
      <c r="AC61" s="2064"/>
      <c r="AD61" s="2064"/>
      <c r="AE61" s="2064"/>
      <c r="AF61" s="2064"/>
      <c r="AG61" s="2064"/>
      <c r="AH61" s="2064"/>
      <c r="AI61" s="2064"/>
      <c r="AJ61" s="2064"/>
    </row>
    <row r="62" spans="1:36" ht="9.9499999999999993" customHeight="1">
      <c r="A62" s="2072"/>
      <c r="B62" s="2076"/>
      <c r="C62" s="2075"/>
      <c r="D62" s="2073"/>
      <c r="E62" s="2073"/>
      <c r="F62" s="2073"/>
      <c r="G62" s="2073"/>
      <c r="H62" s="2069"/>
      <c r="N62" s="2064"/>
      <c r="O62" s="2064"/>
      <c r="P62" s="2064"/>
      <c r="Q62" s="2064"/>
      <c r="R62" s="2064"/>
      <c r="S62" s="2064"/>
      <c r="T62" s="2064"/>
      <c r="U62" s="2064"/>
      <c r="AC62" s="2064"/>
      <c r="AD62" s="2064"/>
      <c r="AE62" s="2064"/>
      <c r="AF62" s="2064"/>
      <c r="AG62" s="2064"/>
      <c r="AH62" s="2064"/>
      <c r="AI62" s="2064"/>
      <c r="AJ62" s="2064"/>
    </row>
    <row r="63" spans="1:36" ht="9" customHeight="1">
      <c r="A63" s="2072"/>
      <c r="B63" s="2074"/>
      <c r="C63" s="2075"/>
      <c r="D63" s="2073"/>
      <c r="E63" s="2073"/>
      <c r="F63" s="2073"/>
      <c r="G63" s="2073"/>
      <c r="H63" s="2069"/>
      <c r="N63" s="2064"/>
      <c r="O63" s="2064"/>
      <c r="P63" s="2064"/>
      <c r="Q63" s="2064"/>
      <c r="R63" s="2064"/>
      <c r="S63" s="2064"/>
      <c r="T63" s="2064"/>
      <c r="U63" s="2064"/>
      <c r="AC63" s="2064"/>
      <c r="AD63" s="2064"/>
      <c r="AE63" s="2064"/>
      <c r="AF63" s="2064"/>
      <c r="AG63" s="2064"/>
      <c r="AH63" s="2064"/>
      <c r="AI63" s="2064"/>
      <c r="AJ63" s="2064"/>
    </row>
    <row r="64" spans="1:36" ht="9" customHeight="1">
      <c r="A64" s="2072"/>
      <c r="B64" s="2074"/>
      <c r="C64" s="2073"/>
      <c r="D64" s="2073"/>
      <c r="E64" s="2073"/>
      <c r="F64" s="2073"/>
      <c r="G64" s="2073"/>
      <c r="H64" s="2069"/>
      <c r="N64" s="2064"/>
      <c r="O64" s="2064"/>
      <c r="P64" s="2064"/>
      <c r="Q64" s="2064"/>
      <c r="R64" s="2064"/>
      <c r="S64" s="2064"/>
      <c r="T64" s="2064"/>
      <c r="U64" s="2064"/>
      <c r="AC64" s="2064"/>
      <c r="AD64" s="2064"/>
      <c r="AE64" s="2064"/>
      <c r="AF64" s="2064"/>
      <c r="AG64" s="2064"/>
      <c r="AH64" s="2064"/>
      <c r="AI64" s="2064"/>
      <c r="AJ64" s="2064"/>
    </row>
    <row r="65" spans="1:36" ht="9" customHeight="1">
      <c r="A65" s="2072"/>
      <c r="B65" s="2074"/>
      <c r="C65" s="2073"/>
      <c r="D65" s="2073"/>
      <c r="E65" s="2073"/>
      <c r="F65" s="2073"/>
      <c r="G65" s="2073"/>
      <c r="H65" s="2069"/>
      <c r="N65" s="2064"/>
      <c r="O65" s="2064"/>
      <c r="P65" s="2064"/>
      <c r="Q65" s="2064"/>
      <c r="R65" s="2064"/>
      <c r="S65" s="2064"/>
      <c r="T65" s="2064"/>
      <c r="U65" s="2064"/>
      <c r="AC65" s="2064"/>
      <c r="AD65" s="2064"/>
      <c r="AE65" s="2064"/>
      <c r="AF65" s="2064"/>
      <c r="AG65" s="2064"/>
      <c r="AH65" s="2064"/>
      <c r="AI65" s="2064"/>
      <c r="AJ65" s="2064"/>
    </row>
    <row r="66" spans="1:36" ht="9" customHeight="1">
      <c r="A66" s="2072"/>
      <c r="B66" s="2074"/>
      <c r="C66" s="2073"/>
      <c r="D66" s="2073"/>
      <c r="E66" s="2073"/>
      <c r="F66" s="2073"/>
      <c r="G66" s="2073"/>
      <c r="H66" s="2069"/>
      <c r="N66" s="2064"/>
      <c r="O66" s="2064"/>
      <c r="P66" s="2064"/>
      <c r="Q66" s="2064"/>
      <c r="R66" s="2064"/>
      <c r="S66" s="2064"/>
      <c r="T66" s="2064"/>
      <c r="U66" s="2064"/>
      <c r="AC66" s="2064"/>
      <c r="AD66" s="2064"/>
      <c r="AE66" s="2064"/>
      <c r="AF66" s="2064"/>
      <c r="AG66" s="2064"/>
      <c r="AH66" s="2064"/>
      <c r="AI66" s="2064"/>
      <c r="AJ66" s="2064"/>
    </row>
    <row r="67" spans="1:36" ht="9" customHeight="1">
      <c r="A67" s="2072"/>
      <c r="B67" s="2074"/>
      <c r="C67" s="2073"/>
      <c r="D67" s="2073"/>
      <c r="E67" s="2073"/>
      <c r="F67" s="2073"/>
      <c r="G67" s="2073"/>
      <c r="H67" s="2069"/>
      <c r="N67" s="2064"/>
      <c r="O67" s="2064"/>
      <c r="P67" s="2064"/>
      <c r="Q67" s="2064"/>
      <c r="R67" s="2064"/>
      <c r="S67" s="2064"/>
      <c r="T67" s="2064"/>
      <c r="U67" s="2064"/>
      <c r="AC67" s="2064"/>
      <c r="AD67" s="2064"/>
      <c r="AE67" s="2064"/>
      <c r="AF67" s="2064"/>
      <c r="AG67" s="2064"/>
      <c r="AH67" s="2064"/>
      <c r="AI67" s="2064"/>
      <c r="AJ67" s="2064"/>
    </row>
    <row r="68" spans="1:36" ht="9" customHeight="1">
      <c r="A68" s="2072"/>
      <c r="B68" s="2074"/>
      <c r="C68" s="2073"/>
      <c r="D68" s="2073"/>
      <c r="E68" s="2073"/>
      <c r="F68" s="2073"/>
      <c r="G68" s="2073"/>
      <c r="H68" s="2069"/>
      <c r="N68" s="2064"/>
      <c r="O68" s="2064"/>
      <c r="P68" s="2064"/>
      <c r="Q68" s="2064"/>
      <c r="R68" s="2064"/>
      <c r="S68" s="2064"/>
      <c r="T68" s="2064"/>
      <c r="U68" s="2064"/>
      <c r="AC68" s="2064"/>
      <c r="AD68" s="2064"/>
      <c r="AE68" s="2064"/>
      <c r="AF68" s="2064"/>
      <c r="AG68" s="2064"/>
      <c r="AH68" s="2064"/>
      <c r="AI68" s="2064"/>
      <c r="AJ68" s="2064"/>
    </row>
    <row r="69" spans="1:36" ht="9" customHeight="1">
      <c r="A69" s="2072"/>
      <c r="B69" s="2074"/>
      <c r="C69" s="2073"/>
      <c r="D69" s="2073"/>
      <c r="E69" s="2073"/>
      <c r="F69" s="2073"/>
      <c r="G69" s="2073"/>
      <c r="H69" s="2069"/>
      <c r="N69" s="2064"/>
      <c r="O69" s="2064"/>
      <c r="P69" s="2064"/>
      <c r="Q69" s="2064"/>
      <c r="R69" s="2064"/>
      <c r="S69" s="2064"/>
      <c r="T69" s="2064"/>
      <c r="U69" s="2064"/>
      <c r="AC69" s="2064"/>
      <c r="AD69" s="2064"/>
      <c r="AE69" s="2064"/>
      <c r="AF69" s="2064"/>
      <c r="AG69" s="2064"/>
      <c r="AH69" s="2064"/>
      <c r="AI69" s="2064"/>
      <c r="AJ69" s="2064"/>
    </row>
    <row r="70" spans="1:36" ht="9" customHeight="1">
      <c r="A70" s="2072"/>
      <c r="B70" s="2074"/>
      <c r="C70" s="2073"/>
      <c r="D70" s="2073"/>
      <c r="E70" s="2073"/>
      <c r="F70" s="2073"/>
      <c r="G70" s="2073"/>
      <c r="H70" s="2069"/>
      <c r="N70" s="2064"/>
      <c r="O70" s="2064"/>
      <c r="P70" s="2064"/>
      <c r="Q70" s="2064"/>
      <c r="R70" s="2064"/>
      <c r="S70" s="2064"/>
      <c r="T70" s="2064"/>
      <c r="U70" s="2064"/>
      <c r="AC70" s="2064"/>
      <c r="AD70" s="2064"/>
      <c r="AE70" s="2064"/>
      <c r="AF70" s="2064"/>
      <c r="AG70" s="2064"/>
      <c r="AH70" s="2064"/>
      <c r="AI70" s="2064"/>
      <c r="AJ70" s="2064"/>
    </row>
    <row r="71" spans="1:36" ht="9" customHeight="1">
      <c r="A71" s="2072"/>
      <c r="B71" s="2074"/>
      <c r="C71" s="2073"/>
      <c r="D71" s="2073"/>
      <c r="E71" s="2073"/>
      <c r="F71" s="2073"/>
      <c r="G71" s="2073"/>
      <c r="H71" s="2069"/>
      <c r="N71" s="2064"/>
      <c r="O71" s="2064"/>
      <c r="P71" s="2064"/>
      <c r="Q71" s="2064"/>
      <c r="R71" s="2064"/>
      <c r="S71" s="2064"/>
      <c r="T71" s="2064"/>
      <c r="U71" s="2064"/>
      <c r="AC71" s="2064"/>
      <c r="AD71" s="2064"/>
      <c r="AE71" s="2064"/>
      <c r="AF71" s="2064"/>
      <c r="AG71" s="2064"/>
      <c r="AH71" s="2064"/>
      <c r="AI71" s="2064"/>
      <c r="AJ71" s="2064"/>
    </row>
    <row r="72" spans="1:36" ht="9" customHeight="1">
      <c r="A72" s="2072"/>
      <c r="B72" s="2074"/>
      <c r="C72" s="2073"/>
      <c r="D72" s="2073"/>
      <c r="E72" s="2073"/>
      <c r="F72" s="2073"/>
      <c r="G72" s="2073"/>
      <c r="H72" s="2069"/>
      <c r="N72" s="2064"/>
      <c r="O72" s="2064"/>
      <c r="P72" s="2064"/>
      <c r="Q72" s="2064"/>
      <c r="R72" s="2064"/>
      <c r="S72" s="2064"/>
      <c r="T72" s="2064"/>
      <c r="U72" s="2064"/>
      <c r="AC72" s="2064"/>
      <c r="AD72" s="2064"/>
      <c r="AE72" s="2064"/>
      <c r="AF72" s="2064"/>
      <c r="AG72" s="2064"/>
      <c r="AH72" s="2064"/>
      <c r="AI72" s="2064"/>
      <c r="AJ72" s="2064"/>
    </row>
    <row r="73" spans="1:36" ht="9" customHeight="1">
      <c r="A73" s="2072"/>
      <c r="B73" s="2074"/>
      <c r="C73" s="2073"/>
      <c r="D73" s="2073"/>
      <c r="E73" s="2073"/>
      <c r="F73" s="2073"/>
      <c r="G73" s="2073"/>
      <c r="H73" s="2069"/>
      <c r="N73" s="2064"/>
      <c r="O73" s="2064"/>
      <c r="P73" s="2064"/>
      <c r="Q73" s="2064"/>
      <c r="R73" s="2064"/>
      <c r="S73" s="2064"/>
      <c r="T73" s="2064"/>
      <c r="U73" s="2064"/>
      <c r="AC73" s="2064"/>
      <c r="AD73" s="2064"/>
      <c r="AE73" s="2064"/>
      <c r="AF73" s="2064"/>
      <c r="AG73" s="2064"/>
      <c r="AH73" s="2064"/>
      <c r="AI73" s="2064"/>
      <c r="AJ73" s="2064"/>
    </row>
    <row r="74" spans="1:36" ht="9" customHeight="1">
      <c r="A74" s="2072"/>
      <c r="B74" s="2074"/>
      <c r="C74" s="2073"/>
      <c r="D74" s="2073"/>
      <c r="E74" s="2073"/>
      <c r="F74" s="2073"/>
      <c r="G74" s="2073"/>
      <c r="H74" s="2069"/>
      <c r="N74" s="2064"/>
      <c r="O74" s="2064"/>
      <c r="P74" s="2064"/>
      <c r="Q74" s="2064"/>
      <c r="R74" s="2064"/>
      <c r="S74" s="2064"/>
      <c r="T74" s="2064"/>
      <c r="U74" s="2064"/>
      <c r="AC74" s="2064"/>
      <c r="AD74" s="2064"/>
      <c r="AE74" s="2064"/>
      <c r="AF74" s="2064"/>
      <c r="AG74" s="2064"/>
      <c r="AH74" s="2064"/>
      <c r="AI74" s="2064"/>
      <c r="AJ74" s="2064"/>
    </row>
    <row r="75" spans="1:36" ht="9" customHeight="1">
      <c r="A75" s="2072"/>
      <c r="B75" s="2074"/>
      <c r="C75" s="2073"/>
      <c r="D75" s="2073"/>
      <c r="E75" s="2073"/>
      <c r="F75" s="2073"/>
      <c r="G75" s="2073"/>
      <c r="H75" s="2069"/>
      <c r="N75" s="2064"/>
      <c r="O75" s="2064"/>
      <c r="P75" s="2064"/>
      <c r="Q75" s="2064"/>
      <c r="R75" s="2064"/>
      <c r="S75" s="2064"/>
      <c r="T75" s="2064"/>
      <c r="U75" s="2064"/>
      <c r="AC75" s="2064"/>
      <c r="AD75" s="2064"/>
      <c r="AE75" s="2064"/>
      <c r="AF75" s="2064"/>
      <c r="AG75" s="2064"/>
      <c r="AH75" s="2064"/>
      <c r="AI75" s="2064"/>
      <c r="AJ75" s="2064"/>
    </row>
    <row r="76" spans="1:36" ht="9" customHeight="1">
      <c r="A76" s="2072"/>
      <c r="B76" s="2074"/>
      <c r="C76" s="2073"/>
      <c r="D76" s="2073"/>
      <c r="E76" s="2073"/>
      <c r="F76" s="2073"/>
      <c r="G76" s="2073"/>
      <c r="H76" s="2069"/>
      <c r="N76" s="2064"/>
      <c r="O76" s="2064"/>
      <c r="P76" s="2064"/>
      <c r="Q76" s="2064"/>
      <c r="R76" s="2064"/>
      <c r="S76" s="2064"/>
      <c r="T76" s="2064"/>
      <c r="U76" s="2064"/>
      <c r="AC76" s="2064"/>
      <c r="AD76" s="2064"/>
      <c r="AE76" s="2064"/>
      <c r="AF76" s="2064"/>
      <c r="AG76" s="2064"/>
      <c r="AH76" s="2064"/>
      <c r="AI76" s="2064"/>
      <c r="AJ76" s="2064"/>
    </row>
    <row r="77" spans="1:36" ht="2.1" customHeight="1">
      <c r="A77" s="2072"/>
      <c r="B77" s="2071"/>
      <c r="C77" s="2070"/>
      <c r="D77" s="2070"/>
      <c r="E77" s="2070"/>
      <c r="F77" s="2070"/>
      <c r="G77" s="2070"/>
      <c r="H77" s="2069"/>
      <c r="N77" s="2064"/>
      <c r="O77" s="2064"/>
      <c r="P77" s="2064"/>
      <c r="Q77" s="2064"/>
      <c r="R77" s="2064"/>
      <c r="S77" s="2064"/>
      <c r="T77" s="2064"/>
      <c r="U77" s="2064"/>
      <c r="AC77" s="2064"/>
      <c r="AD77" s="2064"/>
      <c r="AE77" s="2064"/>
      <c r="AF77" s="2064"/>
      <c r="AG77" s="2064"/>
      <c r="AH77" s="2064"/>
      <c r="AI77" s="2064"/>
      <c r="AJ77" s="2064"/>
    </row>
    <row r="78" spans="1:36" ht="11.1" customHeight="1" thickBot="1">
      <c r="A78" s="2068"/>
      <c r="B78" s="2067"/>
      <c r="C78" s="2066"/>
      <c r="D78" s="2066"/>
      <c r="E78" s="2066"/>
      <c r="F78" s="2066"/>
      <c r="G78" s="2066"/>
      <c r="H78" s="2065"/>
      <c r="N78" s="2064"/>
      <c r="O78" s="2064"/>
      <c r="P78" s="2064"/>
      <c r="Q78" s="2064"/>
      <c r="R78" s="2064"/>
      <c r="S78" s="2064"/>
      <c r="T78" s="2064"/>
      <c r="U78" s="2064"/>
      <c r="AC78" s="2064"/>
      <c r="AD78" s="2064"/>
      <c r="AE78" s="2064"/>
      <c r="AF78" s="2064"/>
      <c r="AG78" s="2064"/>
      <c r="AH78" s="2064"/>
      <c r="AI78" s="2064"/>
      <c r="AJ78" s="2064"/>
    </row>
    <row r="79" spans="1:36" ht="14.1" customHeight="1">
      <c r="A79" s="2063"/>
      <c r="B79" s="2063"/>
      <c r="C79" s="2063"/>
      <c r="D79" s="2063"/>
      <c r="E79" s="2063"/>
      <c r="F79" s="2063"/>
      <c r="G79" s="2063"/>
      <c r="H79" s="2062" t="s">
        <v>173</v>
      </c>
    </row>
    <row r="80" spans="1:36" ht="9" customHeight="1">
      <c r="A80" s="2060"/>
      <c r="B80" s="2060"/>
      <c r="C80" s="2060"/>
      <c r="D80" s="2060"/>
      <c r="E80" s="2060"/>
      <c r="F80" s="2060"/>
      <c r="G80" s="2060"/>
      <c r="H80" s="2060"/>
    </row>
    <row r="81" spans="1:8" ht="9" customHeight="1">
      <c r="A81" s="2060"/>
      <c r="B81" s="2060"/>
      <c r="C81" s="2060"/>
      <c r="D81" s="2060"/>
      <c r="E81" s="2060"/>
      <c r="F81" s="2060"/>
      <c r="G81" s="2060"/>
      <c r="H81" s="2060"/>
    </row>
    <row r="82" spans="1:8" ht="9" customHeight="1">
      <c r="A82" s="2060"/>
      <c r="B82" s="2060"/>
      <c r="C82" s="2060"/>
      <c r="D82" s="2060"/>
      <c r="E82" s="2060"/>
      <c r="F82" s="2060"/>
      <c r="G82" s="2060"/>
      <c r="H82" s="2060"/>
    </row>
    <row r="83" spans="1:8" ht="9" customHeight="1">
      <c r="A83" s="2060"/>
      <c r="B83" s="2060"/>
      <c r="C83" s="2060"/>
      <c r="D83" s="2060"/>
      <c r="E83" s="2060"/>
      <c r="F83" s="2060"/>
      <c r="G83" s="2060"/>
      <c r="H83" s="2060"/>
    </row>
    <row r="84" spans="1:8" ht="9" customHeight="1">
      <c r="A84" s="2060"/>
      <c r="B84" s="2060"/>
      <c r="C84" s="2060"/>
      <c r="D84" s="2060"/>
      <c r="E84" s="2060"/>
      <c r="F84" s="2060"/>
      <c r="G84" s="2060"/>
      <c r="H84" s="2060"/>
    </row>
    <row r="85" spans="1:8" ht="9" customHeight="1">
      <c r="A85" s="2060"/>
      <c r="B85" s="2060"/>
      <c r="C85" s="2060"/>
      <c r="D85" s="2060"/>
      <c r="G85" s="2060"/>
      <c r="H85" s="2060"/>
    </row>
    <row r="86" spans="1:8" ht="9" customHeight="1">
      <c r="A86" s="2060"/>
      <c r="B86" s="2060"/>
      <c r="C86" s="2060"/>
      <c r="D86" s="2060"/>
      <c r="G86" s="2060"/>
      <c r="H86" s="2060"/>
    </row>
    <row r="87" spans="1:8" ht="9" customHeight="1">
      <c r="A87" s="2060"/>
      <c r="B87" s="2060"/>
      <c r="C87" s="2060"/>
      <c r="D87" s="2060"/>
      <c r="G87" s="2060"/>
      <c r="H87" s="2060"/>
    </row>
    <row r="88" spans="1:8" ht="9" customHeight="1">
      <c r="A88" s="2060"/>
      <c r="B88" s="2060"/>
      <c r="C88" s="2060"/>
      <c r="D88" s="2060"/>
      <c r="G88" s="2060"/>
      <c r="H88" s="2060"/>
    </row>
    <row r="89" spans="1:8" ht="9" customHeight="1">
      <c r="A89" s="2060"/>
      <c r="B89" s="2060"/>
      <c r="C89" s="2060"/>
      <c r="D89" s="2060"/>
      <c r="G89" s="2060"/>
      <c r="H89" s="2060"/>
    </row>
    <row r="90" spans="1:8" ht="9" customHeight="1">
      <c r="A90" s="2060"/>
      <c r="B90" s="2060"/>
      <c r="C90" s="2060"/>
      <c r="D90" s="2060"/>
      <c r="G90" s="2060"/>
      <c r="H90" s="2060"/>
    </row>
    <row r="91" spans="1:8" ht="9" customHeight="1">
      <c r="A91" s="2060"/>
      <c r="B91" s="2060"/>
      <c r="C91" s="2060"/>
      <c r="D91" s="2060"/>
      <c r="G91" s="2060"/>
      <c r="H91" s="2060"/>
    </row>
    <row r="92" spans="1:8" ht="9" customHeight="1">
      <c r="B92" s="2060"/>
      <c r="C92" s="2060"/>
      <c r="D92" s="2060"/>
    </row>
    <row r="93" spans="1:8" ht="9" customHeight="1">
      <c r="B93" s="2060"/>
      <c r="C93" s="2060"/>
      <c r="D93" s="2060"/>
      <c r="E93" s="2060"/>
      <c r="F93" s="2060"/>
    </row>
    <row r="94" spans="1:8" ht="9" customHeight="1">
      <c r="B94" s="2060"/>
      <c r="C94" s="2060"/>
      <c r="D94" s="2060"/>
      <c r="E94" s="2060"/>
      <c r="F94" s="2060"/>
      <c r="G94" s="2061"/>
      <c r="H94" s="2061"/>
    </row>
    <row r="95" spans="1:8" ht="9" customHeight="1">
      <c r="B95" s="2060"/>
      <c r="C95" s="2060"/>
      <c r="D95" s="2060"/>
      <c r="E95" s="2060"/>
      <c r="F95" s="2060"/>
      <c r="G95" s="2061"/>
      <c r="H95" s="2061"/>
    </row>
    <row r="96" spans="1:8" ht="9" customHeight="1">
      <c r="B96" s="2060"/>
      <c r="C96" s="2060"/>
      <c r="D96" s="2060"/>
      <c r="E96" s="2060"/>
      <c r="F96" s="2060"/>
      <c r="G96" s="2061"/>
      <c r="H96" s="2061"/>
    </row>
    <row r="97" spans="2:11" ht="9" customHeight="1">
      <c r="B97" s="2060"/>
      <c r="C97" s="2060"/>
      <c r="D97" s="2060"/>
      <c r="E97" s="2060"/>
      <c r="F97" s="2060"/>
      <c r="G97" s="2061"/>
      <c r="H97" s="2061"/>
    </row>
    <row r="98" spans="2:11" ht="9" customHeight="1">
      <c r="B98" s="2060"/>
      <c r="C98" s="2060"/>
      <c r="D98" s="2060"/>
      <c r="E98" s="2060"/>
      <c r="F98" s="2060"/>
      <c r="G98" s="2061"/>
      <c r="H98" s="2061"/>
    </row>
    <row r="99" spans="2:11">
      <c r="B99" s="2060"/>
      <c r="C99" s="2060"/>
      <c r="D99" s="2060"/>
      <c r="E99" s="2060"/>
      <c r="F99" s="2060"/>
      <c r="G99" s="2061"/>
      <c r="H99" s="2061"/>
    </row>
    <row r="100" spans="2:11">
      <c r="B100" s="2060"/>
      <c r="C100" s="2060"/>
      <c r="D100" s="2060"/>
      <c r="E100" s="2060"/>
      <c r="F100" s="2060"/>
      <c r="G100" s="2061"/>
      <c r="H100" s="2061"/>
    </row>
    <row r="101" spans="2:11">
      <c r="B101" s="2060"/>
      <c r="C101" s="2060"/>
      <c r="D101" s="2060"/>
      <c r="E101" s="2060"/>
      <c r="F101" s="2060"/>
    </row>
    <row r="102" spans="2:11">
      <c r="B102" s="2060"/>
      <c r="C102" s="2060"/>
      <c r="D102" s="2060"/>
      <c r="E102" s="2060"/>
      <c r="F102" s="2060"/>
      <c r="J102" s="2059"/>
      <c r="K102" s="2059"/>
    </row>
    <row r="103" spans="2:11">
      <c r="B103" s="2060"/>
      <c r="C103" s="2060"/>
      <c r="D103" s="2060"/>
      <c r="E103" s="2060"/>
      <c r="F103" s="2060"/>
      <c r="K103" s="2059"/>
    </row>
    <row r="104" spans="2:11">
      <c r="B104" s="2060"/>
      <c r="C104" s="2060"/>
      <c r="D104" s="2060"/>
      <c r="E104" s="2060"/>
      <c r="F104" s="2060"/>
      <c r="K104" s="2059"/>
    </row>
    <row r="105" spans="2:11">
      <c r="K105" s="2059"/>
    </row>
    <row r="106" spans="2:11">
      <c r="J106" s="2059"/>
      <c r="K106" s="2059"/>
    </row>
    <row r="107" spans="2:11">
      <c r="K107" s="2059"/>
    </row>
    <row r="108" spans="2:11">
      <c r="K108" s="2059"/>
    </row>
    <row r="109" spans="2:11">
      <c r="J109" s="2059"/>
      <c r="K109" s="2059"/>
    </row>
    <row r="110" spans="2:11">
      <c r="K110" s="2059"/>
    </row>
    <row r="111" spans="2:11">
      <c r="J111" s="2059"/>
      <c r="K111" s="2059"/>
    </row>
    <row r="112" spans="2:11">
      <c r="K112" s="2059"/>
    </row>
    <row r="156" spans="48:48">
      <c r="AV156" s="2058"/>
    </row>
    <row r="184" spans="41:46">
      <c r="AO184" s="2058"/>
      <c r="AT184" s="2058"/>
    </row>
    <row r="185" spans="41:46">
      <c r="AT185" s="2058"/>
    </row>
    <row r="188" spans="41:46">
      <c r="AO188" s="2058"/>
    </row>
  </sheetData>
  <printOptions horizontalCentered="1" gridLinesSet="0"/>
  <pageMargins left="0" right="0" top="0.45" bottom="0" header="0" footer="0"/>
  <pageSetup orientation="portrait" horizontalDpi="4294967292" verticalDpi="4294967292"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3">
    <pageSetUpPr fitToPage="1"/>
  </sheetPr>
  <dimension ref="A1:AR306"/>
  <sheetViews>
    <sheetView showGridLines="0" zoomScaleNormal="100" workbookViewId="0">
      <selection activeCell="H38" sqref="H38"/>
    </sheetView>
  </sheetViews>
  <sheetFormatPr defaultColWidth="10.140625" defaultRowHeight="12.75"/>
  <cols>
    <col min="1" max="1" width="4.140625" style="2121" customWidth="1"/>
    <col min="2" max="2" width="29.42578125" style="2121" customWidth="1"/>
    <col min="3" max="3" width="28.42578125" style="2121" customWidth="1"/>
    <col min="4" max="4" width="15.5703125" style="2121" customWidth="1"/>
    <col min="5" max="5" width="14.42578125" style="2121" customWidth="1"/>
    <col min="6" max="6" width="4.140625" style="2121" customWidth="1"/>
    <col min="7" max="7" width="5.140625" style="2121" customWidth="1"/>
    <col min="8" max="8" width="4.85546875" style="2121" customWidth="1"/>
    <col min="9" max="9" width="3.5703125" style="2121" customWidth="1"/>
    <col min="10" max="16384" width="10.140625" style="2121"/>
  </cols>
  <sheetData>
    <row r="1" spans="1:21" s="2131" customFormat="1" ht="11.25" customHeight="1" thickBot="1">
      <c r="A1" s="2197" t="s">
        <v>3500</v>
      </c>
      <c r="B1" s="2201"/>
      <c r="C1" s="2200"/>
      <c r="D1" s="2199"/>
      <c r="E1" s="2199"/>
      <c r="F1" s="4022">
        <v>57</v>
      </c>
      <c r="G1" s="2197"/>
      <c r="H1" s="2198"/>
      <c r="I1" s="4023"/>
      <c r="J1" s="2197"/>
      <c r="K1" s="2197"/>
      <c r="L1" s="2197"/>
      <c r="M1" s="2197"/>
      <c r="Q1" s="2196"/>
    </row>
    <row r="2" spans="1:21" ht="15.75" customHeight="1">
      <c r="A2" s="2195" t="s">
        <v>2194</v>
      </c>
      <c r="B2" s="2194"/>
      <c r="C2" s="2194"/>
      <c r="D2" s="2194"/>
      <c r="E2" s="2193"/>
      <c r="F2" s="2192"/>
      <c r="G2" s="2127"/>
      <c r="H2" s="2126"/>
      <c r="I2" s="2156"/>
      <c r="J2" s="2127"/>
      <c r="K2" s="2126"/>
      <c r="L2" s="2127"/>
      <c r="M2" s="2127"/>
    </row>
    <row r="3" spans="1:21" s="2188" customFormat="1" ht="14.25" customHeight="1">
      <c r="A3" s="2191" t="s">
        <v>645</v>
      </c>
      <c r="B3" s="2190"/>
      <c r="C3" s="2190"/>
      <c r="D3" s="2190"/>
      <c r="E3" s="2190"/>
      <c r="F3" s="2189"/>
      <c r="G3" s="2127"/>
      <c r="H3" s="2126"/>
      <c r="I3" s="2126"/>
      <c r="J3" s="2127"/>
      <c r="K3" s="2127"/>
      <c r="L3" s="2127"/>
      <c r="M3" s="2127"/>
    </row>
    <row r="4" spans="1:21" s="2188" customFormat="1" ht="6.75" customHeight="1">
      <c r="A4" s="2191"/>
      <c r="B4" s="2190"/>
      <c r="C4" s="2190"/>
      <c r="D4" s="2190"/>
      <c r="E4" s="2190"/>
      <c r="F4" s="2189"/>
      <c r="G4" s="2127"/>
      <c r="H4" s="2126"/>
      <c r="I4" s="2126"/>
      <c r="J4" s="2127"/>
      <c r="K4" s="2127"/>
      <c r="L4" s="2127"/>
      <c r="M4" s="2127"/>
    </row>
    <row r="5" spans="1:21" s="2135" customFormat="1" ht="11.25" customHeight="1">
      <c r="A5" s="2175" t="s">
        <v>2193</v>
      </c>
      <c r="B5" s="2155"/>
      <c r="C5" s="2156"/>
      <c r="D5" s="2156"/>
      <c r="E5" s="2156"/>
      <c r="F5" s="2172"/>
      <c r="G5" s="2156"/>
      <c r="H5" s="2155"/>
      <c r="I5" s="2155"/>
      <c r="J5" s="2156"/>
      <c r="K5" s="2156"/>
      <c r="L5" s="2156"/>
      <c r="M5" s="2156"/>
    </row>
    <row r="6" spans="1:21" s="2135" customFormat="1" ht="11.25" customHeight="1">
      <c r="A6" s="2175" t="s">
        <v>2192</v>
      </c>
      <c r="B6" s="2156"/>
      <c r="C6" s="2156"/>
      <c r="D6" s="2156"/>
      <c r="E6" s="2156"/>
      <c r="F6" s="2172"/>
      <c r="G6" s="2156"/>
      <c r="H6" s="2155"/>
      <c r="I6" s="2156"/>
      <c r="J6" s="2155"/>
      <c r="K6" s="2156"/>
      <c r="L6" s="2156"/>
      <c r="M6" s="2156"/>
    </row>
    <row r="7" spans="1:21" s="2135" customFormat="1" ht="11.25" customHeight="1">
      <c r="A7" s="2187" t="s">
        <v>2191</v>
      </c>
      <c r="B7" s="2156"/>
      <c r="C7" s="2156"/>
      <c r="D7" s="2156"/>
      <c r="E7" s="2156"/>
      <c r="F7" s="2172"/>
      <c r="G7" s="2156"/>
      <c r="H7" s="2155"/>
      <c r="I7" s="2155"/>
      <c r="J7" s="2156"/>
      <c r="K7" s="2156"/>
      <c r="L7" s="2156"/>
      <c r="M7" s="2156"/>
    </row>
    <row r="8" spans="1:21" s="2135" customFormat="1" ht="11.25" customHeight="1">
      <c r="A8" s="2175" t="s">
        <v>2190</v>
      </c>
      <c r="B8" s="2155"/>
      <c r="C8" s="2156"/>
      <c r="D8" s="2156"/>
      <c r="E8" s="2156"/>
      <c r="F8" s="2172"/>
      <c r="G8" s="2156"/>
      <c r="H8" s="2155"/>
      <c r="I8" s="2156"/>
      <c r="J8" s="2155"/>
      <c r="K8" s="2156"/>
      <c r="L8" s="2156"/>
      <c r="M8" s="2156"/>
    </row>
    <row r="9" spans="1:21" s="2135" customFormat="1" ht="11.25" customHeight="1">
      <c r="A9" s="2171"/>
      <c r="B9" s="2186"/>
      <c r="C9" s="2185"/>
      <c r="D9" s="2185"/>
      <c r="E9" s="2185"/>
      <c r="F9" s="2160"/>
      <c r="G9" s="2156"/>
      <c r="H9" s="2155"/>
      <c r="I9" s="2156"/>
      <c r="J9" s="2155"/>
      <c r="K9" s="2156"/>
      <c r="L9" s="2156"/>
      <c r="M9" s="2156"/>
    </row>
    <row r="10" spans="1:21" s="2158" customFormat="1" ht="11.25" customHeight="1">
      <c r="A10" s="2165" t="s">
        <v>549</v>
      </c>
      <c r="B10" s="2184" t="s">
        <v>2189</v>
      </c>
      <c r="C10" s="2184" t="s">
        <v>2188</v>
      </c>
      <c r="D10" s="2184" t="s">
        <v>2187</v>
      </c>
      <c r="E10" s="2184" t="s">
        <v>2186</v>
      </c>
      <c r="F10" s="2163" t="s">
        <v>549</v>
      </c>
      <c r="G10" s="2156"/>
      <c r="H10" s="2155"/>
      <c r="I10" s="2155"/>
      <c r="J10" s="2155"/>
      <c r="K10" s="2155"/>
      <c r="L10" s="2155"/>
      <c r="M10" s="2155"/>
      <c r="N10" s="2159"/>
      <c r="Q10" s="2159"/>
    </row>
    <row r="11" spans="1:21" s="2158" customFormat="1" ht="11.25" customHeight="1">
      <c r="A11" s="2165" t="s">
        <v>593</v>
      </c>
      <c r="B11" s="2184" t="s">
        <v>2185</v>
      </c>
      <c r="C11" s="2184"/>
      <c r="D11" s="2184" t="s">
        <v>2162</v>
      </c>
      <c r="E11" s="2184" t="s">
        <v>2162</v>
      </c>
      <c r="F11" s="2163" t="s">
        <v>593</v>
      </c>
      <c r="G11" s="2156"/>
      <c r="H11" s="2155"/>
      <c r="I11" s="2155"/>
      <c r="J11" s="2155"/>
      <c r="K11" s="2155"/>
      <c r="L11" s="2155"/>
      <c r="M11" s="2155"/>
      <c r="N11" s="2159"/>
      <c r="O11" s="2159"/>
      <c r="P11" s="2159"/>
    </row>
    <row r="12" spans="1:21" s="2158" customFormat="1" ht="11.25" customHeight="1">
      <c r="A12" s="2162"/>
      <c r="B12" s="2183" t="s">
        <v>599</v>
      </c>
      <c r="C12" s="2183" t="s">
        <v>600</v>
      </c>
      <c r="D12" s="2183" t="s">
        <v>494</v>
      </c>
      <c r="E12" s="2183" t="s">
        <v>495</v>
      </c>
      <c r="F12" s="2160"/>
      <c r="G12" s="2156"/>
      <c r="H12" s="2155"/>
      <c r="I12" s="2155"/>
      <c r="J12" s="2155"/>
      <c r="K12" s="2156"/>
      <c r="L12" s="2155"/>
      <c r="M12" s="2155"/>
      <c r="N12" s="2159"/>
      <c r="O12" s="2159"/>
      <c r="P12" s="2159"/>
    </row>
    <row r="13" spans="1:21" s="2135" customFormat="1" ht="11.25" customHeight="1">
      <c r="A13" s="2148">
        <v>1</v>
      </c>
      <c r="B13" s="2182"/>
      <c r="C13" s="2182"/>
      <c r="D13" s="2181"/>
      <c r="E13" s="2180"/>
      <c r="F13" s="2143">
        <v>1</v>
      </c>
      <c r="G13" s="2156"/>
      <c r="H13" s="2155"/>
      <c r="I13" s="2156"/>
      <c r="J13" s="2156"/>
      <c r="K13" s="2156"/>
      <c r="L13" s="2155"/>
      <c r="M13" s="2156"/>
      <c r="P13" s="2154"/>
    </row>
    <row r="14" spans="1:21" s="2135" customFormat="1" ht="11.25" customHeight="1">
      <c r="A14" s="2148">
        <v>2</v>
      </c>
      <c r="B14" s="5117" t="s">
        <v>935</v>
      </c>
      <c r="C14" s="5117" t="s">
        <v>3514</v>
      </c>
      <c r="D14" s="5118" t="s">
        <v>3386</v>
      </c>
      <c r="E14" s="5119" t="s">
        <v>2179</v>
      </c>
      <c r="F14" s="2143">
        <v>2</v>
      </c>
      <c r="G14" s="2156"/>
      <c r="H14" s="2155"/>
      <c r="I14" s="2155"/>
      <c r="J14" s="2155"/>
      <c r="K14" s="2155"/>
      <c r="L14" s="2155"/>
      <c r="M14" s="2155"/>
      <c r="N14" s="2154"/>
      <c r="O14" s="2154"/>
      <c r="P14" s="2154"/>
      <c r="Q14" s="2154"/>
    </row>
    <row r="15" spans="1:21" s="2135" customFormat="1" ht="11.25" customHeight="1">
      <c r="A15" s="2148">
        <v>3</v>
      </c>
      <c r="B15" s="5117" t="s">
        <v>2178</v>
      </c>
      <c r="C15" s="5117" t="s">
        <v>3515</v>
      </c>
      <c r="D15" s="5118" t="s">
        <v>3387</v>
      </c>
      <c r="E15" s="5119" t="s">
        <v>2179</v>
      </c>
      <c r="F15" s="2143">
        <v>3</v>
      </c>
      <c r="G15" s="2156"/>
      <c r="H15" s="2155"/>
      <c r="I15" s="2155"/>
      <c r="J15" s="2155"/>
      <c r="K15" s="2155"/>
      <c r="L15" s="2155"/>
      <c r="M15" s="2155"/>
      <c r="N15" s="2154"/>
      <c r="O15" s="2154"/>
      <c r="P15" s="2154"/>
      <c r="Q15" s="2154"/>
    </row>
    <row r="16" spans="1:21" s="2135" customFormat="1" ht="11.25" customHeight="1">
      <c r="A16" s="2148">
        <v>4</v>
      </c>
      <c r="B16" s="5117" t="s">
        <v>2177</v>
      </c>
      <c r="C16" s="5120"/>
      <c r="D16" s="5121"/>
      <c r="E16" s="5122"/>
      <c r="F16" s="2143">
        <v>4</v>
      </c>
      <c r="G16" s="2129"/>
      <c r="H16" s="2129"/>
      <c r="I16" s="2129"/>
      <c r="J16" s="2129"/>
      <c r="K16" s="2129"/>
      <c r="L16" s="2129"/>
      <c r="M16" s="2129"/>
      <c r="N16" s="2136"/>
      <c r="O16" s="2136"/>
      <c r="P16" s="2136"/>
      <c r="Q16" s="2136"/>
      <c r="R16" s="2136"/>
      <c r="S16" s="2136"/>
      <c r="T16" s="2136"/>
      <c r="U16" s="2136"/>
    </row>
    <row r="17" spans="1:21" s="2135" customFormat="1" ht="11.25" customHeight="1">
      <c r="A17" s="2148">
        <v>5</v>
      </c>
      <c r="B17" s="5123" t="s">
        <v>2176</v>
      </c>
      <c r="C17" s="5124"/>
      <c r="D17" s="5121"/>
      <c r="E17" s="5122"/>
      <c r="F17" s="2143">
        <v>5</v>
      </c>
      <c r="G17" s="2129"/>
      <c r="H17" s="2129"/>
      <c r="I17" s="2129"/>
      <c r="J17" s="2129"/>
      <c r="K17" s="2129"/>
      <c r="L17" s="2129"/>
      <c r="M17" s="2129"/>
      <c r="N17" s="2136"/>
      <c r="O17" s="2136"/>
      <c r="P17" s="2136"/>
      <c r="Q17" s="2136"/>
      <c r="R17" s="2136"/>
      <c r="S17" s="2136"/>
      <c r="T17" s="2136"/>
      <c r="U17" s="2136"/>
    </row>
    <row r="18" spans="1:21" s="2135" customFormat="1" ht="11.25" customHeight="1">
      <c r="A18" s="2148">
        <v>6</v>
      </c>
      <c r="B18" s="5124" t="s">
        <v>2175</v>
      </c>
      <c r="C18" s="5124"/>
      <c r="D18" s="5121"/>
      <c r="E18" s="5122"/>
      <c r="F18" s="2143">
        <v>6</v>
      </c>
      <c r="G18" s="2129"/>
      <c r="H18" s="2129"/>
      <c r="I18" s="2129"/>
      <c r="J18" s="2129"/>
      <c r="K18" s="2129"/>
      <c r="L18" s="2129"/>
      <c r="M18" s="2129"/>
      <c r="N18" s="2136"/>
      <c r="O18" s="2136"/>
      <c r="P18" s="2136"/>
      <c r="Q18" s="2136"/>
      <c r="R18" s="2136"/>
      <c r="S18" s="2136"/>
      <c r="T18" s="2136"/>
      <c r="U18" s="2136"/>
    </row>
    <row r="19" spans="1:21" s="2135" customFormat="1" ht="11.25" customHeight="1">
      <c r="A19" s="2148">
        <v>7</v>
      </c>
      <c r="B19" s="5125" t="s">
        <v>3240</v>
      </c>
      <c r="C19" s="5124"/>
      <c r="D19" s="5121"/>
      <c r="E19" s="5122"/>
      <c r="F19" s="2143">
        <v>7</v>
      </c>
      <c r="G19" s="2129"/>
      <c r="H19" s="2129"/>
      <c r="I19" s="2129"/>
      <c r="J19" s="2129"/>
      <c r="K19" s="2129"/>
      <c r="L19" s="2129"/>
      <c r="M19" s="2129"/>
      <c r="N19" s="2136"/>
      <c r="O19" s="2136"/>
      <c r="P19" s="2136"/>
      <c r="Q19" s="2136"/>
      <c r="R19" s="2136"/>
      <c r="S19" s="2136"/>
      <c r="T19" s="2136"/>
      <c r="U19" s="2136"/>
    </row>
    <row r="20" spans="1:21" s="2135" customFormat="1" ht="11.25" customHeight="1">
      <c r="A20" s="2148">
        <v>8</v>
      </c>
      <c r="B20" s="5123"/>
      <c r="C20" s="5124"/>
      <c r="D20" s="5121"/>
      <c r="E20" s="5122"/>
      <c r="F20" s="2143">
        <v>8</v>
      </c>
      <c r="G20" s="2129"/>
      <c r="H20" s="2129"/>
      <c r="I20" s="2129"/>
      <c r="J20" s="2129"/>
      <c r="K20" s="2129"/>
      <c r="L20" s="2129"/>
      <c r="M20" s="2129"/>
      <c r="N20" s="2136"/>
      <c r="O20" s="2136"/>
      <c r="P20" s="2136"/>
      <c r="Q20" s="2136"/>
      <c r="R20" s="2136"/>
      <c r="S20" s="2136"/>
      <c r="T20" s="2136"/>
      <c r="U20" s="2136"/>
    </row>
    <row r="21" spans="1:21" s="2135" customFormat="1" ht="11.25" customHeight="1">
      <c r="A21" s="2148">
        <v>9</v>
      </c>
      <c r="B21" s="5117"/>
      <c r="C21" s="5117"/>
      <c r="D21" s="5126"/>
      <c r="E21" s="5127"/>
      <c r="F21" s="2143">
        <v>9</v>
      </c>
      <c r="G21" s="2129"/>
      <c r="H21" s="2129"/>
      <c r="I21" s="2129"/>
      <c r="J21" s="2129"/>
      <c r="K21" s="2129"/>
      <c r="L21" s="2129"/>
      <c r="M21" s="2129"/>
      <c r="N21" s="2136"/>
      <c r="O21" s="2136"/>
      <c r="P21" s="2136"/>
      <c r="Q21" s="2136"/>
      <c r="R21" s="2136"/>
      <c r="S21" s="2136"/>
      <c r="T21" s="2136"/>
      <c r="U21" s="2136"/>
    </row>
    <row r="22" spans="1:21" s="2135" customFormat="1" ht="11.25" customHeight="1">
      <c r="A22" s="2148">
        <f t="shared" ref="A22:A50" si="0">A21+1</f>
        <v>10</v>
      </c>
      <c r="B22" s="5117" t="s">
        <v>2184</v>
      </c>
      <c r="C22" s="5117" t="s">
        <v>2183</v>
      </c>
      <c r="D22" s="5128"/>
      <c r="E22" s="5122"/>
      <c r="F22" s="2143">
        <f t="shared" ref="F22:F50" si="1">F21+1</f>
        <v>10</v>
      </c>
      <c r="G22" s="2129"/>
      <c r="H22" s="2129"/>
      <c r="I22" s="2129"/>
      <c r="J22" s="2129"/>
      <c r="K22" s="2129"/>
      <c r="L22" s="2129"/>
      <c r="M22" s="2129"/>
      <c r="N22" s="2136"/>
      <c r="O22" s="2136"/>
      <c r="P22" s="2136"/>
      <c r="Q22" s="2136"/>
      <c r="R22" s="2136"/>
      <c r="S22" s="2136"/>
      <c r="T22" s="2136"/>
      <c r="U22" s="2136"/>
    </row>
    <row r="23" spans="1:21" s="2135" customFormat="1" ht="11.25" customHeight="1">
      <c r="A23" s="2148">
        <f t="shared" si="0"/>
        <v>11</v>
      </c>
      <c r="B23" s="5117"/>
      <c r="C23" s="5129" t="s">
        <v>2182</v>
      </c>
      <c r="D23" s="5118" t="s">
        <v>2181</v>
      </c>
      <c r="E23" s="5119" t="s">
        <v>2179</v>
      </c>
      <c r="F23" s="2143">
        <f t="shared" si="1"/>
        <v>11</v>
      </c>
      <c r="G23" s="2129"/>
      <c r="H23" s="2129"/>
      <c r="I23" s="2129"/>
      <c r="J23" s="2129"/>
      <c r="K23" s="2129"/>
      <c r="L23" s="2129"/>
      <c r="M23" s="2129"/>
      <c r="N23" s="2136"/>
      <c r="O23" s="2136"/>
      <c r="P23" s="2136"/>
      <c r="Q23" s="2136"/>
      <c r="R23" s="2136"/>
      <c r="S23" s="2136"/>
      <c r="T23" s="2136"/>
      <c r="U23" s="2136"/>
    </row>
    <row r="24" spans="1:21" s="2135" customFormat="1" ht="11.25" customHeight="1">
      <c r="A24" s="2148">
        <f t="shared" si="0"/>
        <v>12</v>
      </c>
      <c r="B24" s="5125"/>
      <c r="C24" s="5129"/>
      <c r="D24" s="5128"/>
      <c r="E24" s="5122"/>
      <c r="F24" s="2143">
        <f t="shared" si="1"/>
        <v>12</v>
      </c>
      <c r="G24" s="2129"/>
      <c r="H24" s="2129"/>
      <c r="I24" s="2129"/>
      <c r="J24" s="2129"/>
      <c r="K24" s="2129"/>
      <c r="L24" s="2129"/>
      <c r="M24" s="2129"/>
      <c r="N24" s="2136"/>
      <c r="O24" s="2136"/>
      <c r="P24" s="2136"/>
      <c r="Q24" s="2136"/>
      <c r="R24" s="2136"/>
      <c r="S24" s="2136"/>
      <c r="T24" s="2136"/>
      <c r="U24" s="2136"/>
    </row>
    <row r="25" spans="1:21" s="2135" customFormat="1" ht="11.25" customHeight="1">
      <c r="A25" s="2148">
        <f t="shared" si="0"/>
        <v>13</v>
      </c>
      <c r="B25" s="5130"/>
      <c r="C25" s="5129"/>
      <c r="D25" s="5128"/>
      <c r="E25" s="5122"/>
      <c r="F25" s="2143">
        <f t="shared" si="1"/>
        <v>13</v>
      </c>
      <c r="G25" s="2129"/>
      <c r="H25" s="2129"/>
      <c r="I25" s="2129"/>
      <c r="J25" s="2129"/>
      <c r="K25" s="2129"/>
      <c r="L25" s="2129"/>
      <c r="M25" s="2129"/>
      <c r="N25" s="2136"/>
      <c r="O25" s="2136"/>
      <c r="P25" s="2136"/>
      <c r="Q25" s="2136"/>
      <c r="R25" s="2136"/>
      <c r="S25" s="2136"/>
      <c r="T25" s="2136"/>
      <c r="U25" s="2136"/>
    </row>
    <row r="26" spans="1:21" s="2135" customFormat="1" ht="11.25" customHeight="1">
      <c r="A26" s="2148">
        <f t="shared" si="0"/>
        <v>14</v>
      </c>
      <c r="B26" s="5117"/>
      <c r="C26" s="5117"/>
      <c r="D26" s="5126"/>
      <c r="E26" s="5127"/>
      <c r="F26" s="2143">
        <f t="shared" si="1"/>
        <v>14</v>
      </c>
      <c r="G26" s="2129"/>
      <c r="H26" s="2129"/>
      <c r="I26" s="2129"/>
      <c r="J26" s="2129"/>
      <c r="K26" s="2129"/>
      <c r="L26" s="2129"/>
      <c r="M26" s="2129"/>
      <c r="N26" s="2136"/>
      <c r="O26" s="2136"/>
      <c r="P26" s="2136"/>
      <c r="Q26" s="2136"/>
      <c r="R26" s="2136"/>
      <c r="S26" s="2136"/>
      <c r="T26" s="2136"/>
      <c r="U26" s="2136"/>
    </row>
    <row r="27" spans="1:21" s="2135" customFormat="1" ht="11.25" customHeight="1">
      <c r="A27" s="2148">
        <f t="shared" si="0"/>
        <v>15</v>
      </c>
      <c r="B27" s="5117" t="s">
        <v>935</v>
      </c>
      <c r="C27" s="5117" t="s">
        <v>2180</v>
      </c>
      <c r="D27" s="5118" t="s">
        <v>3516</v>
      </c>
      <c r="E27" s="5119" t="s">
        <v>2179</v>
      </c>
      <c r="F27" s="2143">
        <f t="shared" si="1"/>
        <v>15</v>
      </c>
      <c r="G27" s="2129"/>
      <c r="H27" s="2129"/>
      <c r="I27" s="2129"/>
      <c r="J27" s="2129"/>
      <c r="K27" s="2129"/>
      <c r="L27" s="2129"/>
      <c r="M27" s="2129"/>
      <c r="N27" s="2136"/>
      <c r="O27" s="2136"/>
      <c r="P27" s="2136"/>
      <c r="Q27" s="2136"/>
      <c r="R27" s="2136"/>
      <c r="S27" s="2136"/>
      <c r="T27" s="2136"/>
      <c r="U27" s="2136"/>
    </row>
    <row r="28" spans="1:21" s="2135" customFormat="1" ht="11.25" customHeight="1">
      <c r="A28" s="2148">
        <f t="shared" si="0"/>
        <v>16</v>
      </c>
      <c r="B28" s="5117" t="s">
        <v>2178</v>
      </c>
      <c r="C28" s="5117" t="s">
        <v>3517</v>
      </c>
      <c r="D28" s="5128"/>
      <c r="E28" s="5122"/>
      <c r="F28" s="2143">
        <f t="shared" si="1"/>
        <v>16</v>
      </c>
      <c r="G28" s="2129"/>
      <c r="H28" s="2129"/>
      <c r="I28" s="2129"/>
      <c r="J28" s="2129"/>
      <c r="K28" s="2129"/>
      <c r="L28" s="2129"/>
      <c r="M28" s="2129"/>
      <c r="N28" s="2136"/>
      <c r="O28" s="2136"/>
      <c r="P28" s="2136"/>
      <c r="Q28" s="2136"/>
      <c r="R28" s="2136"/>
      <c r="S28" s="2136"/>
      <c r="T28" s="2136"/>
      <c r="U28" s="2136"/>
    </row>
    <row r="29" spans="1:21" s="2135" customFormat="1" ht="11.25" customHeight="1">
      <c r="A29" s="2148">
        <f t="shared" si="0"/>
        <v>17</v>
      </c>
      <c r="B29" s="5117" t="s">
        <v>2177</v>
      </c>
      <c r="C29" s="5129"/>
      <c r="D29" s="5128"/>
      <c r="E29" s="5122"/>
      <c r="F29" s="2143">
        <f t="shared" si="1"/>
        <v>17</v>
      </c>
      <c r="G29" s="2129"/>
      <c r="H29" s="2129"/>
      <c r="I29" s="2129"/>
      <c r="J29" s="2129"/>
      <c r="K29" s="2129"/>
      <c r="L29" s="2129"/>
      <c r="M29" s="2129"/>
      <c r="N29" s="2136"/>
      <c r="O29" s="2136"/>
      <c r="P29" s="2136"/>
      <c r="Q29" s="2136"/>
      <c r="R29" s="2136"/>
      <c r="S29" s="2136"/>
      <c r="T29" s="2136"/>
      <c r="U29" s="2136"/>
    </row>
    <row r="30" spans="1:21" s="2135" customFormat="1" ht="11.25" customHeight="1">
      <c r="A30" s="2148">
        <f t="shared" si="0"/>
        <v>18</v>
      </c>
      <c r="B30" s="5123" t="s">
        <v>2176</v>
      </c>
      <c r="C30" s="5117"/>
      <c r="D30" s="5126"/>
      <c r="E30" s="5127"/>
      <c r="F30" s="2143">
        <f t="shared" si="1"/>
        <v>18</v>
      </c>
      <c r="G30" s="2129"/>
      <c r="H30" s="2129"/>
      <c r="I30" s="2129"/>
      <c r="J30" s="2129"/>
      <c r="K30" s="2129"/>
      <c r="L30" s="2129"/>
      <c r="M30" s="2129"/>
      <c r="N30" s="2136"/>
      <c r="O30" s="2136"/>
      <c r="P30" s="2136"/>
      <c r="Q30" s="2136"/>
      <c r="R30" s="2136"/>
      <c r="S30" s="2136"/>
      <c r="T30" s="2136"/>
      <c r="U30" s="2136"/>
    </row>
    <row r="31" spans="1:21" s="2135" customFormat="1" ht="11.25" customHeight="1">
      <c r="A31" s="2148">
        <f t="shared" si="0"/>
        <v>19</v>
      </c>
      <c r="B31" s="5124" t="s">
        <v>2175</v>
      </c>
      <c r="C31" s="5131"/>
      <c r="D31" s="5128"/>
      <c r="E31" s="5122"/>
      <c r="F31" s="2143">
        <f t="shared" si="1"/>
        <v>19</v>
      </c>
      <c r="G31" s="2129"/>
      <c r="H31" s="2129"/>
      <c r="I31" s="2129"/>
      <c r="J31" s="2156"/>
      <c r="K31" s="2156"/>
      <c r="L31" s="2156"/>
      <c r="M31" s="2156"/>
      <c r="Q31" s="2136"/>
      <c r="R31" s="2136"/>
      <c r="S31" s="2136"/>
      <c r="T31" s="2136"/>
      <c r="U31" s="2136"/>
    </row>
    <row r="32" spans="1:21" s="2135" customFormat="1" ht="11.25" customHeight="1">
      <c r="A32" s="2148">
        <f t="shared" si="0"/>
        <v>20</v>
      </c>
      <c r="B32" s="5117" t="s">
        <v>3240</v>
      </c>
      <c r="C32" s="5120"/>
      <c r="D32" s="5128"/>
      <c r="E32" s="5122"/>
      <c r="F32" s="2143">
        <f t="shared" si="1"/>
        <v>20</v>
      </c>
      <c r="G32" s="2129"/>
      <c r="H32" s="2129"/>
      <c r="I32" s="2129"/>
      <c r="J32" s="2129"/>
      <c r="K32" s="2129"/>
      <c r="L32" s="2129"/>
      <c r="M32" s="2129"/>
      <c r="N32" s="2136"/>
      <c r="O32" s="2136"/>
      <c r="P32" s="2136"/>
      <c r="Q32" s="2136"/>
      <c r="R32" s="2136"/>
      <c r="S32" s="2136"/>
      <c r="T32" s="2136"/>
      <c r="U32" s="2136"/>
    </row>
    <row r="33" spans="1:21" s="2135" customFormat="1" ht="11.25" customHeight="1">
      <c r="A33" s="2148">
        <f t="shared" si="0"/>
        <v>21</v>
      </c>
      <c r="B33" s="5125"/>
      <c r="C33" s="5129"/>
      <c r="D33" s="5128"/>
      <c r="E33" s="5122"/>
      <c r="F33" s="2143">
        <f t="shared" si="1"/>
        <v>21</v>
      </c>
      <c r="G33" s="2129"/>
      <c r="H33" s="2129"/>
      <c r="I33" s="2129"/>
      <c r="J33" s="2129"/>
      <c r="K33" s="2129"/>
      <c r="L33" s="2129"/>
      <c r="M33" s="2129"/>
      <c r="N33" s="2136"/>
      <c r="O33" s="2136"/>
      <c r="P33" s="2136"/>
      <c r="Q33" s="2136"/>
      <c r="R33" s="2136"/>
      <c r="S33" s="2136"/>
      <c r="T33" s="2136"/>
      <c r="U33" s="2136"/>
    </row>
    <row r="34" spans="1:21" s="2135" customFormat="1" ht="11.25" customHeight="1">
      <c r="A34" s="2148">
        <f t="shared" si="0"/>
        <v>22</v>
      </c>
      <c r="B34" s="5132"/>
      <c r="C34" s="5129"/>
      <c r="D34" s="5128"/>
      <c r="E34" s="5122"/>
      <c r="F34" s="2143">
        <f t="shared" si="1"/>
        <v>22</v>
      </c>
      <c r="G34" s="2129"/>
      <c r="H34" s="2129"/>
      <c r="I34" s="2129"/>
      <c r="J34" s="2129"/>
      <c r="K34" s="2129"/>
      <c r="L34" s="2129"/>
      <c r="M34" s="2129"/>
      <c r="N34" s="2136"/>
      <c r="O34" s="2136"/>
      <c r="P34" s="2136"/>
      <c r="Q34" s="2136"/>
      <c r="R34" s="2136"/>
      <c r="S34" s="2136"/>
      <c r="T34" s="2136"/>
      <c r="U34" s="2136"/>
    </row>
    <row r="35" spans="1:21" s="2135" customFormat="1" ht="11.25" customHeight="1">
      <c r="A35" s="2148">
        <f t="shared" si="0"/>
        <v>23</v>
      </c>
      <c r="B35" s="5133"/>
      <c r="C35" s="5124"/>
      <c r="D35" s="5121"/>
      <c r="E35" s="5122"/>
      <c r="F35" s="2143">
        <f t="shared" si="1"/>
        <v>23</v>
      </c>
      <c r="G35" s="2129"/>
      <c r="H35" s="2129"/>
      <c r="I35" s="2129"/>
      <c r="J35" s="2129"/>
      <c r="K35" s="2156"/>
      <c r="L35" s="2156"/>
      <c r="M35" s="2155"/>
      <c r="Q35" s="2136"/>
      <c r="R35" s="2136"/>
      <c r="S35" s="2136"/>
      <c r="T35" s="2136"/>
      <c r="U35" s="2136"/>
    </row>
    <row r="36" spans="1:21" s="2135" customFormat="1" ht="11.25" customHeight="1">
      <c r="A36" s="2148">
        <f t="shared" si="0"/>
        <v>24</v>
      </c>
      <c r="B36" s="5123"/>
      <c r="C36" s="5117"/>
      <c r="D36" s="5126"/>
      <c r="E36" s="5127"/>
      <c r="F36" s="2143">
        <f t="shared" si="1"/>
        <v>24</v>
      </c>
      <c r="G36" s="2129"/>
      <c r="H36" s="2129"/>
      <c r="I36" s="2129"/>
      <c r="J36" s="2129"/>
      <c r="K36" s="2129"/>
      <c r="L36" s="2129"/>
      <c r="M36" s="2129"/>
      <c r="N36" s="2136"/>
      <c r="O36" s="2136"/>
      <c r="P36" s="2136"/>
      <c r="Q36" s="2136"/>
      <c r="R36" s="2136"/>
      <c r="S36" s="2136"/>
      <c r="T36" s="2136"/>
      <c r="U36" s="2136"/>
    </row>
    <row r="37" spans="1:21" s="2135" customFormat="1" ht="11.25" customHeight="1">
      <c r="A37" s="2148">
        <f t="shared" si="0"/>
        <v>25</v>
      </c>
      <c r="B37" s="5117"/>
      <c r="C37" s="5131"/>
      <c r="D37" s="5128"/>
      <c r="E37" s="5122"/>
      <c r="F37" s="2143">
        <f t="shared" si="1"/>
        <v>25</v>
      </c>
      <c r="G37" s="2129"/>
      <c r="H37" s="2129"/>
      <c r="I37" s="2129"/>
      <c r="J37" s="2129"/>
      <c r="K37" s="2129"/>
      <c r="L37" s="2156"/>
      <c r="M37" s="2129"/>
      <c r="Q37" s="2136"/>
      <c r="R37" s="2136"/>
      <c r="S37" s="2136"/>
      <c r="T37" s="2136"/>
      <c r="U37" s="2136"/>
    </row>
    <row r="38" spans="1:21" s="2135" customFormat="1" ht="11.25" customHeight="1">
      <c r="A38" s="2148">
        <f t="shared" si="0"/>
        <v>26</v>
      </c>
      <c r="B38" s="5117"/>
      <c r="C38" s="5129"/>
      <c r="D38" s="5128"/>
      <c r="E38" s="5122"/>
      <c r="F38" s="2143">
        <f t="shared" si="1"/>
        <v>26</v>
      </c>
      <c r="G38" s="2129"/>
      <c r="H38" s="2129"/>
      <c r="I38" s="2129"/>
      <c r="J38" s="2129"/>
      <c r="K38" s="2129"/>
      <c r="L38" s="2129"/>
      <c r="M38" s="2129"/>
      <c r="N38" s="2136"/>
      <c r="O38" s="2136"/>
      <c r="P38" s="2136"/>
      <c r="Q38" s="2136"/>
      <c r="R38" s="2136"/>
      <c r="S38" s="2136"/>
      <c r="T38" s="2136"/>
      <c r="U38" s="2136"/>
    </row>
    <row r="39" spans="1:21" s="2135" customFormat="1" ht="11.25" customHeight="1">
      <c r="A39" s="2148">
        <f t="shared" si="0"/>
        <v>27</v>
      </c>
      <c r="B39" s="5117"/>
      <c r="C39" s="5124"/>
      <c r="D39" s="5121"/>
      <c r="E39" s="5134"/>
      <c r="F39" s="2143">
        <f t="shared" si="1"/>
        <v>27</v>
      </c>
      <c r="G39" s="2129"/>
      <c r="H39" s="2129"/>
      <c r="I39" s="2129"/>
      <c r="J39" s="2129"/>
      <c r="K39" s="2129"/>
      <c r="L39" s="2129"/>
      <c r="M39" s="2129"/>
      <c r="N39" s="2136"/>
      <c r="O39" s="2136"/>
      <c r="P39" s="2136"/>
      <c r="Q39" s="2136"/>
      <c r="R39" s="2136"/>
      <c r="S39" s="2136"/>
      <c r="T39" s="2136"/>
      <c r="U39" s="2136"/>
    </row>
    <row r="40" spans="1:21" s="2135" customFormat="1" ht="11.25" customHeight="1">
      <c r="A40" s="2148">
        <f t="shared" si="0"/>
        <v>28</v>
      </c>
      <c r="B40" s="5135"/>
      <c r="C40" s="5124"/>
      <c r="D40" s="5121"/>
      <c r="E40" s="5134"/>
      <c r="F40" s="2143">
        <f t="shared" si="1"/>
        <v>28</v>
      </c>
      <c r="G40" s="2129"/>
      <c r="H40" s="2129"/>
      <c r="I40" s="2129"/>
      <c r="J40" s="2129"/>
      <c r="K40" s="2129"/>
      <c r="L40" s="2129"/>
      <c r="M40" s="2129"/>
      <c r="P40" s="2136"/>
      <c r="Q40" s="2136"/>
      <c r="R40" s="2136"/>
      <c r="S40" s="2136"/>
      <c r="T40" s="2136"/>
      <c r="U40" s="2136"/>
    </row>
    <row r="41" spans="1:21" s="2135" customFormat="1" ht="11.25" customHeight="1">
      <c r="A41" s="2148">
        <f t="shared" si="0"/>
        <v>29</v>
      </c>
      <c r="B41" s="5124" t="s">
        <v>3320</v>
      </c>
      <c r="C41" s="5124"/>
      <c r="D41" s="5121"/>
      <c r="E41" s="5122"/>
      <c r="F41" s="2143">
        <f t="shared" si="1"/>
        <v>29</v>
      </c>
      <c r="G41" s="2129"/>
      <c r="H41" s="2129"/>
      <c r="I41" s="2129"/>
      <c r="J41" s="2129"/>
      <c r="K41" s="2129"/>
      <c r="L41" s="2129"/>
      <c r="M41" s="2129"/>
      <c r="P41" s="2136"/>
      <c r="Q41" s="2136"/>
      <c r="R41" s="2136"/>
      <c r="S41" s="2136"/>
      <c r="T41" s="2136"/>
      <c r="U41" s="2136"/>
    </row>
    <row r="42" spans="1:21" s="2135" customFormat="1" ht="11.25" customHeight="1">
      <c r="A42" s="2148">
        <f t="shared" si="0"/>
        <v>30</v>
      </c>
      <c r="B42" s="5136" t="s">
        <v>3522</v>
      </c>
      <c r="C42" s="5124"/>
      <c r="D42" s="5121"/>
      <c r="E42" s="5134"/>
      <c r="F42" s="2143">
        <f t="shared" si="1"/>
        <v>30</v>
      </c>
      <c r="G42" s="2129"/>
      <c r="H42" s="2129"/>
      <c r="I42" s="2129"/>
      <c r="J42" s="2129"/>
      <c r="K42" s="2129"/>
      <c r="L42" s="2129"/>
      <c r="M42" s="2129"/>
      <c r="P42" s="2136"/>
      <c r="Q42" s="2136"/>
      <c r="R42" s="2136"/>
      <c r="S42" s="2136"/>
      <c r="T42" s="2136"/>
      <c r="U42" s="2136"/>
    </row>
    <row r="43" spans="1:21" s="2135" customFormat="1" ht="11.25" customHeight="1">
      <c r="A43" s="2148">
        <f t="shared" si="0"/>
        <v>31</v>
      </c>
      <c r="B43" s="5136" t="s">
        <v>3518</v>
      </c>
      <c r="C43" s="5124"/>
      <c r="D43" s="5121"/>
      <c r="E43" s="5134"/>
      <c r="F43" s="2143">
        <f t="shared" si="1"/>
        <v>31</v>
      </c>
      <c r="G43" s="2129"/>
      <c r="H43" s="2129"/>
      <c r="I43" s="2129"/>
      <c r="J43" s="2129"/>
      <c r="K43" s="2129"/>
      <c r="L43" s="2129"/>
      <c r="M43" s="2129"/>
      <c r="P43" s="2136"/>
      <c r="Q43" s="2136"/>
      <c r="R43" s="2136"/>
      <c r="S43" s="2136"/>
      <c r="T43" s="2136"/>
      <c r="U43" s="2136"/>
    </row>
    <row r="44" spans="1:21" s="2135" customFormat="1" ht="11.25" customHeight="1">
      <c r="A44" s="2148">
        <f t="shared" si="0"/>
        <v>32</v>
      </c>
      <c r="B44" s="2178"/>
      <c r="C44" s="2178"/>
      <c r="D44" s="2177"/>
      <c r="E44" s="2176"/>
      <c r="F44" s="2143">
        <f t="shared" si="1"/>
        <v>32</v>
      </c>
      <c r="G44" s="2129"/>
      <c r="H44" s="2129"/>
      <c r="I44" s="2129"/>
      <c r="J44" s="2129"/>
      <c r="K44" s="2129"/>
      <c r="L44" s="2129"/>
      <c r="M44" s="2129"/>
      <c r="P44" s="2136"/>
      <c r="Q44" s="2136"/>
      <c r="R44" s="2136"/>
      <c r="S44" s="2136"/>
      <c r="T44" s="2136"/>
      <c r="U44" s="2136"/>
    </row>
    <row r="45" spans="1:21" s="2135" customFormat="1" ht="11.25" customHeight="1">
      <c r="A45" s="2148">
        <f t="shared" si="0"/>
        <v>33</v>
      </c>
      <c r="B45" s="2178"/>
      <c r="C45" s="2178"/>
      <c r="D45" s="2177"/>
      <c r="E45" s="2176"/>
      <c r="F45" s="2143">
        <f t="shared" si="1"/>
        <v>33</v>
      </c>
      <c r="G45" s="2129"/>
      <c r="H45" s="2129"/>
      <c r="I45" s="2129"/>
      <c r="J45" s="2129"/>
      <c r="K45" s="2129"/>
      <c r="L45" s="2129"/>
      <c r="M45" s="2129"/>
      <c r="P45" s="2136"/>
      <c r="Q45" s="2136"/>
      <c r="R45" s="2136"/>
      <c r="S45" s="2136"/>
      <c r="T45" s="2136"/>
      <c r="U45" s="2136"/>
    </row>
    <row r="46" spans="1:21" s="2135" customFormat="1" ht="11.25" customHeight="1">
      <c r="A46" s="2148">
        <f t="shared" si="0"/>
        <v>34</v>
      </c>
      <c r="B46" s="2179"/>
      <c r="C46" s="2178"/>
      <c r="D46" s="2177"/>
      <c r="E46" s="2176"/>
      <c r="F46" s="2143">
        <f t="shared" si="1"/>
        <v>34</v>
      </c>
      <c r="G46" s="2129"/>
      <c r="H46" s="2129"/>
      <c r="I46" s="2129"/>
      <c r="J46" s="2129"/>
      <c r="K46" s="2129"/>
      <c r="L46" s="2129"/>
      <c r="M46" s="2129"/>
      <c r="P46" s="2136"/>
      <c r="Q46" s="2136"/>
      <c r="R46" s="2136"/>
      <c r="S46" s="2136"/>
      <c r="T46" s="2136"/>
      <c r="U46" s="2136"/>
    </row>
    <row r="47" spans="1:21" s="2135" customFormat="1" ht="11.25" customHeight="1">
      <c r="A47" s="2148">
        <f t="shared" si="0"/>
        <v>35</v>
      </c>
      <c r="B47" s="2178"/>
      <c r="C47" s="2178"/>
      <c r="D47" s="2177"/>
      <c r="E47" s="2176"/>
      <c r="F47" s="2143">
        <f t="shared" si="1"/>
        <v>35</v>
      </c>
      <c r="G47" s="2129"/>
      <c r="H47" s="2129"/>
      <c r="I47" s="2129"/>
      <c r="J47" s="2129"/>
      <c r="K47" s="2129"/>
      <c r="L47" s="2129"/>
      <c r="M47" s="2129"/>
      <c r="P47" s="2136"/>
      <c r="Q47" s="2136"/>
      <c r="R47" s="2136"/>
      <c r="S47" s="2136"/>
      <c r="T47" s="2136"/>
      <c r="U47" s="2136"/>
    </row>
    <row r="48" spans="1:21" s="2135" customFormat="1" ht="11.25" customHeight="1">
      <c r="A48" s="2148">
        <f t="shared" si="0"/>
        <v>36</v>
      </c>
      <c r="B48" s="2178"/>
      <c r="C48" s="2178"/>
      <c r="D48" s="2177"/>
      <c r="E48" s="2176"/>
      <c r="F48" s="2143">
        <f t="shared" si="1"/>
        <v>36</v>
      </c>
      <c r="G48" s="2129"/>
      <c r="H48" s="2129"/>
      <c r="I48" s="2129"/>
      <c r="J48" s="2129"/>
      <c r="K48" s="2129"/>
      <c r="L48" s="2129"/>
      <c r="M48" s="2129"/>
      <c r="P48" s="2136"/>
      <c r="Q48" s="2136"/>
      <c r="R48" s="2136"/>
      <c r="S48" s="2136"/>
      <c r="T48" s="2136"/>
      <c r="U48" s="2136"/>
    </row>
    <row r="49" spans="1:21" s="2135" customFormat="1" ht="11.25" customHeight="1">
      <c r="A49" s="2148">
        <f t="shared" si="0"/>
        <v>37</v>
      </c>
      <c r="B49" s="2178"/>
      <c r="C49" s="2178"/>
      <c r="D49" s="2177"/>
      <c r="E49" s="2176"/>
      <c r="F49" s="2143">
        <f t="shared" si="1"/>
        <v>37</v>
      </c>
      <c r="G49" s="2129"/>
      <c r="H49" s="2129"/>
      <c r="I49" s="2129"/>
      <c r="J49" s="2129"/>
      <c r="K49" s="2129"/>
      <c r="L49" s="2129"/>
      <c r="M49" s="2129"/>
      <c r="P49" s="2136"/>
      <c r="Q49" s="2136"/>
      <c r="R49" s="2136"/>
      <c r="S49" s="2136"/>
      <c r="T49" s="2136"/>
      <c r="U49" s="2136"/>
    </row>
    <row r="50" spans="1:21" s="2135" customFormat="1" ht="11.25" customHeight="1">
      <c r="A50" s="2148">
        <f t="shared" si="0"/>
        <v>38</v>
      </c>
      <c r="B50" s="2178"/>
      <c r="C50" s="2178"/>
      <c r="D50" s="2177"/>
      <c r="E50" s="2176"/>
      <c r="F50" s="2143">
        <f t="shared" si="1"/>
        <v>38</v>
      </c>
      <c r="G50" s="2129"/>
      <c r="H50" s="2129"/>
      <c r="I50" s="2129"/>
      <c r="J50" s="2129"/>
      <c r="K50" s="2129"/>
      <c r="L50" s="2129"/>
      <c r="M50" s="2129"/>
      <c r="P50" s="2136"/>
      <c r="Q50" s="2136"/>
      <c r="R50" s="2136"/>
      <c r="S50" s="2136"/>
      <c r="T50" s="2136"/>
      <c r="U50" s="2136"/>
    </row>
    <row r="51" spans="1:21" s="2135" customFormat="1" ht="11.25" customHeight="1">
      <c r="A51" s="2175" t="s">
        <v>2174</v>
      </c>
      <c r="B51" s="2174"/>
      <c r="C51" s="2174"/>
      <c r="D51" s="2173"/>
      <c r="E51" s="2173"/>
      <c r="F51" s="2172"/>
      <c r="G51" s="2129"/>
      <c r="H51" s="2129"/>
      <c r="I51" s="2129"/>
      <c r="J51" s="2129"/>
      <c r="K51" s="2129"/>
      <c r="L51" s="2156"/>
      <c r="M51" s="2129"/>
      <c r="P51" s="2136"/>
      <c r="Q51" s="2136"/>
      <c r="R51" s="2136"/>
      <c r="S51" s="2136"/>
      <c r="T51" s="2136"/>
      <c r="U51" s="2136"/>
    </row>
    <row r="52" spans="1:21" s="2135" customFormat="1" ht="11.25" customHeight="1">
      <c r="A52" s="2175" t="s">
        <v>2173</v>
      </c>
      <c r="B52" s="2174"/>
      <c r="C52" s="2174"/>
      <c r="D52" s="2173"/>
      <c r="E52" s="2173"/>
      <c r="F52" s="2172"/>
      <c r="G52" s="2129"/>
      <c r="H52" s="2129"/>
      <c r="I52" s="2129"/>
      <c r="J52" s="2129"/>
      <c r="K52" s="2129"/>
      <c r="L52" s="2156"/>
      <c r="M52" s="2129"/>
      <c r="P52" s="2136"/>
      <c r="Q52" s="2136"/>
      <c r="R52" s="2136"/>
      <c r="S52" s="2136"/>
      <c r="T52" s="2136"/>
      <c r="U52" s="2136"/>
    </row>
    <row r="53" spans="1:21" s="2135" customFormat="1" ht="11.25" customHeight="1">
      <c r="A53" s="2175" t="s">
        <v>2172</v>
      </c>
      <c r="B53" s="2174"/>
      <c r="C53" s="2174"/>
      <c r="D53" s="2173"/>
      <c r="E53" s="2173"/>
      <c r="F53" s="2172"/>
      <c r="G53" s="2129"/>
      <c r="H53" s="2129"/>
      <c r="I53" s="2129"/>
      <c r="J53" s="2129"/>
      <c r="K53" s="2129"/>
      <c r="L53" s="2129"/>
      <c r="M53" s="2129"/>
      <c r="N53" s="2136"/>
      <c r="O53" s="2136"/>
      <c r="P53" s="2136"/>
      <c r="Q53" s="2136"/>
      <c r="R53" s="2136"/>
      <c r="S53" s="2136"/>
      <c r="T53" s="2136"/>
      <c r="U53" s="2136"/>
    </row>
    <row r="54" spans="1:21" s="2135" customFormat="1" ht="11.25" customHeight="1">
      <c r="A54" s="2171" t="s">
        <v>2171</v>
      </c>
      <c r="B54" s="2170"/>
      <c r="C54" s="2170"/>
      <c r="D54" s="2169"/>
      <c r="E54" s="2169"/>
      <c r="F54" s="2160"/>
      <c r="G54" s="2129"/>
      <c r="H54" s="2129"/>
      <c r="I54" s="2129"/>
      <c r="J54" s="2129"/>
      <c r="K54" s="2129"/>
      <c r="L54" s="2129"/>
      <c r="M54" s="2129"/>
      <c r="N54" s="2136"/>
      <c r="O54" s="2136"/>
      <c r="P54" s="2136"/>
      <c r="Q54" s="2136"/>
      <c r="R54" s="2136"/>
      <c r="S54" s="2136"/>
      <c r="T54" s="2136"/>
      <c r="U54" s="2136"/>
    </row>
    <row r="55" spans="1:21" s="2158" customFormat="1" ht="11.25" customHeight="1">
      <c r="A55" s="2168"/>
      <c r="B55" s="2164" t="s">
        <v>2170</v>
      </c>
      <c r="C55" s="2167"/>
      <c r="D55" s="2164"/>
      <c r="E55" s="2164"/>
      <c r="F55" s="2166"/>
      <c r="G55" s="2156"/>
      <c r="H55" s="2155"/>
      <c r="I55" s="2155"/>
      <c r="J55" s="2155"/>
      <c r="K55" s="2155"/>
      <c r="L55" s="2155"/>
      <c r="M55" s="2155"/>
      <c r="N55" s="2159"/>
      <c r="Q55" s="2159"/>
    </row>
    <row r="56" spans="1:21" s="2158" customFormat="1" ht="11.25" customHeight="1">
      <c r="A56" s="2165" t="s">
        <v>549</v>
      </c>
      <c r="B56" s="2164" t="s">
        <v>2169</v>
      </c>
      <c r="C56" s="2164" t="s">
        <v>2168</v>
      </c>
      <c r="D56" s="2164" t="s">
        <v>2167</v>
      </c>
      <c r="E56" s="2164" t="s">
        <v>2166</v>
      </c>
      <c r="F56" s="2163" t="s">
        <v>549</v>
      </c>
      <c r="G56" s="2156"/>
      <c r="H56" s="2155"/>
      <c r="I56" s="2155"/>
      <c r="J56" s="2155"/>
      <c r="K56" s="2155"/>
      <c r="L56" s="2155"/>
      <c r="M56" s="2155"/>
      <c r="N56" s="2159"/>
      <c r="O56" s="2159"/>
      <c r="P56" s="2159"/>
    </row>
    <row r="57" spans="1:21" s="2158" customFormat="1" ht="11.25" customHeight="1">
      <c r="A57" s="2165" t="s">
        <v>593</v>
      </c>
      <c r="B57" s="2164" t="s">
        <v>2165</v>
      </c>
      <c r="C57" s="2164" t="s">
        <v>2164</v>
      </c>
      <c r="D57" s="2164" t="s">
        <v>2163</v>
      </c>
      <c r="E57" s="2164" t="s">
        <v>2162</v>
      </c>
      <c r="F57" s="2163" t="s">
        <v>593</v>
      </c>
      <c r="G57" s="2156"/>
      <c r="H57" s="2155"/>
      <c r="I57" s="2155"/>
      <c r="J57" s="2155"/>
      <c r="K57" s="2155"/>
      <c r="L57" s="2155"/>
      <c r="M57" s="2155"/>
      <c r="N57" s="2159"/>
      <c r="O57" s="2159"/>
      <c r="P57" s="2159"/>
    </row>
    <row r="58" spans="1:21" s="2158" customFormat="1" ht="11.25" customHeight="1">
      <c r="A58" s="2162"/>
      <c r="B58" s="2161" t="s">
        <v>599</v>
      </c>
      <c r="C58" s="2161" t="s">
        <v>600</v>
      </c>
      <c r="D58" s="2161" t="s">
        <v>494</v>
      </c>
      <c r="E58" s="2161" t="s">
        <v>495</v>
      </c>
      <c r="F58" s="2160"/>
      <c r="G58" s="2156"/>
      <c r="H58" s="2155"/>
      <c r="I58" s="2155"/>
      <c r="J58" s="2155"/>
      <c r="K58" s="2156"/>
      <c r="L58" s="2155"/>
      <c r="M58" s="2155"/>
      <c r="N58" s="2159"/>
      <c r="O58" s="2159"/>
      <c r="P58" s="2159"/>
    </row>
    <row r="59" spans="1:21" s="2135" customFormat="1" ht="11.25" customHeight="1">
      <c r="A59" s="2148">
        <v>1</v>
      </c>
      <c r="B59" s="2152"/>
      <c r="C59" s="2157"/>
      <c r="D59" s="2150"/>
      <c r="E59" s="2149"/>
      <c r="F59" s="2143">
        <v>1</v>
      </c>
      <c r="G59" s="2156"/>
      <c r="H59" s="2155"/>
      <c r="I59" s="2156"/>
      <c r="J59" s="2156"/>
      <c r="K59" s="2156"/>
      <c r="L59" s="2155"/>
      <c r="M59" s="2156"/>
      <c r="P59" s="2154"/>
    </row>
    <row r="60" spans="1:21" s="2135" customFormat="1" ht="11.25" customHeight="1">
      <c r="A60" s="2148">
        <v>2</v>
      </c>
      <c r="B60" s="2147"/>
      <c r="C60" s="2146"/>
      <c r="D60" s="2145"/>
      <c r="E60" s="2144"/>
      <c r="F60" s="2143">
        <v>2</v>
      </c>
      <c r="G60" s="2156"/>
      <c r="H60" s="2155"/>
      <c r="I60" s="2155"/>
      <c r="J60" s="2155"/>
      <c r="K60" s="2155"/>
      <c r="L60" s="2155"/>
      <c r="M60" s="2155"/>
      <c r="N60" s="2154"/>
      <c r="O60" s="2154"/>
      <c r="P60" s="2154"/>
      <c r="Q60" s="2154"/>
    </row>
    <row r="61" spans="1:21" s="2135" customFormat="1" ht="11.25" customHeight="1">
      <c r="A61" s="2148">
        <v>3</v>
      </c>
      <c r="B61" s="2152"/>
      <c r="C61" s="2153"/>
      <c r="D61" s="2150"/>
      <c r="E61" s="2149"/>
      <c r="F61" s="2143">
        <v>3</v>
      </c>
      <c r="G61" s="2156"/>
      <c r="H61" s="2155"/>
      <c r="I61" s="2155"/>
      <c r="J61" s="2155"/>
      <c r="K61" s="2155"/>
      <c r="L61" s="2155"/>
      <c r="M61" s="2155"/>
      <c r="N61" s="2154"/>
      <c r="O61" s="2154"/>
      <c r="P61" s="2154"/>
      <c r="Q61" s="2154"/>
    </row>
    <row r="62" spans="1:21" s="2135" customFormat="1" ht="11.25" customHeight="1">
      <c r="A62" s="2148">
        <v>4</v>
      </c>
      <c r="B62" s="2152"/>
      <c r="C62" s="2153"/>
      <c r="D62" s="2150"/>
      <c r="E62" s="2149"/>
      <c r="F62" s="2143">
        <v>4</v>
      </c>
      <c r="G62" s="2129"/>
      <c r="H62" s="2129"/>
      <c r="I62" s="2129"/>
      <c r="J62" s="2129"/>
      <c r="K62" s="2129"/>
      <c r="L62" s="2129"/>
      <c r="M62" s="2129"/>
      <c r="N62" s="2136"/>
      <c r="O62" s="2136"/>
      <c r="P62" s="2136"/>
      <c r="Q62" s="2136"/>
      <c r="R62" s="2136"/>
      <c r="S62" s="2136"/>
      <c r="T62" s="2136"/>
      <c r="U62" s="2136"/>
    </row>
    <row r="63" spans="1:21" s="2135" customFormat="1" ht="11.25" customHeight="1">
      <c r="A63" s="2148">
        <v>5</v>
      </c>
      <c r="B63" s="2153"/>
      <c r="C63" s="2153"/>
      <c r="D63" s="2150"/>
      <c r="E63" s="2149"/>
      <c r="F63" s="2143">
        <v>5</v>
      </c>
      <c r="G63" s="2129"/>
      <c r="H63" s="2129"/>
      <c r="I63" s="2129"/>
      <c r="J63" s="2129"/>
      <c r="K63" s="2129"/>
      <c r="L63" s="2129"/>
      <c r="M63" s="2129"/>
      <c r="N63" s="2136"/>
      <c r="O63" s="2136"/>
      <c r="P63" s="2136"/>
      <c r="Q63" s="2136"/>
      <c r="R63" s="2136"/>
      <c r="S63" s="2136"/>
      <c r="T63" s="2136"/>
      <c r="U63" s="2136"/>
    </row>
    <row r="64" spans="1:21" s="2135" customFormat="1" ht="11.25" customHeight="1">
      <c r="A64" s="2148">
        <v>6</v>
      </c>
      <c r="B64" s="2153"/>
      <c r="C64" s="2153"/>
      <c r="D64" s="2150"/>
      <c r="E64" s="2149"/>
      <c r="F64" s="2143">
        <v>6</v>
      </c>
      <c r="G64" s="2129"/>
      <c r="H64" s="2129"/>
      <c r="I64" s="2129"/>
      <c r="J64" s="2129"/>
      <c r="K64" s="2129"/>
      <c r="L64" s="2129"/>
      <c r="M64" s="2129"/>
      <c r="N64" s="2136"/>
      <c r="O64" s="2136"/>
      <c r="P64" s="2136"/>
      <c r="Q64" s="2136"/>
      <c r="R64" s="2136"/>
      <c r="S64" s="2136"/>
      <c r="T64" s="2136"/>
      <c r="U64" s="2136"/>
    </row>
    <row r="65" spans="1:21" s="2135" customFormat="1" ht="11.25" customHeight="1">
      <c r="A65" s="2148">
        <v>7</v>
      </c>
      <c r="B65" s="2152"/>
      <c r="C65" s="2151"/>
      <c r="D65" s="2150"/>
      <c r="E65" s="2149"/>
      <c r="F65" s="2143">
        <v>7</v>
      </c>
      <c r="G65" s="2129"/>
      <c r="H65" s="2129"/>
      <c r="I65" s="2129"/>
      <c r="J65" s="2129"/>
      <c r="K65" s="2129"/>
      <c r="L65" s="2129"/>
      <c r="M65" s="2129"/>
      <c r="N65" s="2136"/>
      <c r="O65" s="2136"/>
      <c r="P65" s="2136"/>
      <c r="Q65" s="2136"/>
      <c r="R65" s="2136"/>
      <c r="S65" s="2136"/>
      <c r="T65" s="2136"/>
      <c r="U65" s="2136"/>
    </row>
    <row r="66" spans="1:21" s="2135" customFormat="1" ht="11.25" customHeight="1">
      <c r="A66" s="2148">
        <v>8</v>
      </c>
      <c r="B66" s="2147"/>
      <c r="C66" s="2146"/>
      <c r="D66" s="2145"/>
      <c r="E66" s="2144"/>
      <c r="F66" s="2143">
        <v>8</v>
      </c>
      <c r="G66" s="2129"/>
      <c r="H66" s="2129"/>
      <c r="I66" s="2129"/>
      <c r="J66" s="2129"/>
      <c r="K66" s="2129"/>
      <c r="L66" s="2129"/>
      <c r="M66" s="2129"/>
      <c r="N66" s="2136"/>
      <c r="O66" s="2136"/>
      <c r="P66" s="2136"/>
      <c r="Q66" s="2136"/>
      <c r="R66" s="2136"/>
      <c r="S66" s="2136"/>
      <c r="T66" s="2136"/>
      <c r="U66" s="2136"/>
    </row>
    <row r="67" spans="1:21" s="2135" customFormat="1" ht="11.25" customHeight="1" thickBot="1">
      <c r="A67" s="2142">
        <v>9</v>
      </c>
      <c r="B67" s="2141"/>
      <c r="C67" s="2140"/>
      <c r="D67" s="2139"/>
      <c r="E67" s="2138"/>
      <c r="F67" s="2137">
        <v>9</v>
      </c>
      <c r="G67" s="2129"/>
      <c r="H67" s="2129"/>
      <c r="I67" s="2129"/>
      <c r="J67" s="2129"/>
      <c r="K67" s="2129"/>
      <c r="L67" s="2129"/>
      <c r="M67" s="2129"/>
      <c r="N67" s="2136"/>
      <c r="O67" s="2136"/>
      <c r="P67" s="2136"/>
      <c r="Q67" s="2136"/>
      <c r="R67" s="2136"/>
      <c r="S67" s="2136"/>
      <c r="T67" s="2136"/>
      <c r="U67" s="2136"/>
    </row>
    <row r="68" spans="1:21" s="2131" customFormat="1" ht="11.25" customHeight="1">
      <c r="A68" s="4023" t="s">
        <v>173</v>
      </c>
      <c r="B68" s="2134"/>
      <c r="C68" s="2134"/>
      <c r="D68" s="2134"/>
      <c r="E68" s="2134"/>
      <c r="G68" s="2133"/>
      <c r="H68" s="2133"/>
      <c r="I68" s="2133"/>
      <c r="J68" s="2133"/>
      <c r="K68" s="2133"/>
      <c r="L68" s="2133"/>
      <c r="M68" s="2133"/>
      <c r="N68" s="2132"/>
      <c r="O68" s="2132"/>
      <c r="P68" s="2132"/>
      <c r="Q68" s="2132"/>
      <c r="R68" s="2132"/>
      <c r="S68" s="2132"/>
      <c r="T68" s="2132"/>
      <c r="U68" s="2132"/>
    </row>
    <row r="69" spans="1:21" ht="11.25" customHeight="1">
      <c r="A69" s="2127"/>
      <c r="B69" s="2127"/>
      <c r="C69" s="2127"/>
      <c r="D69" s="2127"/>
      <c r="E69" s="2127"/>
      <c r="F69" s="2127"/>
      <c r="G69" s="2128"/>
      <c r="H69" s="2128"/>
      <c r="I69" s="2128"/>
      <c r="J69" s="2128"/>
      <c r="K69" s="2128"/>
      <c r="L69" s="2128"/>
      <c r="M69" s="2128"/>
      <c r="N69" s="2123"/>
      <c r="O69" s="2123"/>
      <c r="P69" s="2123"/>
      <c r="Q69" s="2123"/>
      <c r="R69" s="2123"/>
      <c r="S69" s="2123"/>
      <c r="T69" s="2123"/>
      <c r="U69" s="2123"/>
    </row>
    <row r="70" spans="1:21" ht="11.25" customHeight="1">
      <c r="A70" s="2127"/>
      <c r="B70" s="2127"/>
      <c r="C70" s="2127"/>
      <c r="D70" s="2127"/>
      <c r="E70" s="2127"/>
      <c r="F70" s="2127"/>
      <c r="G70" s="2128"/>
      <c r="H70" s="2128"/>
      <c r="I70" s="2128"/>
      <c r="J70" s="2128"/>
      <c r="K70" s="2128"/>
      <c r="L70" s="2128"/>
      <c r="M70" s="2128"/>
      <c r="N70" s="2123"/>
      <c r="O70" s="2123"/>
      <c r="P70" s="2123"/>
      <c r="Q70" s="2123"/>
      <c r="R70" s="2123"/>
      <c r="S70" s="2123"/>
      <c r="T70" s="2123"/>
      <c r="U70" s="2123"/>
    </row>
    <row r="71" spans="1:21" ht="11.25" customHeight="1">
      <c r="A71" s="2127"/>
      <c r="B71" s="2127"/>
      <c r="C71" s="2127"/>
      <c r="D71" s="2127"/>
      <c r="E71" s="2127"/>
      <c r="F71" s="2127"/>
      <c r="G71" s="2128"/>
      <c r="H71" s="2128"/>
      <c r="I71" s="2128"/>
      <c r="J71" s="2128"/>
      <c r="K71" s="2128"/>
      <c r="L71" s="2128"/>
      <c r="M71" s="2128"/>
      <c r="N71" s="2123"/>
      <c r="O71" s="2123"/>
      <c r="P71" s="2123"/>
      <c r="Q71" s="2123"/>
      <c r="R71" s="2123"/>
      <c r="S71" s="2123"/>
      <c r="T71" s="2123"/>
      <c r="U71" s="2123"/>
    </row>
    <row r="72" spans="1:21" ht="11.25" customHeight="1">
      <c r="A72" s="2129" t="s">
        <v>982</v>
      </c>
      <c r="B72" s="2128"/>
      <c r="C72" s="2128"/>
      <c r="D72" s="2128"/>
      <c r="E72" s="2130"/>
      <c r="F72" s="2129" t="s">
        <v>982</v>
      </c>
      <c r="G72" s="2128"/>
      <c r="H72" s="2128"/>
      <c r="I72" s="2126"/>
      <c r="J72" s="2126"/>
      <c r="K72" s="2126"/>
      <c r="L72" s="2126"/>
      <c r="M72" s="2126"/>
      <c r="N72" s="2124"/>
      <c r="O72" s="2124"/>
      <c r="P72" s="2124"/>
      <c r="Q72" s="2124"/>
      <c r="R72" s="2123"/>
      <c r="S72" s="2123"/>
      <c r="T72" s="2123"/>
      <c r="U72" s="2123"/>
    </row>
    <row r="73" spans="1:21" ht="11.25" customHeight="1">
      <c r="A73" s="2129" t="s">
        <v>982</v>
      </c>
      <c r="B73" s="2126"/>
      <c r="C73" s="2126"/>
      <c r="D73" s="2126"/>
      <c r="E73" s="2130"/>
      <c r="F73" s="2129" t="s">
        <v>982</v>
      </c>
      <c r="G73" s="2128"/>
      <c r="H73" s="2128"/>
      <c r="I73" s="2126"/>
      <c r="J73" s="2126"/>
      <c r="K73" s="2126"/>
      <c r="L73" s="2126"/>
      <c r="M73" s="2126"/>
      <c r="N73" s="2124"/>
      <c r="O73" s="2124"/>
      <c r="P73" s="2124"/>
      <c r="Q73" s="2124"/>
      <c r="R73" s="2123"/>
      <c r="S73" s="2123"/>
      <c r="T73" s="2123"/>
      <c r="U73" s="2123"/>
    </row>
    <row r="74" spans="1:21" ht="11.25" customHeight="1">
      <c r="A74" s="2127"/>
      <c r="B74" s="2127"/>
      <c r="C74" s="2127"/>
      <c r="D74" s="2127"/>
      <c r="E74" s="2127"/>
      <c r="F74" s="2127"/>
      <c r="G74" s="2127"/>
      <c r="H74" s="2127"/>
      <c r="I74" s="2127"/>
      <c r="J74" s="2127"/>
      <c r="K74" s="2127"/>
      <c r="L74" s="2127"/>
      <c r="M74" s="2127"/>
    </row>
    <row r="75" spans="1:21" ht="11.25" customHeight="1">
      <c r="A75" s="2127"/>
      <c r="B75" s="2127"/>
      <c r="C75" s="2127"/>
      <c r="D75" s="2127"/>
      <c r="E75" s="2127"/>
      <c r="F75" s="2127"/>
      <c r="G75" s="2127"/>
      <c r="H75" s="2126"/>
      <c r="I75" s="2127"/>
      <c r="J75" s="2127"/>
      <c r="K75" s="2127"/>
      <c r="L75" s="2127"/>
      <c r="M75" s="2127"/>
    </row>
    <row r="76" spans="1:21" ht="11.25" customHeight="1">
      <c r="A76" s="2127"/>
      <c r="B76" s="2127"/>
      <c r="C76" s="2127"/>
      <c r="D76" s="2127"/>
      <c r="E76" s="2127"/>
      <c r="F76" s="2127"/>
      <c r="G76" s="2127"/>
      <c r="H76" s="2126"/>
      <c r="I76" s="2127"/>
      <c r="J76" s="2127"/>
      <c r="K76" s="2127"/>
      <c r="L76" s="2127"/>
      <c r="M76" s="2127"/>
    </row>
    <row r="77" spans="1:21">
      <c r="A77" s="2127"/>
      <c r="B77" s="2127"/>
      <c r="C77" s="2127"/>
      <c r="D77" s="2127"/>
      <c r="E77" s="2127"/>
      <c r="F77" s="2127"/>
      <c r="G77" s="2127"/>
      <c r="H77" s="2126"/>
      <c r="I77" s="2127"/>
      <c r="J77" s="2127"/>
      <c r="K77" s="2127"/>
      <c r="L77" s="2127"/>
      <c r="M77" s="2127"/>
    </row>
    <row r="78" spans="1:21">
      <c r="A78" s="2127"/>
      <c r="B78" s="2127"/>
      <c r="C78" s="2127"/>
      <c r="D78" s="2127"/>
      <c r="E78" s="2127"/>
      <c r="F78" s="2127"/>
      <c r="G78" s="2127"/>
      <c r="H78" s="2155"/>
      <c r="I78" s="2156"/>
      <c r="J78" s="2156"/>
      <c r="K78" s="2156"/>
      <c r="L78" s="2155"/>
      <c r="M78" s="4025"/>
      <c r="N78" s="4026"/>
      <c r="O78" s="4026"/>
      <c r="P78" s="4026"/>
      <c r="Q78" s="4026"/>
      <c r="R78" s="2135"/>
    </row>
    <row r="79" spans="1:21">
      <c r="H79" s="2124"/>
      <c r="I79" s="2124"/>
      <c r="M79" s="2125"/>
    </row>
    <row r="80" spans="1:21">
      <c r="H80" s="2124"/>
    </row>
    <row r="81" spans="7:21">
      <c r="H81" s="2124"/>
    </row>
    <row r="82" spans="7:21">
      <c r="H82" s="2124"/>
      <c r="I82" s="2124"/>
      <c r="J82" s="2124"/>
      <c r="K82" s="2124"/>
      <c r="L82" s="2124"/>
      <c r="M82" s="2124"/>
      <c r="N82" s="2124"/>
      <c r="O82" s="2124"/>
      <c r="P82" s="2124"/>
      <c r="Q82" s="2124"/>
    </row>
    <row r="83" spans="7:21">
      <c r="H83" s="2124"/>
      <c r="I83" s="2124"/>
      <c r="J83" s="2124"/>
      <c r="K83" s="2124"/>
      <c r="Q83" s="2124"/>
    </row>
    <row r="84" spans="7:21">
      <c r="H84" s="2124"/>
      <c r="I84" s="2124"/>
      <c r="J84" s="2124"/>
      <c r="K84" s="2124"/>
      <c r="L84" s="2124"/>
      <c r="M84" s="2124"/>
      <c r="N84" s="2124"/>
      <c r="Q84" s="2124"/>
    </row>
    <row r="85" spans="7:21">
      <c r="H85" s="2124"/>
      <c r="I85" s="2124"/>
      <c r="J85" s="2124"/>
      <c r="K85" s="2124"/>
      <c r="L85" s="2124"/>
      <c r="M85" s="2124"/>
      <c r="N85" s="2124"/>
      <c r="O85" s="2124"/>
      <c r="P85" s="2124"/>
    </row>
    <row r="86" spans="7:21">
      <c r="H86" s="2124"/>
      <c r="I86" s="2124"/>
      <c r="J86" s="2124"/>
      <c r="K86" s="2124"/>
      <c r="L86" s="2124"/>
      <c r="M86" s="2124"/>
      <c r="N86" s="2124"/>
      <c r="O86" s="2124"/>
      <c r="P86" s="2124"/>
    </row>
    <row r="87" spans="7:21">
      <c r="H87" s="2124"/>
      <c r="I87" s="2124"/>
      <c r="J87" s="2124"/>
      <c r="L87" s="2124"/>
      <c r="M87" s="2124"/>
      <c r="N87" s="2124"/>
      <c r="O87" s="2124"/>
      <c r="P87" s="2124"/>
    </row>
    <row r="88" spans="7:21">
      <c r="H88" s="2124"/>
      <c r="I88" s="2124"/>
      <c r="J88" s="2124"/>
      <c r="L88" s="2124"/>
      <c r="M88" s="2124"/>
      <c r="N88" s="2124"/>
      <c r="O88" s="2124"/>
      <c r="P88" s="2124"/>
    </row>
    <row r="89" spans="7:21">
      <c r="H89" s="2124"/>
      <c r="L89" s="2124"/>
      <c r="P89" s="2124"/>
    </row>
    <row r="90" spans="7:21">
      <c r="H90" s="2124"/>
      <c r="I90" s="2124"/>
      <c r="J90" s="2124"/>
      <c r="K90" s="2124"/>
      <c r="L90" s="2124"/>
      <c r="M90" s="2124"/>
      <c r="N90" s="2124"/>
      <c r="O90" s="2124"/>
      <c r="P90" s="2124"/>
      <c r="Q90" s="2124"/>
    </row>
    <row r="91" spans="7:21">
      <c r="H91" s="2124"/>
      <c r="I91" s="2124"/>
      <c r="J91" s="2124"/>
      <c r="K91" s="2124"/>
      <c r="L91" s="2124"/>
      <c r="M91" s="2124"/>
      <c r="N91" s="2124"/>
      <c r="O91" s="2124"/>
      <c r="P91" s="2124"/>
      <c r="Q91" s="2124"/>
    </row>
    <row r="92" spans="7:21">
      <c r="G92" s="2123"/>
      <c r="H92" s="2123"/>
      <c r="I92" s="2123"/>
      <c r="J92" s="2123"/>
      <c r="K92" s="2123"/>
      <c r="L92" s="2123"/>
      <c r="M92" s="2123"/>
      <c r="N92" s="2123"/>
      <c r="O92" s="2123"/>
      <c r="P92" s="2123"/>
      <c r="Q92" s="2123"/>
      <c r="R92" s="2123"/>
      <c r="S92" s="2123"/>
      <c r="T92" s="2123"/>
      <c r="U92" s="2123"/>
    </row>
    <row r="93" spans="7:21">
      <c r="G93" s="2123"/>
      <c r="H93" s="2123"/>
      <c r="I93" s="2123"/>
      <c r="J93" s="2123"/>
      <c r="K93" s="2123"/>
      <c r="L93" s="2123"/>
      <c r="M93" s="2123"/>
      <c r="N93" s="2123"/>
      <c r="O93" s="2123"/>
      <c r="P93" s="2123"/>
      <c r="Q93" s="2123"/>
      <c r="R93" s="2123"/>
      <c r="S93" s="2123"/>
      <c r="T93" s="2123"/>
      <c r="U93" s="2123"/>
    </row>
    <row r="94" spans="7:21">
      <c r="G94" s="2123"/>
      <c r="H94" s="2123"/>
      <c r="I94" s="2123"/>
      <c r="J94" s="2123"/>
      <c r="K94" s="2123"/>
      <c r="L94" s="2123"/>
      <c r="M94" s="2123"/>
      <c r="N94" s="2123"/>
      <c r="O94" s="2123"/>
      <c r="P94" s="2123"/>
      <c r="Q94" s="2123"/>
      <c r="R94" s="2123"/>
      <c r="S94" s="2123"/>
      <c r="T94" s="2123"/>
      <c r="U94" s="2123"/>
    </row>
    <row r="95" spans="7:21">
      <c r="G95" s="2123"/>
      <c r="H95" s="2123"/>
      <c r="I95" s="2123"/>
      <c r="J95" s="2123"/>
      <c r="K95" s="2123"/>
      <c r="L95" s="2123"/>
      <c r="M95" s="2123"/>
      <c r="N95" s="2123"/>
      <c r="O95" s="2123"/>
      <c r="P95" s="2123"/>
      <c r="Q95" s="2123"/>
      <c r="R95" s="2123"/>
      <c r="S95" s="2123"/>
      <c r="T95" s="2123"/>
      <c r="U95" s="2123"/>
    </row>
    <row r="96" spans="7:21">
      <c r="G96" s="2123"/>
      <c r="H96" s="2123"/>
      <c r="I96" s="2123"/>
      <c r="J96" s="2123"/>
      <c r="K96" s="2123"/>
      <c r="L96" s="2123"/>
      <c r="M96" s="2123"/>
      <c r="N96" s="2123"/>
      <c r="O96" s="2123"/>
      <c r="P96" s="2123"/>
      <c r="Q96" s="2123"/>
      <c r="R96" s="2123"/>
      <c r="S96" s="2123"/>
      <c r="T96" s="2123"/>
      <c r="U96" s="2123"/>
    </row>
    <row r="97" spans="7:21">
      <c r="G97" s="2123"/>
      <c r="H97" s="2123"/>
      <c r="I97" s="2123"/>
      <c r="J97" s="2123"/>
      <c r="K97" s="2123"/>
      <c r="L97" s="2123"/>
      <c r="M97" s="2123"/>
      <c r="N97" s="2123"/>
      <c r="O97" s="2123"/>
      <c r="P97" s="2123"/>
      <c r="Q97" s="2123"/>
      <c r="R97" s="2123"/>
      <c r="S97" s="2123"/>
      <c r="T97" s="2123"/>
      <c r="U97" s="2123"/>
    </row>
    <row r="98" spans="7:21">
      <c r="G98" s="2123"/>
      <c r="H98" s="2123"/>
      <c r="I98" s="2123"/>
      <c r="J98" s="2123"/>
      <c r="K98" s="2123"/>
      <c r="L98" s="2123"/>
      <c r="M98" s="2123"/>
      <c r="N98" s="2123"/>
      <c r="O98" s="2123"/>
      <c r="P98" s="2123"/>
      <c r="Q98" s="2123"/>
      <c r="R98" s="2123"/>
      <c r="S98" s="2123"/>
      <c r="T98" s="2123"/>
      <c r="U98" s="2123"/>
    </row>
    <row r="99" spans="7:21">
      <c r="G99" s="2123"/>
      <c r="H99" s="2123"/>
      <c r="I99" s="2123"/>
      <c r="J99" s="2123"/>
      <c r="K99" s="2123"/>
      <c r="L99" s="2123"/>
      <c r="M99" s="2123"/>
      <c r="N99" s="2123"/>
      <c r="O99" s="2123"/>
      <c r="P99" s="2123"/>
      <c r="Q99" s="2123"/>
      <c r="R99" s="2123"/>
      <c r="S99" s="2123"/>
      <c r="T99" s="2123"/>
      <c r="U99" s="2123"/>
    </row>
    <row r="100" spans="7:21">
      <c r="G100" s="2123"/>
      <c r="H100" s="2123"/>
      <c r="I100" s="2123"/>
      <c r="J100" s="2123"/>
      <c r="K100" s="2123"/>
      <c r="L100" s="2123"/>
      <c r="M100" s="2123"/>
      <c r="N100" s="2123"/>
      <c r="O100" s="2123"/>
      <c r="P100" s="2123"/>
      <c r="Q100" s="2123"/>
      <c r="R100" s="2123"/>
      <c r="S100" s="2123"/>
      <c r="T100" s="2123"/>
      <c r="U100" s="2123"/>
    </row>
    <row r="101" spans="7:21">
      <c r="G101" s="2123"/>
      <c r="H101" s="2123"/>
      <c r="I101" s="2123"/>
      <c r="J101" s="2123"/>
      <c r="K101" s="2123"/>
      <c r="L101" s="2123"/>
      <c r="M101" s="2123"/>
      <c r="N101" s="2123"/>
      <c r="O101" s="2123"/>
      <c r="P101" s="2123"/>
      <c r="Q101" s="2123"/>
      <c r="R101" s="2123"/>
      <c r="S101" s="2123"/>
      <c r="T101" s="2123"/>
      <c r="U101" s="2123"/>
    </row>
    <row r="102" spans="7:21">
      <c r="G102" s="2123"/>
      <c r="H102" s="2123"/>
      <c r="I102" s="2123"/>
      <c r="J102" s="2123"/>
      <c r="K102" s="2123"/>
      <c r="L102" s="2123"/>
      <c r="M102" s="2123"/>
      <c r="N102" s="2123"/>
      <c r="O102" s="2123"/>
      <c r="P102" s="2123"/>
      <c r="Q102" s="2123"/>
      <c r="R102" s="2123"/>
      <c r="S102" s="2123"/>
      <c r="T102" s="2123"/>
      <c r="U102" s="2123"/>
    </row>
    <row r="103" spans="7:21">
      <c r="G103" s="2123"/>
      <c r="H103" s="2123"/>
      <c r="I103" s="2123"/>
      <c r="J103" s="2123"/>
      <c r="K103" s="2123"/>
      <c r="L103" s="2123"/>
      <c r="M103" s="2123"/>
      <c r="N103" s="2123"/>
      <c r="O103" s="2123"/>
      <c r="P103" s="2123"/>
      <c r="Q103" s="2123"/>
      <c r="R103" s="2123"/>
      <c r="S103" s="2123"/>
      <c r="T103" s="2123"/>
      <c r="U103" s="2123"/>
    </row>
    <row r="104" spans="7:21">
      <c r="G104" s="2123"/>
      <c r="H104" s="2123"/>
      <c r="I104" s="2123"/>
      <c r="J104" s="2123"/>
      <c r="K104" s="2123"/>
      <c r="L104" s="2123"/>
      <c r="M104" s="2123"/>
      <c r="N104" s="2123"/>
      <c r="O104" s="2123"/>
      <c r="P104" s="2123"/>
      <c r="Q104" s="2123"/>
      <c r="R104" s="2123"/>
      <c r="S104" s="2123"/>
      <c r="T104" s="2123"/>
      <c r="U104" s="2123"/>
    </row>
    <row r="105" spans="7:21">
      <c r="G105" s="2123"/>
      <c r="H105" s="2123"/>
      <c r="I105" s="2123"/>
      <c r="J105" s="2123"/>
      <c r="K105" s="2123"/>
      <c r="L105" s="2123"/>
      <c r="M105" s="2123"/>
      <c r="N105" s="2123"/>
      <c r="O105" s="2123"/>
      <c r="P105" s="2123"/>
      <c r="Q105" s="2123"/>
      <c r="R105" s="2123"/>
      <c r="S105" s="2123"/>
      <c r="T105" s="2123"/>
      <c r="U105" s="2123"/>
    </row>
    <row r="106" spans="7:21">
      <c r="G106" s="2123"/>
      <c r="H106" s="2123"/>
      <c r="I106" s="2123"/>
      <c r="J106" s="2123"/>
      <c r="K106" s="2123"/>
      <c r="L106" s="2123"/>
      <c r="M106" s="2123"/>
      <c r="N106" s="2123"/>
      <c r="O106" s="2123"/>
      <c r="P106" s="2123"/>
      <c r="Q106" s="2123"/>
      <c r="R106" s="2123"/>
      <c r="S106" s="2123"/>
      <c r="T106" s="2123"/>
      <c r="U106" s="2123"/>
    </row>
    <row r="107" spans="7:21">
      <c r="G107" s="2123"/>
      <c r="H107" s="2123"/>
      <c r="I107" s="2123"/>
      <c r="Q107" s="2123"/>
      <c r="R107" s="2123"/>
      <c r="S107" s="2123"/>
      <c r="T107" s="2123"/>
      <c r="U107" s="2123"/>
    </row>
    <row r="108" spans="7:21">
      <c r="G108" s="2123"/>
      <c r="H108" s="2123"/>
      <c r="I108" s="2123"/>
      <c r="J108" s="2123"/>
      <c r="K108" s="2123"/>
      <c r="L108" s="2123"/>
      <c r="M108" s="2123"/>
      <c r="N108" s="2123"/>
      <c r="O108" s="2123"/>
      <c r="P108" s="2123"/>
      <c r="Q108" s="2123"/>
      <c r="R108" s="2123"/>
      <c r="S108" s="2123"/>
      <c r="T108" s="2123"/>
      <c r="U108" s="2123"/>
    </row>
    <row r="109" spans="7:21">
      <c r="G109" s="2123"/>
      <c r="H109" s="2123"/>
      <c r="I109" s="2123"/>
      <c r="Q109" s="2123"/>
      <c r="R109" s="2123"/>
      <c r="S109" s="2123"/>
      <c r="T109" s="2123"/>
      <c r="U109" s="2123"/>
    </row>
    <row r="110" spans="7:21">
      <c r="G110" s="2123"/>
      <c r="H110" s="2123"/>
      <c r="I110" s="2123"/>
      <c r="J110" s="2123"/>
      <c r="K110" s="2123"/>
      <c r="L110" s="2123"/>
      <c r="M110" s="2123"/>
      <c r="N110" s="2123"/>
      <c r="O110" s="2123"/>
      <c r="P110" s="2123"/>
      <c r="Q110" s="2123"/>
      <c r="R110" s="2123"/>
      <c r="S110" s="2123"/>
      <c r="T110" s="2123"/>
      <c r="U110" s="2123"/>
    </row>
    <row r="111" spans="7:21">
      <c r="G111" s="2123"/>
      <c r="H111" s="2123"/>
      <c r="I111" s="2123"/>
      <c r="J111" s="2123"/>
      <c r="K111" s="2123"/>
      <c r="L111" s="2123"/>
      <c r="M111" s="2123"/>
      <c r="N111" s="2123"/>
      <c r="O111" s="2123"/>
      <c r="P111" s="2123"/>
      <c r="Q111" s="2123"/>
      <c r="R111" s="2123"/>
      <c r="S111" s="2123"/>
      <c r="T111" s="2123"/>
      <c r="U111" s="2123"/>
    </row>
    <row r="112" spans="7:21">
      <c r="G112" s="2123"/>
      <c r="H112" s="2123"/>
      <c r="I112" s="2123"/>
      <c r="J112" s="2123"/>
      <c r="K112" s="2123"/>
      <c r="L112" s="2123"/>
      <c r="M112" s="2123"/>
      <c r="N112" s="2123"/>
      <c r="O112" s="2123"/>
      <c r="P112" s="2123"/>
      <c r="Q112" s="2123"/>
      <c r="R112" s="2123"/>
      <c r="S112" s="2123"/>
      <c r="T112" s="2123"/>
      <c r="U112" s="2123"/>
    </row>
    <row r="113" spans="7:21">
      <c r="G113" s="2123"/>
      <c r="H113" s="2123"/>
      <c r="I113" s="2123"/>
      <c r="J113" s="2123"/>
      <c r="M113" s="2124"/>
      <c r="Q113" s="2123"/>
      <c r="R113" s="2123"/>
      <c r="S113" s="2123"/>
      <c r="T113" s="2123"/>
      <c r="U113" s="2123"/>
    </row>
    <row r="114" spans="7:21">
      <c r="G114" s="2123"/>
      <c r="H114" s="2123"/>
      <c r="I114" s="2123"/>
      <c r="J114" s="2123"/>
      <c r="K114" s="2123"/>
      <c r="L114" s="2123"/>
      <c r="M114" s="2123"/>
      <c r="N114" s="2123"/>
      <c r="O114" s="2123"/>
      <c r="P114" s="2123"/>
      <c r="Q114" s="2123"/>
      <c r="R114" s="2123"/>
      <c r="S114" s="2123"/>
      <c r="T114" s="2123"/>
      <c r="U114" s="2123"/>
    </row>
    <row r="115" spans="7:21">
      <c r="G115" s="2123"/>
      <c r="H115" s="2123"/>
      <c r="I115" s="2123"/>
      <c r="J115" s="2123"/>
      <c r="K115" s="2123"/>
      <c r="M115" s="2123"/>
      <c r="Q115" s="2123"/>
      <c r="R115" s="2123"/>
      <c r="S115" s="2123"/>
      <c r="T115" s="2123"/>
      <c r="U115" s="2123"/>
    </row>
    <row r="116" spans="7:21">
      <c r="G116" s="2123"/>
      <c r="H116" s="2123"/>
      <c r="I116" s="2123"/>
      <c r="J116" s="2123"/>
      <c r="K116" s="2123"/>
      <c r="L116" s="2123"/>
      <c r="M116" s="2123"/>
      <c r="N116" s="2123"/>
      <c r="O116" s="2123"/>
      <c r="P116" s="2123"/>
      <c r="Q116" s="2123"/>
      <c r="R116" s="2123"/>
      <c r="S116" s="2123"/>
      <c r="T116" s="2123"/>
      <c r="U116" s="2123"/>
    </row>
    <row r="117" spans="7:21">
      <c r="G117" s="2123"/>
      <c r="H117" s="2123"/>
      <c r="I117" s="2123"/>
      <c r="J117" s="2123"/>
      <c r="K117" s="2123"/>
      <c r="L117" s="2123"/>
      <c r="M117" s="2123"/>
      <c r="N117" s="2123"/>
      <c r="O117" s="2123"/>
      <c r="P117" s="2123"/>
      <c r="Q117" s="2123"/>
      <c r="R117" s="2123"/>
      <c r="S117" s="2123"/>
      <c r="T117" s="2123"/>
      <c r="U117" s="2123"/>
    </row>
    <row r="118" spans="7:21">
      <c r="G118" s="2123"/>
      <c r="H118" s="2123"/>
      <c r="I118" s="2123"/>
      <c r="J118" s="2123"/>
      <c r="K118" s="2123"/>
      <c r="L118" s="2123"/>
      <c r="M118" s="2123"/>
      <c r="P118" s="2123"/>
      <c r="Q118" s="2123"/>
      <c r="R118" s="2123"/>
      <c r="S118" s="2123"/>
      <c r="T118" s="2123"/>
      <c r="U118" s="2123"/>
    </row>
    <row r="119" spans="7:21">
      <c r="G119" s="2123"/>
      <c r="H119" s="2123"/>
      <c r="I119" s="2123"/>
      <c r="J119" s="2123"/>
      <c r="K119" s="2123"/>
      <c r="L119" s="2123"/>
      <c r="M119" s="2123"/>
      <c r="N119" s="2123"/>
      <c r="O119" s="2123"/>
      <c r="P119" s="2123"/>
      <c r="Q119" s="2123"/>
      <c r="R119" s="2123"/>
      <c r="S119" s="2123"/>
      <c r="T119" s="2123"/>
      <c r="U119" s="2123"/>
    </row>
    <row r="120" spans="7:21">
      <c r="G120" s="2123"/>
      <c r="H120" s="2123"/>
      <c r="I120" s="2123"/>
      <c r="J120" s="2123"/>
      <c r="K120" s="2123"/>
      <c r="L120" s="2123"/>
      <c r="M120" s="2123"/>
      <c r="N120" s="2123"/>
      <c r="O120" s="2123"/>
      <c r="P120" s="2123"/>
      <c r="Q120" s="2123"/>
      <c r="R120" s="2123"/>
      <c r="S120" s="2123"/>
      <c r="T120" s="2123"/>
      <c r="U120" s="2123"/>
    </row>
    <row r="121" spans="7:21">
      <c r="G121" s="2123"/>
      <c r="H121" s="2123"/>
      <c r="I121" s="2123"/>
      <c r="J121" s="2123"/>
      <c r="K121" s="2123"/>
      <c r="L121" s="2123"/>
      <c r="M121" s="2123"/>
      <c r="N121" s="2123"/>
      <c r="O121" s="2123"/>
      <c r="P121" s="2123"/>
      <c r="Q121" s="2123"/>
      <c r="R121" s="2123"/>
      <c r="S121" s="2123"/>
      <c r="T121" s="2123"/>
      <c r="U121" s="2123"/>
    </row>
    <row r="122" spans="7:21">
      <c r="G122" s="2123"/>
      <c r="H122" s="2123"/>
      <c r="I122" s="2123"/>
      <c r="J122" s="2123"/>
      <c r="K122" s="2123"/>
      <c r="M122" s="2123"/>
      <c r="P122" s="2123"/>
      <c r="Q122" s="2123"/>
      <c r="R122" s="2123"/>
      <c r="S122" s="2123"/>
      <c r="T122" s="2123"/>
      <c r="U122" s="2123"/>
    </row>
    <row r="123" spans="7:21">
      <c r="G123" s="2123"/>
      <c r="H123" s="2123"/>
      <c r="I123" s="2123"/>
      <c r="J123" s="2123"/>
      <c r="K123" s="2123"/>
      <c r="L123" s="2123"/>
      <c r="M123" s="2123"/>
      <c r="N123" s="2123"/>
      <c r="O123" s="2123"/>
      <c r="P123" s="2123"/>
      <c r="Q123" s="2123"/>
      <c r="R123" s="2123"/>
      <c r="S123" s="2123"/>
      <c r="T123" s="2123"/>
      <c r="U123" s="2123"/>
    </row>
    <row r="124" spans="7:21">
      <c r="G124" s="2123"/>
      <c r="H124" s="2123"/>
      <c r="I124" s="2123"/>
      <c r="J124" s="2123"/>
      <c r="K124" s="2123"/>
      <c r="M124" s="2123"/>
      <c r="P124" s="2123"/>
      <c r="Q124" s="2123"/>
      <c r="R124" s="2123"/>
      <c r="S124" s="2123"/>
      <c r="T124" s="2123"/>
      <c r="U124" s="2123"/>
    </row>
    <row r="125" spans="7:21">
      <c r="G125" s="2123"/>
      <c r="H125" s="2123"/>
      <c r="I125" s="2123"/>
      <c r="J125" s="2123"/>
      <c r="K125" s="2123"/>
      <c r="M125" s="2123"/>
      <c r="P125" s="2123"/>
      <c r="Q125" s="2123"/>
      <c r="R125" s="2123"/>
      <c r="S125" s="2123"/>
      <c r="T125" s="2123"/>
      <c r="U125" s="2123"/>
    </row>
    <row r="126" spans="7:21">
      <c r="G126" s="2123"/>
      <c r="H126" s="2123"/>
      <c r="I126" s="2123"/>
      <c r="J126" s="2123"/>
      <c r="K126" s="2123"/>
      <c r="M126" s="2123"/>
      <c r="P126" s="2123"/>
      <c r="Q126" s="2123"/>
      <c r="R126" s="2123"/>
      <c r="S126" s="2123"/>
      <c r="T126" s="2123"/>
      <c r="U126" s="2123"/>
    </row>
    <row r="127" spans="7:21">
      <c r="G127" s="2123"/>
      <c r="H127" s="2123"/>
      <c r="I127" s="2123"/>
      <c r="J127" s="2123"/>
      <c r="K127" s="2123"/>
      <c r="M127" s="2123"/>
      <c r="P127" s="2123"/>
      <c r="Q127" s="2123"/>
      <c r="R127" s="2123"/>
      <c r="S127" s="2123"/>
      <c r="T127" s="2123"/>
      <c r="U127" s="2123"/>
    </row>
    <row r="128" spans="7:21">
      <c r="G128" s="2123"/>
      <c r="H128" s="2123"/>
      <c r="I128" s="2123"/>
      <c r="J128" s="2123"/>
      <c r="K128" s="2123"/>
      <c r="M128" s="2123"/>
      <c r="P128" s="2123"/>
      <c r="Q128" s="2123"/>
      <c r="R128" s="2123"/>
      <c r="S128" s="2123"/>
      <c r="T128" s="2123"/>
      <c r="U128" s="2123"/>
    </row>
    <row r="129" spans="7:21">
      <c r="G129" s="2123"/>
      <c r="H129" s="2123"/>
      <c r="I129" s="2123"/>
      <c r="J129" s="2123"/>
      <c r="K129" s="2123"/>
      <c r="M129" s="2123"/>
      <c r="P129" s="2123"/>
      <c r="Q129" s="2123"/>
      <c r="R129" s="2123"/>
      <c r="S129" s="2123"/>
      <c r="T129" s="2123"/>
      <c r="U129" s="2123"/>
    </row>
    <row r="130" spans="7:21">
      <c r="G130" s="2123"/>
      <c r="H130" s="2123"/>
      <c r="I130" s="2123"/>
      <c r="J130" s="2123"/>
      <c r="K130" s="2123"/>
      <c r="M130" s="2123"/>
      <c r="P130" s="2123"/>
      <c r="Q130" s="2123"/>
      <c r="R130" s="2123"/>
      <c r="S130" s="2123"/>
      <c r="T130" s="2123"/>
      <c r="U130" s="2123"/>
    </row>
    <row r="131" spans="7:21">
      <c r="G131" s="2123"/>
      <c r="H131" s="2123"/>
      <c r="I131" s="2123"/>
      <c r="J131" s="2123"/>
      <c r="K131" s="2123"/>
      <c r="M131" s="2123"/>
      <c r="P131" s="2123"/>
      <c r="Q131" s="2123"/>
      <c r="R131" s="2123"/>
      <c r="S131" s="2123"/>
      <c r="T131" s="2123"/>
      <c r="U131" s="2123"/>
    </row>
    <row r="132" spans="7:21">
      <c r="G132" s="2123"/>
      <c r="H132" s="2123"/>
      <c r="I132" s="2123"/>
      <c r="J132" s="2123"/>
      <c r="K132" s="2123"/>
      <c r="M132" s="2123"/>
      <c r="P132" s="2123"/>
      <c r="Q132" s="2123"/>
      <c r="R132" s="2123"/>
      <c r="S132" s="2123"/>
      <c r="T132" s="2123"/>
      <c r="U132" s="2123"/>
    </row>
    <row r="133" spans="7:21">
      <c r="G133" s="2123"/>
      <c r="H133" s="2123"/>
      <c r="I133" s="2123"/>
      <c r="J133" s="2123"/>
      <c r="K133" s="2123"/>
      <c r="M133" s="2123"/>
      <c r="P133" s="2123"/>
      <c r="Q133" s="2123"/>
      <c r="R133" s="2123"/>
      <c r="S133" s="2123"/>
      <c r="T133" s="2123"/>
      <c r="U133" s="2123"/>
    </row>
    <row r="134" spans="7:21">
      <c r="G134" s="2123"/>
      <c r="H134" s="2123"/>
      <c r="I134" s="2123"/>
      <c r="J134" s="2123"/>
      <c r="K134" s="2123"/>
      <c r="M134" s="2123"/>
      <c r="P134" s="2123"/>
      <c r="Q134" s="2123"/>
      <c r="R134" s="2123"/>
      <c r="S134" s="2123"/>
      <c r="T134" s="2123"/>
      <c r="U134" s="2123"/>
    </row>
    <row r="135" spans="7:21">
      <c r="G135" s="2123"/>
      <c r="H135" s="2123"/>
      <c r="I135" s="2123"/>
      <c r="J135" s="2123"/>
      <c r="K135" s="2123"/>
      <c r="M135" s="2123"/>
      <c r="P135" s="2123"/>
      <c r="Q135" s="2123"/>
      <c r="R135" s="2123"/>
      <c r="S135" s="2123"/>
      <c r="T135" s="2123"/>
      <c r="U135" s="2123"/>
    </row>
    <row r="136" spans="7:21">
      <c r="G136" s="2123"/>
      <c r="H136" s="2123"/>
      <c r="I136" s="2123"/>
      <c r="J136" s="2123"/>
      <c r="K136" s="2123"/>
      <c r="M136" s="2123"/>
      <c r="P136" s="2123"/>
      <c r="Q136" s="2123"/>
      <c r="R136" s="2123"/>
      <c r="S136" s="2123"/>
      <c r="T136" s="2123"/>
      <c r="U136" s="2123"/>
    </row>
    <row r="137" spans="7:21">
      <c r="G137" s="2123"/>
      <c r="H137" s="2123"/>
      <c r="I137" s="2123"/>
      <c r="J137" s="2123"/>
      <c r="K137" s="2123"/>
      <c r="L137" s="2123"/>
      <c r="M137" s="2123"/>
      <c r="N137" s="2123"/>
      <c r="O137" s="2123"/>
      <c r="P137" s="2123"/>
      <c r="Q137" s="2123"/>
      <c r="R137" s="2123"/>
      <c r="S137" s="2123"/>
      <c r="T137" s="2123"/>
      <c r="U137" s="2123"/>
    </row>
    <row r="138" spans="7:21">
      <c r="G138" s="2123"/>
      <c r="H138" s="2123"/>
      <c r="I138" s="2123"/>
      <c r="J138" s="2123" t="s">
        <v>982</v>
      </c>
      <c r="K138" s="2123"/>
      <c r="L138" s="2123"/>
      <c r="M138" s="2123"/>
      <c r="N138" s="2123"/>
      <c r="O138" s="2123"/>
      <c r="P138" s="2123"/>
      <c r="Q138" s="2123"/>
      <c r="R138" s="2123"/>
      <c r="S138" s="2123"/>
      <c r="T138" s="2123"/>
      <c r="U138" s="2123"/>
    </row>
    <row r="139" spans="7:21">
      <c r="G139" s="2123"/>
      <c r="H139" s="2123"/>
      <c r="I139" s="2123"/>
      <c r="J139" s="2123"/>
      <c r="K139" s="2123"/>
      <c r="L139" s="2123"/>
      <c r="M139" s="2123"/>
      <c r="N139" s="2123"/>
      <c r="O139" s="2123"/>
      <c r="P139" s="2123"/>
      <c r="Q139" s="2123"/>
      <c r="R139" s="2123"/>
      <c r="S139" s="2123"/>
      <c r="T139" s="2123"/>
      <c r="U139" s="2123"/>
    </row>
    <row r="140" spans="7:21">
      <c r="G140" s="2123"/>
      <c r="H140" s="2123"/>
      <c r="I140" s="2123"/>
      <c r="J140" s="2123" t="s">
        <v>982</v>
      </c>
      <c r="K140" s="2123"/>
      <c r="L140" s="2123"/>
      <c r="M140" s="2123"/>
      <c r="N140" s="2123"/>
      <c r="O140" s="2123"/>
      <c r="P140" s="2123"/>
      <c r="Q140" s="2123"/>
      <c r="R140" s="2123"/>
      <c r="S140" s="2123"/>
      <c r="T140" s="2123"/>
      <c r="U140" s="2123"/>
    </row>
    <row r="141" spans="7:21">
      <c r="G141" s="2123"/>
      <c r="H141" s="2123"/>
      <c r="I141" s="2123"/>
      <c r="J141" s="2123"/>
      <c r="K141" s="2123"/>
      <c r="L141" s="2123"/>
      <c r="M141" s="2123"/>
      <c r="N141" s="2123"/>
      <c r="O141" s="2123"/>
      <c r="P141" s="2123"/>
      <c r="Q141" s="2123"/>
      <c r="R141" s="2123"/>
      <c r="S141" s="2123"/>
      <c r="T141" s="2123"/>
      <c r="U141" s="2123"/>
    </row>
    <row r="301" spans="35:44">
      <c r="AI301" s="2122"/>
      <c r="AJ301" s="2122"/>
      <c r="AK301" s="2122"/>
      <c r="AL301" s="2122"/>
      <c r="AM301" s="2122"/>
      <c r="AN301" s="2122"/>
      <c r="AO301" s="2122"/>
      <c r="AP301" s="2122"/>
      <c r="AQ301" s="2122"/>
      <c r="AR301" s="2122"/>
    </row>
    <row r="302" spans="35:44">
      <c r="AI302" s="2122"/>
      <c r="AJ302" s="2122"/>
      <c r="AK302" s="2122"/>
      <c r="AL302" s="2122"/>
      <c r="AM302" s="2122"/>
      <c r="AN302" s="2122"/>
      <c r="AO302" s="2122"/>
      <c r="AP302" s="2122"/>
      <c r="AQ302" s="2122"/>
      <c r="AR302" s="2122"/>
    </row>
    <row r="303" spans="35:44">
      <c r="AI303" s="2122"/>
      <c r="AJ303" s="2122"/>
      <c r="AK303" s="2122"/>
      <c r="AL303" s="2122"/>
      <c r="AM303" s="2122"/>
      <c r="AN303" s="2122"/>
      <c r="AO303" s="2122"/>
      <c r="AP303" s="2122"/>
      <c r="AQ303" s="2122"/>
      <c r="AR303" s="2122"/>
    </row>
    <row r="304" spans="35:44">
      <c r="AI304" s="2122"/>
      <c r="AJ304" s="2122"/>
      <c r="AK304" s="2122"/>
      <c r="AL304" s="2122"/>
      <c r="AM304" s="2122"/>
      <c r="AN304" s="2122"/>
      <c r="AO304" s="2122"/>
      <c r="AP304" s="2122"/>
      <c r="AQ304" s="2122"/>
      <c r="AR304" s="2122"/>
    </row>
    <row r="305" spans="35:44">
      <c r="AI305" s="2122"/>
      <c r="AJ305" s="2122"/>
      <c r="AK305" s="2122"/>
      <c r="AL305" s="2122"/>
      <c r="AM305" s="2122"/>
      <c r="AN305" s="2122"/>
      <c r="AO305" s="2122"/>
      <c r="AP305" s="2122"/>
      <c r="AQ305" s="2122"/>
      <c r="AR305" s="2122"/>
    </row>
    <row r="306" spans="35:44">
      <c r="AI306" s="2122"/>
      <c r="AJ306" s="2122"/>
      <c r="AK306" s="2122"/>
      <c r="AL306" s="2122"/>
      <c r="AM306" s="2122"/>
      <c r="AN306" s="2122"/>
      <c r="AO306" s="2122"/>
      <c r="AP306" s="2122"/>
      <c r="AQ306" s="2122"/>
      <c r="AR306" s="2122"/>
    </row>
  </sheetData>
  <printOptions horizontalCentered="1"/>
  <pageMargins left="0.5" right="0.5" top="0.6" bottom="0.2" header="0" footer="0"/>
  <pageSetup scale="96" orientation="portrait" horizontalDpi="2400" verticalDpi="2400"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codeName="Sheet74">
    <pageSetUpPr fitToPage="1"/>
  </sheetPr>
  <dimension ref="A1:AL177"/>
  <sheetViews>
    <sheetView showGridLines="0" workbookViewId="0">
      <selection activeCell="H38" sqref="H38"/>
    </sheetView>
  </sheetViews>
  <sheetFormatPr defaultColWidth="12.5703125" defaultRowHeight="15.75"/>
  <cols>
    <col min="1" max="1" width="3" style="2202" customWidth="1"/>
    <col min="2" max="2" width="14.140625" style="2202" customWidth="1"/>
    <col min="3" max="3" width="6.140625" style="2202" customWidth="1"/>
    <col min="4" max="4" width="3.5703125" style="2202" customWidth="1"/>
    <col min="5" max="5" width="15.140625" style="2202" customWidth="1"/>
    <col min="6" max="8" width="11.140625" style="2202" customWidth="1"/>
    <col min="9" max="9" width="16.85546875" style="2202" customWidth="1"/>
    <col min="10" max="10" width="7.85546875" style="2202" customWidth="1"/>
    <col min="11" max="16384" width="12.5703125" style="2202"/>
  </cols>
  <sheetData>
    <row r="1" spans="1:25" s="2207" customFormat="1" ht="11.25" customHeight="1" thickBot="1">
      <c r="A1" s="4024">
        <v>58</v>
      </c>
      <c r="B1" s="2248"/>
      <c r="C1" s="2248"/>
      <c r="D1" s="2248"/>
      <c r="E1" s="2248"/>
      <c r="F1" s="2208"/>
      <c r="G1" s="2208"/>
      <c r="H1" s="2208"/>
      <c r="I1" s="2208"/>
      <c r="J1" s="2247" t="s">
        <v>3500</v>
      </c>
    </row>
    <row r="2" spans="1:25" ht="15.75" customHeight="1">
      <c r="A2" s="2246" t="s">
        <v>2207</v>
      </c>
      <c r="B2" s="2245"/>
      <c r="C2" s="2245"/>
      <c r="D2" s="2245"/>
      <c r="E2" s="2245"/>
      <c r="F2" s="2245"/>
      <c r="G2" s="2245"/>
      <c r="H2" s="2245"/>
      <c r="I2" s="2245"/>
      <c r="J2" s="2244"/>
    </row>
    <row r="3" spans="1:25" ht="14.25" customHeight="1">
      <c r="A3" s="2243" t="s">
        <v>1522</v>
      </c>
      <c r="B3" s="2234"/>
      <c r="C3" s="2234"/>
      <c r="D3" s="2234"/>
      <c r="E3" s="2234"/>
      <c r="F3" s="2234"/>
      <c r="G3" s="2234"/>
      <c r="H3" s="2234"/>
      <c r="I3" s="2234"/>
      <c r="J3" s="2242"/>
    </row>
    <row r="4" spans="1:25" ht="11.25" customHeight="1">
      <c r="A4" s="2218"/>
      <c r="B4" s="2217"/>
      <c r="C4" s="2217"/>
      <c r="D4" s="2217"/>
      <c r="E4" s="2217"/>
      <c r="F4" s="2217"/>
      <c r="G4" s="2217"/>
      <c r="H4" s="2217"/>
      <c r="I4" s="2217"/>
      <c r="J4" s="2215"/>
    </row>
    <row r="5" spans="1:25" s="2231" customFormat="1" ht="11.25" customHeight="1">
      <c r="A5" s="2218"/>
      <c r="B5" s="2237" t="s">
        <v>2206</v>
      </c>
      <c r="C5" s="2234"/>
      <c r="D5" s="2234"/>
      <c r="E5" s="2234"/>
      <c r="F5" s="2234"/>
      <c r="G5" s="2234"/>
      <c r="H5" s="2234"/>
      <c r="I5" s="2234"/>
      <c r="J5" s="2215"/>
    </row>
    <row r="6" spans="1:25" s="2231" customFormat="1" ht="11.25" customHeight="1">
      <c r="A6" s="2218"/>
      <c r="B6" s="2237" t="s">
        <v>2205</v>
      </c>
      <c r="C6" s="2234"/>
      <c r="D6" s="2234"/>
      <c r="E6" s="2234"/>
      <c r="F6" s="2234"/>
      <c r="G6" s="2234"/>
      <c r="H6" s="2234"/>
      <c r="I6" s="2234"/>
      <c r="J6" s="2215"/>
    </row>
    <row r="7" spans="1:25" s="2231" customFormat="1" ht="11.25" customHeight="1">
      <c r="A7" s="2241"/>
      <c r="B7" s="2240"/>
      <c r="C7" s="2240"/>
      <c r="D7" s="2240"/>
      <c r="E7" s="2240"/>
      <c r="F7" s="2240"/>
      <c r="G7" s="2240"/>
      <c r="H7" s="2240"/>
      <c r="I7" s="2240"/>
      <c r="J7" s="2239"/>
    </row>
    <row r="8" spans="1:25" s="2231" customFormat="1" ht="11.25" customHeight="1">
      <c r="A8" s="2218"/>
      <c r="B8" s="2217"/>
      <c r="C8" s="2217"/>
      <c r="D8" s="2217"/>
      <c r="E8" s="2217"/>
      <c r="F8" s="2217"/>
      <c r="G8" s="2217"/>
      <c r="H8" s="2217"/>
      <c r="I8" s="2217"/>
      <c r="J8" s="2215"/>
    </row>
    <row r="9" spans="1:25" s="2231" customFormat="1" ht="11.25" customHeight="1">
      <c r="A9" s="2218"/>
      <c r="B9" s="2237" t="s">
        <v>2204</v>
      </c>
      <c r="C9" s="2234"/>
      <c r="D9" s="2234"/>
      <c r="E9" s="2234"/>
      <c r="F9" s="2234"/>
      <c r="G9" s="2234"/>
      <c r="H9" s="2234"/>
      <c r="I9" s="2234"/>
      <c r="J9" s="2215"/>
    </row>
    <row r="10" spans="1:25" s="2231" customFormat="1" ht="11.25" customHeight="1">
      <c r="A10" s="2218"/>
      <c r="B10" s="2237" t="s">
        <v>2203</v>
      </c>
      <c r="C10" s="2234"/>
      <c r="D10" s="2234"/>
      <c r="E10" s="2234"/>
      <c r="F10" s="2234"/>
      <c r="G10" s="2234"/>
      <c r="H10" s="2234"/>
      <c r="I10" s="2234"/>
      <c r="J10" s="2215"/>
    </row>
    <row r="11" spans="1:25" s="2231" customFormat="1" ht="3.95" customHeight="1">
      <c r="A11" s="2218"/>
      <c r="B11" s="2237"/>
      <c r="C11" s="2234"/>
      <c r="D11" s="2234"/>
      <c r="E11" s="2234"/>
      <c r="F11" s="2234"/>
      <c r="G11" s="2234"/>
      <c r="H11" s="2234"/>
      <c r="I11" s="2234"/>
      <c r="J11" s="2215"/>
    </row>
    <row r="12" spans="1:25" s="2231" customFormat="1" ht="11.25" customHeight="1">
      <c r="A12" s="2218"/>
      <c r="B12" s="2237" t="s">
        <v>2202</v>
      </c>
      <c r="C12" s="2234"/>
      <c r="D12" s="2234"/>
      <c r="E12" s="2234"/>
      <c r="F12" s="2234"/>
      <c r="G12" s="2234"/>
      <c r="H12" s="2234"/>
      <c r="I12" s="2216"/>
      <c r="J12" s="2215"/>
      <c r="K12" s="2238"/>
      <c r="Y12" s="2232"/>
    </row>
    <row r="13" spans="1:25" s="2231" customFormat="1" ht="3.95" customHeight="1">
      <c r="A13" s="2218"/>
      <c r="B13" s="2237"/>
      <c r="C13" s="2234"/>
      <c r="D13" s="2234"/>
      <c r="E13" s="2234"/>
      <c r="F13" s="2234"/>
      <c r="G13" s="2234"/>
      <c r="H13" s="2234"/>
      <c r="I13" s="2216"/>
      <c r="J13" s="2215"/>
      <c r="K13" s="2238"/>
      <c r="Y13" s="2232"/>
    </row>
    <row r="14" spans="1:25" s="2231" customFormat="1" ht="11.25" customHeight="1">
      <c r="A14" s="2218"/>
      <c r="B14" s="2237" t="s">
        <v>2201</v>
      </c>
      <c r="C14" s="2234"/>
      <c r="D14" s="2234"/>
      <c r="E14" s="2234"/>
      <c r="F14" s="2234"/>
      <c r="G14" s="2234"/>
      <c r="H14" s="2234"/>
      <c r="I14" s="2216"/>
      <c r="J14" s="2215"/>
      <c r="Y14" s="2232"/>
    </row>
    <row r="15" spans="1:25" s="2231" customFormat="1" ht="3.95" customHeight="1">
      <c r="A15" s="2218"/>
      <c r="B15" s="2237"/>
      <c r="C15" s="2234"/>
      <c r="D15" s="2234"/>
      <c r="E15" s="2234"/>
      <c r="F15" s="2234"/>
      <c r="G15" s="2234"/>
      <c r="H15" s="2234"/>
      <c r="I15" s="2216"/>
      <c r="J15" s="2215"/>
      <c r="Y15" s="2232"/>
    </row>
    <row r="16" spans="1:25" s="2231" customFormat="1" ht="11.25" customHeight="1">
      <c r="A16" s="2218"/>
      <c r="B16" s="2237" t="s">
        <v>2200</v>
      </c>
      <c r="C16" s="2234"/>
      <c r="D16" s="2234"/>
      <c r="E16" s="2234"/>
      <c r="F16" s="2234"/>
      <c r="G16" s="2234"/>
      <c r="H16" s="2234"/>
      <c r="I16" s="2216"/>
      <c r="J16" s="2215"/>
      <c r="Y16" s="2232"/>
    </row>
    <row r="17" spans="1:25" s="2231" customFormat="1" ht="3.95" customHeight="1">
      <c r="A17" s="2218"/>
      <c r="B17" s="2237"/>
      <c r="C17" s="2234"/>
      <c r="D17" s="2234"/>
      <c r="E17" s="2234"/>
      <c r="F17" s="2234"/>
      <c r="G17" s="2234"/>
      <c r="H17" s="2234"/>
      <c r="I17" s="2216"/>
      <c r="J17" s="2215"/>
      <c r="Y17" s="2232"/>
    </row>
    <row r="18" spans="1:25" s="2231" customFormat="1" ht="11.25" customHeight="1">
      <c r="A18" s="2218"/>
      <c r="B18" s="2237" t="s">
        <v>2199</v>
      </c>
      <c r="C18" s="2234"/>
      <c r="D18" s="2234"/>
      <c r="E18" s="2234"/>
      <c r="F18" s="2234"/>
      <c r="G18" s="2234"/>
      <c r="H18" s="2234"/>
      <c r="I18" s="2216"/>
      <c r="J18" s="2215"/>
      <c r="Y18" s="2232"/>
    </row>
    <row r="19" spans="1:25" s="2231" customFormat="1" ht="11.25" customHeight="1">
      <c r="A19" s="2218"/>
      <c r="B19" s="2237" t="s">
        <v>2198</v>
      </c>
      <c r="C19" s="2234"/>
      <c r="D19" s="2234"/>
      <c r="E19" s="2234"/>
      <c r="F19" s="2234"/>
      <c r="G19" s="2234"/>
      <c r="H19" s="2234"/>
      <c r="I19" s="2216"/>
      <c r="J19" s="2215"/>
      <c r="Y19" s="2232"/>
    </row>
    <row r="20" spans="1:25" s="2231" customFormat="1" ht="3.95" customHeight="1">
      <c r="A20" s="2218"/>
      <c r="B20" s="2237"/>
      <c r="C20" s="2234"/>
      <c r="D20" s="2234"/>
      <c r="E20" s="2234"/>
      <c r="F20" s="2234"/>
      <c r="G20" s="2234"/>
      <c r="H20" s="2234"/>
      <c r="I20" s="2216"/>
      <c r="J20" s="2215"/>
      <c r="Y20" s="2232"/>
    </row>
    <row r="21" spans="1:25" s="2231" customFormat="1" ht="11.25" customHeight="1">
      <c r="A21" s="2218"/>
      <c r="B21" s="2237" t="s">
        <v>2197</v>
      </c>
      <c r="C21" s="2234"/>
      <c r="D21" s="2234"/>
      <c r="E21" s="2234"/>
      <c r="F21" s="2234"/>
      <c r="G21" s="2234"/>
      <c r="H21" s="2234"/>
      <c r="I21" s="2216"/>
      <c r="J21" s="2215"/>
      <c r="Y21" s="2232"/>
    </row>
    <row r="22" spans="1:25" s="2231" customFormat="1" ht="11.25" customHeight="1">
      <c r="A22" s="2218"/>
      <c r="B22" s="2237" t="s">
        <v>2196</v>
      </c>
      <c r="C22" s="2236"/>
      <c r="D22" s="2236"/>
      <c r="E22" s="2236"/>
      <c r="F22" s="2236"/>
      <c r="G22" s="2236"/>
      <c r="H22" s="2236"/>
      <c r="I22" s="2219"/>
      <c r="J22" s="2235"/>
      <c r="Y22" s="2232"/>
    </row>
    <row r="23" spans="1:25" s="2231" customFormat="1" ht="11.25" customHeight="1">
      <c r="A23" s="2218"/>
      <c r="B23" s="2234"/>
      <c r="C23" s="2234"/>
      <c r="D23" s="2234"/>
      <c r="E23" s="2234"/>
      <c r="F23" s="2234"/>
      <c r="G23" s="2234"/>
      <c r="H23" s="2234"/>
      <c r="I23" s="2216"/>
      <c r="J23" s="2215"/>
      <c r="Y23" s="2232"/>
    </row>
    <row r="24" spans="1:25" s="2231" customFormat="1" ht="11.25" customHeight="1">
      <c r="A24" s="2218"/>
      <c r="B24" s="2217"/>
      <c r="C24" s="2217"/>
      <c r="D24" s="2217"/>
      <c r="E24" s="2217"/>
      <c r="F24" s="2217"/>
      <c r="G24" s="2217"/>
      <c r="H24" s="2217"/>
      <c r="I24" s="2216"/>
      <c r="J24" s="2215"/>
      <c r="Y24" s="2232"/>
    </row>
    <row r="25" spans="1:25" s="2231" customFormat="1" ht="11.25" customHeight="1">
      <c r="A25" s="2218"/>
      <c r="B25" s="2233"/>
      <c r="C25" s="2217"/>
      <c r="D25" s="2217"/>
      <c r="E25" s="2217"/>
      <c r="F25" s="2217"/>
      <c r="G25" s="2217"/>
      <c r="H25" s="2217"/>
      <c r="I25" s="2216"/>
      <c r="J25" s="2215"/>
      <c r="Y25" s="2232"/>
    </row>
    <row r="26" spans="1:25" s="2231" customFormat="1" ht="11.25" customHeight="1">
      <c r="A26" s="2218"/>
      <c r="B26" s="5137" t="s">
        <v>3388</v>
      </c>
      <c r="C26" s="5138"/>
      <c r="D26" s="5139"/>
      <c r="E26" s="5139"/>
      <c r="F26" s="5139"/>
      <c r="G26" s="5139"/>
      <c r="H26" s="5139"/>
      <c r="I26" s="5139"/>
      <c r="J26" s="5140"/>
    </row>
    <row r="27" spans="1:25" s="2229" customFormat="1" ht="11.25" customHeight="1">
      <c r="A27" s="2228"/>
      <c r="B27" s="5141"/>
      <c r="C27" s="3703"/>
      <c r="D27" s="3703"/>
      <c r="E27" s="3703"/>
      <c r="F27" s="3703"/>
      <c r="G27" s="3703"/>
      <c r="H27" s="3703"/>
      <c r="I27" s="3703"/>
      <c r="J27" s="5142"/>
    </row>
    <row r="28" spans="1:25" s="2229" customFormat="1" ht="11.25" customHeight="1">
      <c r="A28" s="2228"/>
      <c r="B28" s="5141" t="s">
        <v>3519</v>
      </c>
      <c r="C28" s="3703"/>
      <c r="D28" s="3703"/>
      <c r="E28" s="3703"/>
      <c r="F28" s="3703"/>
      <c r="G28" s="5143"/>
      <c r="H28" s="5143"/>
      <c r="I28" s="3703"/>
      <c r="J28" s="5142"/>
    </row>
    <row r="29" spans="1:25" s="2229" customFormat="1" ht="11.25" customHeight="1">
      <c r="A29" s="2228"/>
      <c r="B29" s="5141"/>
      <c r="C29" s="3703"/>
      <c r="D29" s="3703"/>
      <c r="E29" s="3703"/>
      <c r="F29" s="3703"/>
      <c r="G29" s="5143"/>
      <c r="H29" s="5143"/>
      <c r="I29" s="3703"/>
      <c r="J29" s="5142"/>
    </row>
    <row r="30" spans="1:25" s="2229" customFormat="1" ht="11.25" customHeight="1">
      <c r="A30" s="2228"/>
      <c r="B30" s="5144" t="s">
        <v>3520</v>
      </c>
      <c r="C30" s="3703"/>
      <c r="D30" s="3703"/>
      <c r="E30" s="3703"/>
      <c r="F30" s="3703"/>
      <c r="G30" s="5143"/>
      <c r="H30" s="5143"/>
      <c r="I30" s="3703"/>
      <c r="J30" s="5142"/>
    </row>
    <row r="31" spans="1:25" s="2229" customFormat="1" ht="11.25" customHeight="1">
      <c r="A31" s="2228"/>
      <c r="B31" s="5144" t="s">
        <v>3521</v>
      </c>
      <c r="C31" s="3704"/>
      <c r="D31" s="3703"/>
      <c r="E31" s="5145"/>
      <c r="F31" s="3704"/>
      <c r="G31" s="3704"/>
      <c r="H31" s="3704"/>
      <c r="I31" s="3704"/>
      <c r="J31" s="5142"/>
      <c r="P31" s="2230"/>
      <c r="S31" s="2230"/>
      <c r="T31" s="2230"/>
      <c r="U31" s="2230"/>
      <c r="V31" s="2230"/>
      <c r="W31" s="2230"/>
      <c r="X31" s="2230"/>
      <c r="Y31" s="2230"/>
    </row>
    <row r="32" spans="1:25" s="2229" customFormat="1" ht="11.25" customHeight="1">
      <c r="A32" s="2228"/>
      <c r="B32" s="5146"/>
      <c r="C32" s="3703"/>
      <c r="D32" s="3703"/>
      <c r="E32" s="3703"/>
      <c r="F32" s="3703"/>
      <c r="G32" s="3704"/>
      <c r="H32" s="3704"/>
      <c r="I32" s="3703"/>
      <c r="J32" s="5142"/>
      <c r="U32" s="2230"/>
      <c r="V32" s="2230"/>
      <c r="W32" s="2230"/>
    </row>
    <row r="33" spans="1:25" s="2229" customFormat="1" ht="11.25" customHeight="1">
      <c r="A33" s="2228"/>
      <c r="B33" s="3703" t="s">
        <v>2195</v>
      </c>
      <c r="C33" s="3703"/>
      <c r="D33" s="3703"/>
      <c r="E33" s="3703"/>
      <c r="F33" s="3703"/>
      <c r="G33" s="3704"/>
      <c r="H33" s="3704"/>
      <c r="I33" s="3703"/>
      <c r="J33" s="5142"/>
      <c r="U33" s="2230"/>
      <c r="V33" s="2230"/>
      <c r="W33" s="2230"/>
    </row>
    <row r="34" spans="1:25" s="2229" customFormat="1" ht="11.25" customHeight="1">
      <c r="A34" s="2228"/>
      <c r="B34" s="3703"/>
      <c r="C34" s="3703"/>
      <c r="D34" s="3703"/>
      <c r="E34" s="3703"/>
      <c r="F34" s="3703"/>
      <c r="G34" s="3704"/>
      <c r="H34" s="3704"/>
      <c r="I34" s="3703"/>
      <c r="J34" s="5147"/>
      <c r="U34" s="2230"/>
      <c r="V34" s="2230"/>
      <c r="W34" s="2230"/>
    </row>
    <row r="35" spans="1:25" s="2229" customFormat="1" ht="11.25" customHeight="1">
      <c r="A35" s="2228"/>
      <c r="C35" s="2208"/>
      <c r="D35" s="2208"/>
      <c r="E35" s="2208"/>
      <c r="F35" s="2208"/>
      <c r="G35" s="2226"/>
      <c r="H35" s="2226"/>
      <c r="I35" s="2208"/>
      <c r="J35" s="2225"/>
      <c r="U35" s="2230"/>
      <c r="V35" s="2230"/>
      <c r="W35" s="2230"/>
    </row>
    <row r="36" spans="1:25" s="2207" customFormat="1" ht="11.25" customHeight="1">
      <c r="A36" s="2228"/>
      <c r="B36" s="2222"/>
      <c r="C36" s="2226"/>
      <c r="D36" s="2208"/>
      <c r="E36" s="2208"/>
      <c r="F36" s="2226"/>
      <c r="G36" s="2226"/>
      <c r="H36" s="2226"/>
      <c r="I36" s="2226"/>
      <c r="J36" s="2225"/>
      <c r="P36" s="2224"/>
      <c r="S36" s="2224"/>
      <c r="T36" s="2224"/>
      <c r="U36" s="2224"/>
      <c r="V36" s="2224"/>
      <c r="W36" s="2224"/>
      <c r="X36" s="2224"/>
      <c r="Y36" s="2224"/>
    </row>
    <row r="37" spans="1:25" s="2207" customFormat="1" ht="11.25" customHeight="1">
      <c r="A37" s="2228"/>
      <c r="B37" s="2222"/>
      <c r="C37" s="2226"/>
      <c r="D37" s="2208"/>
      <c r="E37" s="2208"/>
      <c r="F37" s="2226"/>
      <c r="G37" s="2226"/>
      <c r="H37" s="2226"/>
      <c r="I37" s="2226"/>
      <c r="J37" s="2225"/>
      <c r="P37" s="2224"/>
      <c r="S37" s="2224"/>
      <c r="T37" s="2224"/>
      <c r="U37" s="2224"/>
      <c r="V37" s="2224"/>
      <c r="W37" s="2224"/>
      <c r="X37" s="2224"/>
      <c r="Y37" s="2224"/>
    </row>
    <row r="38" spans="1:25" s="2207" customFormat="1" ht="11.25" customHeight="1">
      <c r="A38" s="2228"/>
      <c r="B38" s="2223"/>
      <c r="C38" s="2227"/>
      <c r="D38" s="2208"/>
      <c r="E38" s="2208"/>
      <c r="F38" s="2226"/>
      <c r="G38" s="2226"/>
      <c r="H38" s="2227"/>
      <c r="I38" s="2226"/>
      <c r="J38" s="2225"/>
      <c r="P38" s="2224"/>
      <c r="S38" s="2224"/>
      <c r="T38" s="2224"/>
      <c r="U38" s="2224"/>
      <c r="V38" s="2224"/>
      <c r="W38" s="2224"/>
      <c r="X38" s="2224"/>
      <c r="Y38" s="2224"/>
    </row>
    <row r="39" spans="1:25" ht="11.25" customHeight="1">
      <c r="A39" s="2218"/>
      <c r="B39" s="2222"/>
      <c r="C39" s="2216"/>
      <c r="D39" s="2217"/>
      <c r="E39" s="2217"/>
      <c r="F39" s="2216"/>
      <c r="G39" s="2216"/>
      <c r="H39" s="2216"/>
      <c r="I39" s="2216"/>
      <c r="J39" s="2215"/>
      <c r="P39" s="2210"/>
      <c r="S39" s="2210"/>
      <c r="T39" s="2210"/>
      <c r="U39" s="2210"/>
      <c r="V39" s="2210"/>
      <c r="W39" s="2210"/>
      <c r="X39" s="2210"/>
      <c r="Y39" s="2210"/>
    </row>
    <row r="40" spans="1:25" ht="11.25" customHeight="1">
      <c r="A40" s="2218"/>
      <c r="B40" s="2222"/>
      <c r="C40" s="2216"/>
      <c r="D40" s="2217"/>
      <c r="E40" s="2217"/>
      <c r="F40" s="2216"/>
      <c r="G40" s="2216"/>
      <c r="H40" s="2216"/>
      <c r="I40" s="2216"/>
      <c r="J40" s="2215"/>
      <c r="P40" s="2210"/>
      <c r="S40" s="2210"/>
      <c r="T40" s="2210"/>
      <c r="U40" s="2210"/>
      <c r="V40" s="2210"/>
      <c r="W40" s="2210"/>
      <c r="X40" s="2210"/>
      <c r="Y40" s="2210"/>
    </row>
    <row r="41" spans="1:25" ht="11.25" customHeight="1">
      <c r="A41" s="2218"/>
      <c r="B41" s="2223"/>
      <c r="C41" s="2219"/>
      <c r="D41" s="2217"/>
      <c r="E41" s="2217"/>
      <c r="F41" s="2216"/>
      <c r="G41" s="2216"/>
      <c r="H41" s="2219"/>
      <c r="I41" s="2216"/>
      <c r="J41" s="2215"/>
      <c r="P41" s="2210"/>
      <c r="S41" s="2210"/>
      <c r="T41" s="2210"/>
      <c r="U41" s="2210"/>
      <c r="V41" s="2210"/>
      <c r="W41" s="2221"/>
      <c r="X41" s="2210"/>
      <c r="Y41" s="2210"/>
    </row>
    <row r="42" spans="1:25" ht="11.25" customHeight="1">
      <c r="A42" s="2218"/>
      <c r="B42" s="2222"/>
      <c r="C42" s="2216"/>
      <c r="D42" s="2217"/>
      <c r="E42" s="2217"/>
      <c r="F42" s="2216"/>
      <c r="G42" s="2216"/>
      <c r="H42" s="2216"/>
      <c r="I42" s="2216"/>
      <c r="J42" s="2215"/>
      <c r="P42" s="2210"/>
      <c r="S42" s="2210"/>
      <c r="T42" s="2210"/>
      <c r="U42" s="2210"/>
      <c r="V42" s="2210"/>
      <c r="W42" s="2210"/>
      <c r="X42" s="2210"/>
      <c r="Y42" s="2210"/>
    </row>
    <row r="43" spans="1:25" ht="11.25" customHeight="1">
      <c r="A43" s="2218"/>
      <c r="B43" s="2217"/>
      <c r="C43" s="2216"/>
      <c r="D43" s="2217"/>
      <c r="E43" s="2217"/>
      <c r="F43" s="2216"/>
      <c r="G43" s="2216"/>
      <c r="H43" s="2216"/>
      <c r="I43" s="2216"/>
      <c r="J43" s="2215"/>
      <c r="P43" s="2210"/>
      <c r="S43" s="2210"/>
      <c r="T43" s="2210"/>
      <c r="U43" s="2210"/>
      <c r="V43" s="2210"/>
      <c r="W43" s="2210"/>
      <c r="X43" s="2210"/>
      <c r="Y43" s="2210"/>
    </row>
    <row r="44" spans="1:25" ht="11.25" customHeight="1">
      <c r="A44" s="2218"/>
      <c r="B44" s="2220"/>
      <c r="C44" s="2219"/>
      <c r="D44" s="2217"/>
      <c r="E44" s="2217"/>
      <c r="F44" s="2216"/>
      <c r="G44" s="2216"/>
      <c r="H44" s="2219"/>
      <c r="I44" s="2216"/>
      <c r="J44" s="2215"/>
      <c r="P44" s="2210"/>
      <c r="S44" s="2210"/>
      <c r="T44" s="2210"/>
      <c r="U44" s="2210"/>
      <c r="V44" s="2210"/>
      <c r="W44" s="2221"/>
      <c r="X44" s="2210"/>
      <c r="Y44" s="2210"/>
    </row>
    <row r="45" spans="1:25" ht="11.25" customHeight="1">
      <c r="A45" s="2218"/>
      <c r="B45" s="2217"/>
      <c r="C45" s="2216"/>
      <c r="D45" s="2217"/>
      <c r="E45" s="2217"/>
      <c r="F45" s="2216"/>
      <c r="G45" s="2216"/>
      <c r="H45" s="2216"/>
      <c r="I45" s="2216"/>
      <c r="J45" s="2215"/>
      <c r="P45" s="2210"/>
      <c r="S45" s="2210"/>
      <c r="T45" s="2210"/>
      <c r="U45" s="2210"/>
      <c r="V45" s="2210"/>
      <c r="W45" s="2210"/>
      <c r="X45" s="2210"/>
      <c r="Y45" s="2210"/>
    </row>
    <row r="46" spans="1:25" ht="11.25" customHeight="1">
      <c r="A46" s="2218"/>
      <c r="B46" s="2217"/>
      <c r="C46" s="2216"/>
      <c r="D46" s="2217"/>
      <c r="E46" s="2217"/>
      <c r="F46" s="2216"/>
      <c r="G46" s="2216"/>
      <c r="H46" s="2216"/>
      <c r="I46" s="2216"/>
      <c r="J46" s="2215"/>
      <c r="P46" s="2210"/>
      <c r="S46" s="2210"/>
      <c r="T46" s="2210"/>
      <c r="U46" s="2210"/>
      <c r="V46" s="2210"/>
      <c r="W46" s="2210"/>
      <c r="X46" s="2210"/>
      <c r="Y46" s="2210"/>
    </row>
    <row r="47" spans="1:25" ht="11.25" customHeight="1">
      <c r="A47" s="2218"/>
      <c r="B47" s="2220"/>
      <c r="C47" s="2219"/>
      <c r="D47" s="2217"/>
      <c r="E47" s="2217"/>
      <c r="F47" s="2216"/>
      <c r="G47" s="2216"/>
      <c r="H47" s="2216"/>
      <c r="I47" s="2216"/>
      <c r="J47" s="2215"/>
      <c r="P47" s="2210"/>
      <c r="S47" s="2210"/>
      <c r="T47" s="2210"/>
      <c r="U47" s="2210"/>
      <c r="V47" s="2210"/>
      <c r="W47" s="2210"/>
      <c r="X47" s="2210"/>
      <c r="Y47" s="2210"/>
    </row>
    <row r="48" spans="1:25" ht="11.25" customHeight="1">
      <c r="A48" s="2218"/>
      <c r="B48" s="2217"/>
      <c r="C48" s="2216"/>
      <c r="D48" s="2217"/>
      <c r="E48" s="2217"/>
      <c r="F48" s="2216"/>
      <c r="G48" s="2216"/>
      <c r="H48" s="2216"/>
      <c r="I48" s="2216"/>
      <c r="J48" s="2215"/>
      <c r="P48" s="2210"/>
      <c r="S48" s="2210"/>
      <c r="T48" s="2210"/>
      <c r="U48" s="2210"/>
      <c r="V48" s="2210"/>
      <c r="W48" s="2210"/>
      <c r="X48" s="2210"/>
      <c r="Y48" s="2210"/>
    </row>
    <row r="49" spans="1:26" ht="11.25" customHeight="1">
      <c r="A49" s="2218"/>
      <c r="B49" s="2217"/>
      <c r="C49" s="2216"/>
      <c r="D49" s="2217"/>
      <c r="E49" s="2217"/>
      <c r="F49" s="2216"/>
      <c r="G49" s="2216"/>
      <c r="H49" s="2216"/>
      <c r="I49" s="2216"/>
      <c r="J49" s="2215"/>
      <c r="P49" s="2210"/>
      <c r="S49" s="2210"/>
      <c r="T49" s="2210"/>
      <c r="U49" s="2210"/>
      <c r="V49" s="2210"/>
      <c r="W49" s="2210"/>
      <c r="X49" s="2210"/>
      <c r="Y49" s="2210"/>
    </row>
    <row r="50" spans="1:26" ht="11.25" customHeight="1">
      <c r="A50" s="2218"/>
      <c r="B50" s="2220"/>
      <c r="C50" s="2219"/>
      <c r="D50" s="2217"/>
      <c r="E50" s="2217"/>
      <c r="F50" s="2216"/>
      <c r="G50" s="2216"/>
      <c r="H50" s="2216"/>
      <c r="I50" s="2216"/>
      <c r="J50" s="2215"/>
      <c r="P50" s="2210"/>
      <c r="S50" s="2210"/>
      <c r="T50" s="2210"/>
      <c r="U50" s="2210"/>
      <c r="V50" s="2210"/>
      <c r="W50" s="2210"/>
      <c r="X50" s="2210"/>
      <c r="Y50" s="2210"/>
    </row>
    <row r="51" spans="1:26" ht="11.25" customHeight="1">
      <c r="A51" s="2218"/>
      <c r="B51" s="2217"/>
      <c r="C51" s="2216"/>
      <c r="D51" s="2217"/>
      <c r="E51" s="2217"/>
      <c r="F51" s="2216"/>
      <c r="G51" s="2216"/>
      <c r="H51" s="2216"/>
      <c r="I51" s="2216"/>
      <c r="J51" s="2215"/>
      <c r="P51" s="2210"/>
      <c r="S51" s="2210"/>
      <c r="T51" s="2210"/>
      <c r="U51" s="2210"/>
      <c r="V51" s="2210"/>
      <c r="W51" s="2210"/>
      <c r="X51" s="2210"/>
      <c r="Y51" s="2210"/>
    </row>
    <row r="52" spans="1:26" ht="11.25" customHeight="1">
      <c r="A52" s="2218"/>
      <c r="B52" s="2217"/>
      <c r="C52" s="2216"/>
      <c r="D52" s="2217"/>
      <c r="E52" s="2217"/>
      <c r="F52" s="2216"/>
      <c r="G52" s="2216"/>
      <c r="H52" s="2216"/>
      <c r="I52" s="2216"/>
      <c r="J52" s="2215"/>
      <c r="P52" s="2210"/>
      <c r="S52" s="2210"/>
      <c r="T52" s="2210"/>
      <c r="U52" s="2210"/>
      <c r="V52" s="2210"/>
      <c r="W52" s="2210"/>
      <c r="X52" s="2210"/>
      <c r="Y52" s="2210"/>
    </row>
    <row r="53" spans="1:26" ht="11.25" customHeight="1">
      <c r="A53" s="2218"/>
      <c r="B53" s="2217"/>
      <c r="C53" s="2216"/>
      <c r="D53" s="2217"/>
      <c r="E53" s="2217"/>
      <c r="F53" s="2216"/>
      <c r="G53" s="2216"/>
      <c r="H53" s="2216"/>
      <c r="I53" s="2216"/>
      <c r="J53" s="2215"/>
      <c r="P53" s="2210"/>
      <c r="S53" s="2210"/>
      <c r="T53" s="2210"/>
      <c r="U53" s="2210"/>
      <c r="V53" s="2210"/>
      <c r="W53" s="2210"/>
      <c r="X53" s="2210"/>
      <c r="Y53" s="2210"/>
    </row>
    <row r="54" spans="1:26" ht="11.25" customHeight="1">
      <c r="A54" s="2218"/>
      <c r="B54" s="2217"/>
      <c r="C54" s="2217"/>
      <c r="D54" s="2217"/>
      <c r="E54" s="2217"/>
      <c r="F54" s="2217"/>
      <c r="G54" s="2217"/>
      <c r="H54" s="2217"/>
      <c r="I54" s="2217"/>
      <c r="J54" s="2215"/>
    </row>
    <row r="55" spans="1:26" ht="11.25" customHeight="1">
      <c r="A55" s="2218"/>
      <c r="B55" s="2217"/>
      <c r="C55" s="2216"/>
      <c r="D55" s="2217"/>
      <c r="E55" s="2217"/>
      <c r="F55" s="2216"/>
      <c r="G55" s="2216"/>
      <c r="H55" s="2216"/>
      <c r="I55" s="2216"/>
      <c r="J55" s="2215"/>
      <c r="P55" s="2210"/>
      <c r="S55" s="2210"/>
      <c r="T55" s="2210"/>
      <c r="U55" s="2210"/>
      <c r="V55" s="2210"/>
      <c r="W55" s="2210"/>
      <c r="X55" s="2210"/>
      <c r="Y55" s="2210"/>
    </row>
    <row r="56" spans="1:26" ht="11.25" customHeight="1">
      <c r="A56" s="2218"/>
      <c r="B56" s="2217"/>
      <c r="C56" s="2216"/>
      <c r="D56" s="2217"/>
      <c r="E56" s="2217"/>
      <c r="F56" s="2216"/>
      <c r="G56" s="2216"/>
      <c r="H56" s="2216"/>
      <c r="I56" s="2216"/>
      <c r="J56" s="2215"/>
      <c r="P56" s="2210"/>
      <c r="S56" s="2210"/>
      <c r="T56" s="2210"/>
      <c r="U56" s="2210"/>
      <c r="V56" s="2210"/>
      <c r="W56" s="2210"/>
      <c r="X56" s="2210"/>
      <c r="Y56" s="2210"/>
    </row>
    <row r="57" spans="1:26" ht="11.25" customHeight="1">
      <c r="A57" s="2218"/>
      <c r="B57" s="2217"/>
      <c r="C57" s="2216"/>
      <c r="D57" s="2217"/>
      <c r="E57" s="2217"/>
      <c r="F57" s="2216"/>
      <c r="G57" s="2216"/>
      <c r="H57" s="2216"/>
      <c r="I57" s="2216"/>
      <c r="J57" s="2215"/>
      <c r="P57" s="2210"/>
      <c r="S57" s="2210"/>
      <c r="T57" s="2210"/>
      <c r="U57" s="2210"/>
      <c r="V57" s="2210"/>
      <c r="W57" s="2210"/>
      <c r="X57" s="2210"/>
      <c r="Y57" s="2210"/>
    </row>
    <row r="58" spans="1:26" ht="11.25" customHeight="1">
      <c r="A58" s="2218"/>
      <c r="B58" s="2217"/>
      <c r="C58" s="2216"/>
      <c r="D58" s="2217"/>
      <c r="E58" s="2217"/>
      <c r="F58" s="2216"/>
      <c r="G58" s="2216"/>
      <c r="H58" s="2216"/>
      <c r="I58" s="2216"/>
      <c r="J58" s="2215"/>
      <c r="P58" s="2210"/>
      <c r="S58" s="2210"/>
      <c r="T58" s="2210"/>
      <c r="U58" s="2210"/>
      <c r="V58" s="2210"/>
      <c r="W58" s="2210"/>
      <c r="X58" s="2210"/>
      <c r="Y58" s="2210"/>
    </row>
    <row r="59" spans="1:26" ht="11.25" customHeight="1">
      <c r="A59" s="2218"/>
      <c r="B59" s="2217"/>
      <c r="C59" s="2216"/>
      <c r="D59" s="2217"/>
      <c r="E59" s="2217"/>
      <c r="F59" s="2216"/>
      <c r="G59" s="2216"/>
      <c r="H59" s="2216"/>
      <c r="I59" s="2216"/>
      <c r="J59" s="2215"/>
      <c r="P59" s="2210"/>
      <c r="S59" s="2210"/>
      <c r="T59" s="2210"/>
      <c r="U59" s="2210"/>
      <c r="V59" s="2210"/>
      <c r="W59" s="2210"/>
      <c r="X59" s="2210"/>
      <c r="Y59" s="2210"/>
    </row>
    <row r="60" spans="1:26" ht="11.25" customHeight="1">
      <c r="A60" s="2218"/>
      <c r="B60" s="2217"/>
      <c r="C60" s="2216"/>
      <c r="D60" s="2217"/>
      <c r="E60" s="2217"/>
      <c r="F60" s="2216"/>
      <c r="G60" s="2216"/>
      <c r="H60" s="2216"/>
      <c r="I60" s="2216"/>
      <c r="J60" s="2215"/>
      <c r="P60" s="2210"/>
      <c r="S60" s="2210"/>
      <c r="T60" s="2210"/>
      <c r="U60" s="2210"/>
      <c r="V60" s="2210"/>
      <c r="W60" s="2210"/>
      <c r="X60" s="2210"/>
      <c r="Y60" s="2210"/>
    </row>
    <row r="61" spans="1:26" ht="11.25" customHeight="1">
      <c r="A61" s="2218"/>
      <c r="B61" s="2217"/>
      <c r="C61" s="2216"/>
      <c r="D61" s="2217"/>
      <c r="E61" s="2217"/>
      <c r="F61" s="2216"/>
      <c r="G61" s="2216"/>
      <c r="H61" s="2216"/>
      <c r="I61" s="2216"/>
      <c r="J61" s="2215"/>
      <c r="P61" s="2210"/>
      <c r="S61" s="2210"/>
      <c r="T61" s="2210"/>
      <c r="U61" s="2210"/>
      <c r="V61" s="2210"/>
      <c r="W61" s="2210"/>
      <c r="X61" s="2210"/>
      <c r="Y61" s="2210"/>
    </row>
    <row r="62" spans="1:26" ht="11.25" customHeight="1">
      <c r="A62" s="2218"/>
      <c r="B62" s="2217"/>
      <c r="C62" s="2216"/>
      <c r="D62" s="2217"/>
      <c r="E62" s="2217"/>
      <c r="F62" s="2216"/>
      <c r="G62" s="2216"/>
      <c r="H62" s="2216"/>
      <c r="I62" s="2216"/>
      <c r="J62" s="2215"/>
      <c r="P62" s="2210"/>
      <c r="S62" s="2210"/>
      <c r="T62" s="2210"/>
      <c r="U62" s="2210"/>
      <c r="V62" s="2210"/>
      <c r="W62" s="2210"/>
      <c r="X62" s="2210"/>
      <c r="Y62" s="2210"/>
    </row>
    <row r="63" spans="1:26" ht="11.25" customHeight="1">
      <c r="A63" s="2218"/>
      <c r="B63" s="2217"/>
      <c r="C63" s="2216"/>
      <c r="D63" s="2217"/>
      <c r="E63" s="2217"/>
      <c r="F63" s="2216"/>
      <c r="G63" s="2216"/>
      <c r="H63" s="2216"/>
      <c r="I63" s="2216"/>
      <c r="J63" s="2215"/>
      <c r="P63" s="2210"/>
      <c r="S63" s="2210"/>
      <c r="T63" s="2210"/>
      <c r="U63" s="2210"/>
      <c r="V63" s="2210"/>
      <c r="W63" s="2210"/>
      <c r="X63" s="2210"/>
      <c r="Y63" s="2210"/>
    </row>
    <row r="64" spans="1:26" ht="11.25" customHeight="1">
      <c r="A64" s="2218"/>
      <c r="B64" s="2217"/>
      <c r="C64" s="2216"/>
      <c r="D64" s="2217"/>
      <c r="E64" s="2217"/>
      <c r="F64" s="2216"/>
      <c r="G64" s="2216"/>
      <c r="H64" s="2216"/>
      <c r="I64" s="2216"/>
      <c r="J64" s="2215"/>
      <c r="P64" s="2210"/>
      <c r="S64" s="2210"/>
      <c r="T64" s="2210"/>
      <c r="U64" s="2210"/>
      <c r="V64" s="2210"/>
      <c r="W64" s="2210"/>
      <c r="X64" s="2210"/>
      <c r="Y64" s="2210"/>
      <c r="Z64" s="2210"/>
    </row>
    <row r="65" spans="1:26" ht="11.25" customHeight="1">
      <c r="A65" s="2218"/>
      <c r="B65" s="2217"/>
      <c r="C65" s="2216"/>
      <c r="D65" s="2217"/>
      <c r="E65" s="2217"/>
      <c r="F65" s="2216"/>
      <c r="G65" s="2216"/>
      <c r="H65" s="2216"/>
      <c r="I65" s="2216"/>
      <c r="J65" s="2215"/>
      <c r="P65" s="2210"/>
      <c r="S65" s="2210"/>
      <c r="T65" s="2210"/>
      <c r="U65" s="2210"/>
      <c r="V65" s="2210"/>
      <c r="W65" s="2210"/>
      <c r="X65" s="2210"/>
      <c r="Y65" s="2210"/>
      <c r="Z65" s="2210"/>
    </row>
    <row r="66" spans="1:26" ht="11.25" customHeight="1">
      <c r="A66" s="2218"/>
      <c r="B66" s="2217"/>
      <c r="C66" s="2217"/>
      <c r="D66" s="2217"/>
      <c r="E66" s="2217"/>
      <c r="F66" s="2216"/>
      <c r="G66" s="2216"/>
      <c r="H66" s="2216"/>
      <c r="I66" s="2216"/>
      <c r="J66" s="2215"/>
      <c r="S66" s="2210"/>
      <c r="T66" s="2210"/>
      <c r="U66" s="2210"/>
      <c r="V66" s="2210"/>
      <c r="W66" s="2210"/>
      <c r="X66" s="2210"/>
      <c r="Y66" s="2210"/>
      <c r="Z66" s="2210"/>
    </row>
    <row r="67" spans="1:26" ht="11.25" customHeight="1">
      <c r="A67" s="2218"/>
      <c r="B67" s="2217"/>
      <c r="C67" s="2217"/>
      <c r="D67" s="2217"/>
      <c r="E67" s="2217"/>
      <c r="F67" s="2217"/>
      <c r="G67" s="2217"/>
      <c r="H67" s="2217"/>
      <c r="I67" s="2217"/>
      <c r="J67" s="2215"/>
    </row>
    <row r="68" spans="1:26" ht="11.25" customHeight="1">
      <c r="A68" s="2218"/>
      <c r="B68" s="2217"/>
      <c r="C68" s="2217"/>
      <c r="D68" s="2217"/>
      <c r="E68" s="2217"/>
      <c r="F68" s="2217"/>
      <c r="G68" s="2217"/>
      <c r="H68" s="2217"/>
      <c r="I68" s="2217"/>
      <c r="J68" s="2215"/>
    </row>
    <row r="69" spans="1:26" ht="20.100000000000001" customHeight="1">
      <c r="A69" s="2218"/>
      <c r="B69" s="2217"/>
      <c r="C69" s="2217"/>
      <c r="D69" s="2217"/>
      <c r="E69" s="2217"/>
      <c r="F69" s="2216"/>
      <c r="G69" s="2216"/>
      <c r="H69" s="2216"/>
      <c r="I69" s="2216"/>
      <c r="J69" s="2215"/>
      <c r="S69" s="2210"/>
      <c r="T69" s="2210"/>
      <c r="U69" s="2210"/>
      <c r="V69" s="2210"/>
      <c r="W69" s="2210"/>
      <c r="X69" s="2210"/>
      <c r="Y69" s="2210"/>
      <c r="Z69" s="2210"/>
    </row>
    <row r="70" spans="1:26" ht="11.25" customHeight="1" thickBot="1">
      <c r="A70" s="2214"/>
      <c r="B70" s="2213"/>
      <c r="C70" s="2213"/>
      <c r="D70" s="2213"/>
      <c r="E70" s="2213"/>
      <c r="F70" s="2212"/>
      <c r="G70" s="2212"/>
      <c r="H70" s="2212"/>
      <c r="I70" s="2212"/>
      <c r="J70" s="2211"/>
      <c r="S70" s="2210"/>
      <c r="T70" s="2210"/>
      <c r="U70" s="2210"/>
      <c r="V70" s="2210"/>
      <c r="W70" s="2210"/>
      <c r="X70" s="2210"/>
      <c r="Y70" s="2210"/>
      <c r="Z70" s="2210"/>
    </row>
    <row r="71" spans="1:26" s="2207" customFormat="1" ht="11.25" customHeight="1">
      <c r="A71" s="2209"/>
      <c r="B71" s="2208"/>
      <c r="C71" s="2208"/>
      <c r="D71" s="2208"/>
      <c r="E71" s="2208"/>
      <c r="F71" s="2208"/>
      <c r="G71" s="2208"/>
      <c r="H71" s="2208"/>
      <c r="I71" s="2208"/>
      <c r="J71" s="2247" t="s">
        <v>173</v>
      </c>
    </row>
    <row r="72" spans="1:26" ht="11.25" customHeight="1">
      <c r="A72" s="2205"/>
      <c r="B72" s="2205"/>
      <c r="C72" s="2205"/>
      <c r="D72" s="2205"/>
      <c r="E72" s="2205"/>
      <c r="F72" s="2205"/>
      <c r="G72" s="2205"/>
      <c r="H72" s="2205"/>
      <c r="I72" s="2205"/>
      <c r="J72" s="2205"/>
    </row>
    <row r="73" spans="1:26" ht="11.25" customHeight="1">
      <c r="A73" s="2205"/>
      <c r="B73" s="2205"/>
      <c r="C73" s="2205"/>
      <c r="D73" s="2205"/>
      <c r="E73" s="2205"/>
      <c r="F73" s="2205"/>
      <c r="G73" s="2205"/>
      <c r="H73" s="2205"/>
      <c r="I73" s="2205"/>
      <c r="J73" s="2205"/>
    </row>
    <row r="74" spans="1:26" ht="11.25" customHeight="1">
      <c r="A74" s="2205"/>
      <c r="B74" s="2205"/>
      <c r="C74" s="2205"/>
      <c r="D74" s="2205"/>
      <c r="E74" s="2205"/>
      <c r="F74" s="2205"/>
      <c r="G74" s="2205"/>
      <c r="H74" s="2205"/>
      <c r="I74" s="2205"/>
      <c r="J74" s="2205"/>
    </row>
    <row r="75" spans="1:26" ht="11.25" customHeight="1">
      <c r="A75" s="2205"/>
      <c r="B75" s="2205"/>
      <c r="C75" s="2205"/>
      <c r="D75" s="2205"/>
      <c r="E75" s="2205"/>
      <c r="F75" s="2205"/>
      <c r="G75" s="2205"/>
      <c r="H75" s="2205"/>
      <c r="I75" s="2205"/>
      <c r="J75" s="2205"/>
    </row>
    <row r="76" spans="1:26" ht="11.25" customHeight="1">
      <c r="A76" s="2205"/>
      <c r="B76" s="2205"/>
      <c r="C76" s="2205"/>
      <c r="D76" s="2205"/>
      <c r="E76" s="2205"/>
      <c r="F76" s="2205"/>
      <c r="G76" s="2205"/>
      <c r="H76" s="2205"/>
      <c r="I76" s="2205"/>
      <c r="J76" s="2205"/>
    </row>
    <row r="77" spans="1:26" ht="11.25" customHeight="1">
      <c r="A77" s="2205"/>
      <c r="B77" s="2205"/>
      <c r="C77" s="2205"/>
      <c r="D77" s="2205"/>
      <c r="E77" s="2205"/>
      <c r="F77" s="2205"/>
      <c r="J77" s="2205"/>
    </row>
    <row r="78" spans="1:26" ht="11.25" customHeight="1">
      <c r="A78" s="2205"/>
      <c r="B78" s="2205"/>
      <c r="C78" s="2205"/>
      <c r="D78" s="2205"/>
      <c r="E78" s="2205"/>
      <c r="F78" s="2205"/>
      <c r="J78" s="2205"/>
    </row>
    <row r="79" spans="1:26" ht="11.25" customHeight="1">
      <c r="A79" s="2205"/>
      <c r="B79" s="2205"/>
      <c r="C79" s="2205"/>
      <c r="D79" s="2205"/>
      <c r="E79" s="2205"/>
      <c r="F79" s="2205"/>
      <c r="J79" s="2205"/>
    </row>
    <row r="80" spans="1:26" ht="11.25" customHeight="1">
      <c r="A80" s="2205"/>
      <c r="B80" s="2205"/>
      <c r="C80" s="2205"/>
      <c r="D80" s="2205"/>
      <c r="E80" s="2205"/>
      <c r="F80" s="2205"/>
      <c r="J80" s="2205"/>
    </row>
    <row r="81" spans="1:13" ht="9" customHeight="1">
      <c r="A81" s="2205"/>
      <c r="B81" s="2205"/>
      <c r="C81" s="2205"/>
      <c r="D81" s="2205"/>
      <c r="E81" s="2205"/>
      <c r="F81" s="2205"/>
      <c r="J81" s="2205"/>
    </row>
    <row r="82" spans="1:13" ht="9" customHeight="1">
      <c r="A82" s="2205"/>
      <c r="B82" s="2205"/>
      <c r="C82" s="2205"/>
      <c r="D82" s="2205"/>
      <c r="E82" s="2205"/>
      <c r="F82" s="2205"/>
      <c r="J82" s="2205"/>
    </row>
    <row r="83" spans="1:13" ht="9" customHeight="1">
      <c r="A83" s="2205"/>
      <c r="B83" s="2205"/>
      <c r="C83" s="2205"/>
      <c r="D83" s="2205"/>
      <c r="E83" s="2205"/>
      <c r="F83" s="2205"/>
      <c r="J83" s="2205"/>
    </row>
    <row r="84" spans="1:13" ht="9" customHeight="1">
      <c r="D84" s="2205"/>
      <c r="E84" s="2205"/>
      <c r="F84" s="2205"/>
    </row>
    <row r="85" spans="1:13" ht="9" customHeight="1">
      <c r="D85" s="2205"/>
      <c r="E85" s="2205"/>
      <c r="F85" s="2205"/>
      <c r="G85" s="2205"/>
      <c r="H85" s="2205"/>
      <c r="I85" s="2205"/>
    </row>
    <row r="86" spans="1:13" ht="9" customHeight="1">
      <c r="D86" s="2205"/>
      <c r="E86" s="2205"/>
      <c r="F86" s="2205"/>
      <c r="G86" s="2205"/>
      <c r="H86" s="2205"/>
      <c r="I86" s="2205"/>
      <c r="J86" s="2206"/>
    </row>
    <row r="87" spans="1:13" ht="9" customHeight="1">
      <c r="D87" s="2205"/>
      <c r="E87" s="2205"/>
      <c r="F87" s="2205"/>
      <c r="G87" s="2205"/>
      <c r="H87" s="2205"/>
      <c r="I87" s="2205"/>
      <c r="J87" s="2206"/>
    </row>
    <row r="88" spans="1:13" ht="9" customHeight="1">
      <c r="D88" s="2205"/>
      <c r="E88" s="2205"/>
      <c r="F88" s="2205"/>
      <c r="G88" s="2205"/>
      <c r="H88" s="2205"/>
      <c r="I88" s="2205"/>
      <c r="J88" s="2206"/>
    </row>
    <row r="89" spans="1:13" ht="9" customHeight="1">
      <c r="D89" s="2205"/>
      <c r="E89" s="2205"/>
      <c r="F89" s="2205"/>
      <c r="G89" s="2205"/>
      <c r="H89" s="2205"/>
      <c r="I89" s="2205"/>
      <c r="J89" s="2206"/>
    </row>
    <row r="90" spans="1:13" ht="9" customHeight="1">
      <c r="D90" s="2205"/>
      <c r="E90" s="2205"/>
      <c r="F90" s="2205"/>
      <c r="G90" s="2205"/>
      <c r="H90" s="2205"/>
      <c r="I90" s="2205"/>
      <c r="J90" s="2206"/>
    </row>
    <row r="91" spans="1:13">
      <c r="D91" s="2205"/>
      <c r="E91" s="2205"/>
      <c r="F91" s="2205"/>
      <c r="G91" s="2205"/>
      <c r="H91" s="2205"/>
      <c r="I91" s="2205"/>
      <c r="J91" s="2206"/>
    </row>
    <row r="92" spans="1:13">
      <c r="D92" s="2205"/>
      <c r="E92" s="2205"/>
      <c r="F92" s="2205"/>
      <c r="G92" s="2205"/>
      <c r="H92" s="2205"/>
      <c r="I92" s="2205"/>
      <c r="J92" s="2206"/>
    </row>
    <row r="93" spans="1:13">
      <c r="D93" s="2205"/>
      <c r="E93" s="2205"/>
      <c r="F93" s="2205"/>
      <c r="G93" s="2205"/>
      <c r="H93" s="2205"/>
      <c r="I93" s="2205"/>
      <c r="L93" s="2204"/>
      <c r="M93" s="2204"/>
    </row>
    <row r="94" spans="1:13">
      <c r="D94" s="2205"/>
      <c r="E94" s="2205"/>
      <c r="F94" s="2205"/>
      <c r="G94" s="2205"/>
      <c r="H94" s="2205"/>
      <c r="I94" s="2205"/>
      <c r="M94" s="2204"/>
    </row>
    <row r="95" spans="1:13">
      <c r="D95" s="2205"/>
      <c r="E95" s="2205"/>
      <c r="F95" s="2205"/>
      <c r="G95" s="2205"/>
      <c r="H95" s="2205"/>
      <c r="I95" s="2205"/>
      <c r="M95" s="2204"/>
    </row>
    <row r="96" spans="1:13">
      <c r="D96" s="2205"/>
      <c r="E96" s="2205"/>
      <c r="F96" s="2205"/>
      <c r="G96" s="2205"/>
      <c r="H96" s="2205"/>
      <c r="I96" s="2205"/>
      <c r="M96" s="2204"/>
    </row>
    <row r="97" spans="12:13">
      <c r="L97" s="2204"/>
      <c r="M97" s="2204"/>
    </row>
    <row r="98" spans="12:13">
      <c r="M98" s="2204"/>
    </row>
    <row r="99" spans="12:13">
      <c r="M99" s="2204"/>
    </row>
    <row r="100" spans="12:13">
      <c r="L100" s="2204"/>
      <c r="M100" s="2204"/>
    </row>
    <row r="101" spans="12:13">
      <c r="M101" s="2204"/>
    </row>
    <row r="102" spans="12:13">
      <c r="L102" s="2204"/>
      <c r="M102" s="2204"/>
    </row>
    <row r="103" spans="12:13">
      <c r="M103" s="2204"/>
    </row>
    <row r="145" spans="38:38">
      <c r="AL145" s="2203"/>
    </row>
    <row r="173" spans="31:36">
      <c r="AE173" s="2203"/>
      <c r="AJ173" s="2203"/>
    </row>
    <row r="174" spans="31:36">
      <c r="AJ174" s="2203"/>
    </row>
    <row r="177" spans="31:31">
      <c r="AE177" s="2203"/>
    </row>
  </sheetData>
  <printOptions horizontalCentered="1" gridLinesSet="0"/>
  <pageMargins left="0.5" right="0.5" top="0.6" bottom="0.3" header="0" footer="0"/>
  <pageSetup scale="95" orientation="portrait" horizontalDpi="2400" verticalDpi="2400"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6">
    <pageSetUpPr fitToPage="1"/>
  </sheetPr>
  <dimension ref="A1:H65"/>
  <sheetViews>
    <sheetView showGridLines="0" zoomScale="145" zoomScaleNormal="145" workbookViewId="0">
      <pane xSplit="4" ySplit="11" topLeftCell="E12" activePane="bottomRight" state="frozen"/>
      <selection activeCell="H38" sqref="H38"/>
      <selection pane="topRight" activeCell="H38" sqref="H38"/>
      <selection pane="bottomLeft" activeCell="H38" sqref="H38"/>
      <selection pane="bottomRight" activeCell="E1" sqref="E1:E1048576"/>
    </sheetView>
  </sheetViews>
  <sheetFormatPr defaultColWidth="10.85546875" defaultRowHeight="11.25"/>
  <cols>
    <col min="1" max="1" width="4.140625" style="2249" customWidth="1"/>
    <col min="2" max="2" width="13.85546875" style="2249" customWidth="1"/>
    <col min="3" max="3" width="44.140625" style="2249" customWidth="1"/>
    <col min="4" max="4" width="21.42578125" style="2249" customWidth="1"/>
    <col min="5" max="5" width="17.42578125" style="5518" customWidth="1"/>
    <col min="6" max="6" width="11.85546875" style="2249" bestFit="1" customWidth="1"/>
    <col min="7" max="16384" width="10.85546875" style="2249"/>
  </cols>
  <sheetData>
    <row r="1" spans="1:8" s="2250" customFormat="1" ht="11.25" customHeight="1" thickBot="1">
      <c r="A1" s="1821" t="s">
        <v>3500</v>
      </c>
      <c r="B1" s="2295"/>
      <c r="C1" s="2295"/>
      <c r="D1" s="2294"/>
      <c r="E1" s="5509">
        <v>59</v>
      </c>
      <c r="F1" s="2293"/>
      <c r="G1" s="2293"/>
      <c r="H1" s="2293"/>
    </row>
    <row r="2" spans="1:8" ht="15" customHeight="1">
      <c r="A2" s="2292" t="s">
        <v>2284</v>
      </c>
      <c r="B2" s="2291"/>
      <c r="C2" s="2291"/>
      <c r="D2" s="2291"/>
      <c r="E2" s="5510"/>
      <c r="F2" s="2252"/>
      <c r="G2" s="2252"/>
      <c r="H2" s="2252"/>
    </row>
    <row r="3" spans="1:8" ht="14.25" customHeight="1">
      <c r="A3" s="2290" t="s">
        <v>645</v>
      </c>
      <c r="B3" s="2278"/>
      <c r="C3" s="2278"/>
      <c r="D3" s="2278"/>
      <c r="E3" s="5511"/>
      <c r="F3" s="2252"/>
      <c r="G3" s="2252"/>
      <c r="H3" s="2252"/>
    </row>
    <row r="4" spans="1:8" ht="11.25" customHeight="1">
      <c r="A4" s="2290"/>
      <c r="B4" s="2278"/>
      <c r="C4" s="2278"/>
      <c r="D4" s="2278"/>
      <c r="E4" s="5511"/>
      <c r="F4" s="2252"/>
      <c r="G4" s="2252"/>
      <c r="H4" s="2252"/>
    </row>
    <row r="5" spans="1:8" ht="11.25" customHeight="1">
      <c r="A5" s="1919"/>
      <c r="B5" s="2255" t="s">
        <v>2283</v>
      </c>
      <c r="C5" s="2255"/>
      <c r="D5" s="2255"/>
      <c r="E5" s="5512"/>
      <c r="F5" s="2252"/>
      <c r="G5" s="2252"/>
      <c r="H5" s="2252"/>
    </row>
    <row r="6" spans="1:8" ht="16.5" customHeight="1">
      <c r="A6" s="2256"/>
      <c r="B6" s="2255"/>
      <c r="C6" s="2255"/>
      <c r="D6" s="2255"/>
      <c r="E6" s="5512"/>
      <c r="F6" s="2252"/>
      <c r="G6" s="2252"/>
      <c r="H6" s="2252"/>
    </row>
    <row r="7" spans="1:8" ht="11.25" customHeight="1">
      <c r="A7" s="2279" t="s">
        <v>2282</v>
      </c>
      <c r="B7" s="2278"/>
      <c r="C7" s="2278"/>
      <c r="D7" s="2278"/>
      <c r="E7" s="5511"/>
      <c r="F7" s="2252"/>
      <c r="G7" s="2252"/>
      <c r="H7" s="2252"/>
    </row>
    <row r="8" spans="1:8" ht="11.25" customHeight="1">
      <c r="A8" s="2277"/>
      <c r="B8" s="2289"/>
      <c r="C8" s="2289"/>
      <c r="D8" s="2289"/>
      <c r="E8" s="5513"/>
      <c r="F8" s="2252"/>
      <c r="G8" s="2252"/>
      <c r="H8" s="2252"/>
    </row>
    <row r="9" spans="1:8" ht="11.25" customHeight="1">
      <c r="A9" s="2260" t="s">
        <v>549</v>
      </c>
      <c r="B9" s="2273" t="s">
        <v>379</v>
      </c>
      <c r="C9" s="2274" t="s">
        <v>777</v>
      </c>
      <c r="D9" s="2273" t="s">
        <v>329</v>
      </c>
      <c r="E9" s="5511" t="s">
        <v>129</v>
      </c>
      <c r="F9" s="2252"/>
      <c r="G9" s="2252"/>
      <c r="H9" s="2252"/>
    </row>
    <row r="10" spans="1:8" ht="11.25" customHeight="1">
      <c r="A10" s="2260" t="s">
        <v>593</v>
      </c>
      <c r="B10" s="2272" t="s">
        <v>593</v>
      </c>
      <c r="C10" s="1725"/>
      <c r="D10" s="2272"/>
      <c r="E10" s="5511" t="s">
        <v>2242</v>
      </c>
      <c r="F10" s="2252"/>
      <c r="G10" s="2252"/>
      <c r="H10" s="2252"/>
    </row>
    <row r="11" spans="1:8" s="2286" customFormat="1" ht="11.25" customHeight="1" thickBot="1">
      <c r="A11" s="2271"/>
      <c r="B11" s="2270" t="s">
        <v>599</v>
      </c>
      <c r="C11" s="2288" t="s">
        <v>600</v>
      </c>
      <c r="D11" s="2268" t="s">
        <v>494</v>
      </c>
      <c r="E11" s="5514" t="s">
        <v>495</v>
      </c>
      <c r="F11" s="2287"/>
      <c r="G11" s="2287"/>
      <c r="H11" s="2287"/>
    </row>
    <row r="12" spans="1:8" ht="11.85" customHeight="1">
      <c r="A12" s="2263">
        <v>1</v>
      </c>
      <c r="B12" s="2262" t="s">
        <v>2281</v>
      </c>
      <c r="C12" s="2282" t="s">
        <v>2280</v>
      </c>
      <c r="D12" s="4979" t="s">
        <v>3454</v>
      </c>
      <c r="E12" s="5515">
        <v>0</v>
      </c>
      <c r="F12" s="2252"/>
      <c r="G12" s="2252"/>
      <c r="H12" s="2252"/>
    </row>
    <row r="13" spans="1:8" ht="11.85" customHeight="1">
      <c r="A13" s="2263">
        <v>2</v>
      </c>
      <c r="B13" s="2262" t="s">
        <v>2279</v>
      </c>
      <c r="C13" s="2282" t="s">
        <v>2278</v>
      </c>
      <c r="D13" s="4979" t="s">
        <v>3455</v>
      </c>
      <c r="E13" s="4982">
        <v>9555</v>
      </c>
      <c r="F13" s="2252"/>
      <c r="G13" s="2252"/>
      <c r="H13" s="2252"/>
    </row>
    <row r="14" spans="1:8" ht="11.85" customHeight="1">
      <c r="A14" s="2263">
        <v>3</v>
      </c>
      <c r="B14" s="2262" t="s">
        <v>2277</v>
      </c>
      <c r="C14" s="2282" t="s">
        <v>2276</v>
      </c>
      <c r="D14" s="4979" t="s">
        <v>3456</v>
      </c>
      <c r="E14" s="4982">
        <v>125333</v>
      </c>
      <c r="F14" s="2252"/>
      <c r="G14" s="2252"/>
      <c r="H14" s="2252"/>
    </row>
    <row r="15" spans="1:8" ht="11.85" customHeight="1">
      <c r="A15" s="2263">
        <v>4</v>
      </c>
      <c r="B15" s="2262" t="s">
        <v>2274</v>
      </c>
      <c r="C15" s="2282" t="s">
        <v>2273</v>
      </c>
      <c r="D15" s="4979" t="s">
        <v>2275</v>
      </c>
      <c r="E15" s="4982">
        <v>0</v>
      </c>
      <c r="F15" s="2252"/>
      <c r="G15" s="2252"/>
      <c r="H15" s="2252"/>
    </row>
    <row r="16" spans="1:8" ht="11.85" customHeight="1">
      <c r="A16" s="2263">
        <v>5</v>
      </c>
      <c r="B16" s="2262" t="s">
        <v>2271</v>
      </c>
      <c r="C16" s="2282" t="s">
        <v>2270</v>
      </c>
      <c r="D16" s="4979" t="s">
        <v>2272</v>
      </c>
      <c r="E16" s="4982">
        <v>20510</v>
      </c>
      <c r="F16" s="2252"/>
      <c r="G16" s="2252"/>
      <c r="H16" s="2252"/>
    </row>
    <row r="17" spans="1:8" ht="11.85" customHeight="1">
      <c r="A17" s="2263">
        <v>6</v>
      </c>
      <c r="B17" s="2285" t="s">
        <v>2268</v>
      </c>
      <c r="C17" s="2282" t="s">
        <v>2267</v>
      </c>
      <c r="D17" s="4979" t="s">
        <v>2269</v>
      </c>
      <c r="E17" s="4982">
        <v>0</v>
      </c>
      <c r="F17" s="2252"/>
      <c r="G17" s="2252"/>
      <c r="H17" s="2252"/>
    </row>
    <row r="18" spans="1:8" ht="11.85" customHeight="1">
      <c r="A18" s="2263">
        <v>7</v>
      </c>
      <c r="B18" s="2284">
        <v>769</v>
      </c>
      <c r="C18" s="2282" t="s">
        <v>2265</v>
      </c>
      <c r="D18" s="4979" t="s">
        <v>2266</v>
      </c>
      <c r="E18" s="4982">
        <v>6016600</v>
      </c>
      <c r="F18" s="2252"/>
      <c r="G18" s="2252"/>
      <c r="H18" s="2252"/>
    </row>
    <row r="19" spans="1:8" ht="11.85" customHeight="1">
      <c r="A19" s="2263">
        <v>8</v>
      </c>
      <c r="B19" s="2262" t="s">
        <v>2263</v>
      </c>
      <c r="C19" s="2282" t="s">
        <v>2262</v>
      </c>
      <c r="D19" s="4979" t="s">
        <v>2264</v>
      </c>
      <c r="E19" s="4982">
        <v>-405</v>
      </c>
      <c r="F19" s="2252"/>
      <c r="G19" s="2252"/>
      <c r="H19" s="2252"/>
    </row>
    <row r="20" spans="1:8" ht="11.85" customHeight="1">
      <c r="A20" s="2263">
        <v>9</v>
      </c>
      <c r="B20" s="2262"/>
      <c r="C20" s="2282" t="s">
        <v>2261</v>
      </c>
      <c r="D20" s="4979" t="s">
        <v>2260</v>
      </c>
      <c r="E20" s="4982">
        <f>SUM(E12:E19)</f>
        <v>6171593</v>
      </c>
      <c r="F20" s="2252"/>
      <c r="G20" s="2252"/>
      <c r="H20" s="2252"/>
    </row>
    <row r="21" spans="1:8" ht="11.85" customHeight="1">
      <c r="A21" s="2267">
        <v>10</v>
      </c>
      <c r="B21" s="2266"/>
      <c r="C21" s="2283" t="s">
        <v>2259</v>
      </c>
      <c r="D21" s="4980" t="s">
        <v>2257</v>
      </c>
      <c r="E21" s="4982">
        <v>0</v>
      </c>
      <c r="F21" s="2252"/>
      <c r="G21" s="2252"/>
      <c r="H21" s="2252"/>
    </row>
    <row r="22" spans="1:8" ht="11.85" customHeight="1">
      <c r="A22" s="2267">
        <v>11</v>
      </c>
      <c r="B22" s="2266"/>
      <c r="C22" s="2283" t="s">
        <v>2258</v>
      </c>
      <c r="D22" s="4980" t="s">
        <v>2257</v>
      </c>
      <c r="E22" s="4982">
        <v>30065</v>
      </c>
      <c r="F22" s="2264"/>
      <c r="G22" s="2252"/>
      <c r="H22" s="2252"/>
    </row>
    <row r="23" spans="1:8" ht="11.85" customHeight="1">
      <c r="A23" s="2263">
        <v>12</v>
      </c>
      <c r="B23" s="2262"/>
      <c r="C23" s="2282" t="s">
        <v>2256</v>
      </c>
      <c r="D23" s="4979" t="s">
        <v>2255</v>
      </c>
      <c r="E23" s="4982">
        <f>SUM(E21:E22)</f>
        <v>30065</v>
      </c>
      <c r="F23" s="2252"/>
      <c r="G23" s="2252"/>
      <c r="H23" s="2252"/>
    </row>
    <row r="24" spans="1:8" ht="11.25" customHeight="1">
      <c r="A24" s="2260">
        <v>13</v>
      </c>
      <c r="B24" s="2273"/>
      <c r="C24" s="2258" t="s">
        <v>2254</v>
      </c>
      <c r="D24" s="4981" t="s">
        <v>2253</v>
      </c>
      <c r="E24" s="4983">
        <f>E21/E23</f>
        <v>0</v>
      </c>
      <c r="F24" s="2252"/>
      <c r="G24" s="2281"/>
      <c r="H24" s="2252"/>
    </row>
    <row r="25" spans="1:8" ht="11.25" customHeight="1">
      <c r="A25" s="2263"/>
      <c r="B25" s="2262"/>
      <c r="C25" s="2282"/>
      <c r="D25" s="4979" t="s">
        <v>2250</v>
      </c>
      <c r="E25" s="4982"/>
      <c r="F25" s="2252"/>
      <c r="G25" s="2252"/>
      <c r="H25" s="2252"/>
    </row>
    <row r="26" spans="1:8" ht="11.25" customHeight="1">
      <c r="A26" s="2260">
        <v>14</v>
      </c>
      <c r="B26" s="2273"/>
      <c r="C26" s="2258" t="s">
        <v>2252</v>
      </c>
      <c r="D26" s="4981" t="s">
        <v>2251</v>
      </c>
      <c r="E26" s="4984">
        <f>E22/E23</f>
        <v>1</v>
      </c>
      <c r="F26" s="2252"/>
      <c r="G26" s="2281"/>
      <c r="H26" s="2252"/>
    </row>
    <row r="27" spans="1:8" ht="11.25" customHeight="1">
      <c r="A27" s="2263"/>
      <c r="B27" s="2262"/>
      <c r="C27" s="2261"/>
      <c r="D27" s="4979" t="s">
        <v>2250</v>
      </c>
      <c r="E27" s="4985"/>
      <c r="F27" s="2252"/>
      <c r="G27" s="2252"/>
      <c r="H27" s="2252"/>
    </row>
    <row r="28" spans="1:8" ht="11.85" customHeight="1">
      <c r="A28" s="2263">
        <v>15</v>
      </c>
      <c r="B28" s="2262"/>
      <c r="C28" s="2261" t="s">
        <v>2249</v>
      </c>
      <c r="D28" s="4979" t="s">
        <v>2248</v>
      </c>
      <c r="E28" s="4982">
        <f>E20-E23</f>
        <v>6141528</v>
      </c>
      <c r="F28" s="2252"/>
      <c r="G28" s="2252"/>
      <c r="H28" s="2252"/>
    </row>
    <row r="29" spans="1:8" ht="11.85" customHeight="1">
      <c r="A29" s="2263">
        <v>16</v>
      </c>
      <c r="B29" s="2262"/>
      <c r="C29" s="2261" t="s">
        <v>2247</v>
      </c>
      <c r="D29" s="4979" t="s">
        <v>2246</v>
      </c>
      <c r="E29" s="4982">
        <f>(E24*E28)+E21</f>
        <v>0</v>
      </c>
      <c r="F29" s="2252"/>
      <c r="G29" s="2252"/>
      <c r="H29" s="2252"/>
    </row>
    <row r="30" spans="1:8" ht="11.85" customHeight="1" thickBot="1">
      <c r="A30" s="2263">
        <v>17</v>
      </c>
      <c r="B30" s="2262"/>
      <c r="C30" s="2261" t="s">
        <v>2245</v>
      </c>
      <c r="D30" s="4979" t="s">
        <v>2244</v>
      </c>
      <c r="E30" s="4986">
        <f>(E26*E28)+E22</f>
        <v>6171593</v>
      </c>
      <c r="F30" s="2252"/>
      <c r="G30" s="2280"/>
      <c r="H30" s="2252"/>
    </row>
    <row r="31" spans="1:8" ht="16.5" customHeight="1">
      <c r="A31" s="2260"/>
      <c r="B31" s="2259"/>
      <c r="C31" s="2258"/>
      <c r="D31" s="2258"/>
      <c r="E31" s="5512"/>
      <c r="F31" s="2252"/>
      <c r="G31" s="2252"/>
      <c r="H31" s="2252"/>
    </row>
    <row r="32" spans="1:8" ht="11.25" customHeight="1">
      <c r="A32" s="2279" t="s">
        <v>2243</v>
      </c>
      <c r="B32" s="2278"/>
      <c r="C32" s="2278"/>
      <c r="D32" s="2278"/>
      <c r="E32" s="5511"/>
      <c r="F32" s="2252"/>
      <c r="G32" s="2252"/>
      <c r="H32" s="2252"/>
    </row>
    <row r="33" spans="1:8" ht="11.25" customHeight="1">
      <c r="A33" s="2277"/>
      <c r="B33" s="2276"/>
      <c r="C33" s="2275"/>
      <c r="D33" s="2275"/>
      <c r="E33" s="5513"/>
      <c r="F33" s="2252"/>
      <c r="G33" s="2252"/>
      <c r="H33" s="2252"/>
    </row>
    <row r="34" spans="1:8" ht="11.25" customHeight="1">
      <c r="A34" s="2260" t="s">
        <v>549</v>
      </c>
      <c r="B34" s="2273" t="s">
        <v>379</v>
      </c>
      <c r="C34" s="2274" t="s">
        <v>777</v>
      </c>
      <c r="D34" s="2273" t="s">
        <v>329</v>
      </c>
      <c r="E34" s="5511" t="s">
        <v>129</v>
      </c>
      <c r="F34" s="2252"/>
      <c r="G34" s="2252"/>
      <c r="H34" s="2252"/>
    </row>
    <row r="35" spans="1:8" ht="11.25" customHeight="1">
      <c r="A35" s="2260" t="s">
        <v>593</v>
      </c>
      <c r="B35" s="2272" t="s">
        <v>593</v>
      </c>
      <c r="C35" s="1725"/>
      <c r="D35" s="2272"/>
      <c r="E35" s="5511" t="s">
        <v>2242</v>
      </c>
      <c r="F35" s="2252"/>
      <c r="G35" s="2252"/>
      <c r="H35" s="2252"/>
    </row>
    <row r="36" spans="1:8" ht="11.25" customHeight="1" thickBot="1">
      <c r="A36" s="2271"/>
      <c r="B36" s="2270" t="s">
        <v>599</v>
      </c>
      <c r="C36" s="2269" t="s">
        <v>600</v>
      </c>
      <c r="D36" s="2268" t="s">
        <v>494</v>
      </c>
      <c r="E36" s="5514" t="s">
        <v>495</v>
      </c>
      <c r="F36" s="2252"/>
      <c r="G36" s="2252"/>
      <c r="H36" s="2252"/>
    </row>
    <row r="37" spans="1:8" ht="11.85" customHeight="1">
      <c r="A37" s="2263">
        <v>18</v>
      </c>
      <c r="B37" s="2262" t="s">
        <v>2241</v>
      </c>
      <c r="C37" s="2261" t="s">
        <v>2240</v>
      </c>
      <c r="D37" s="4979" t="s">
        <v>2239</v>
      </c>
      <c r="E37" s="5515">
        <v>407940</v>
      </c>
      <c r="F37" s="2252"/>
      <c r="G37" s="2252"/>
      <c r="H37" s="2252"/>
    </row>
    <row r="38" spans="1:8" ht="11.85" customHeight="1">
      <c r="A38" s="2263">
        <v>19</v>
      </c>
      <c r="B38" s="2262" t="s">
        <v>2238</v>
      </c>
      <c r="C38" s="2261" t="s">
        <v>2237</v>
      </c>
      <c r="D38" s="4979" t="s">
        <v>2236</v>
      </c>
      <c r="E38" s="4982">
        <v>0</v>
      </c>
      <c r="F38" s="2252"/>
      <c r="G38" s="2252"/>
      <c r="H38" s="2252"/>
    </row>
    <row r="39" spans="1:8" ht="11.85" customHeight="1">
      <c r="A39" s="2263">
        <v>20</v>
      </c>
      <c r="B39" s="2262" t="s">
        <v>2235</v>
      </c>
      <c r="C39" s="2261" t="s">
        <v>2234</v>
      </c>
      <c r="D39" s="4979" t="s">
        <v>2233</v>
      </c>
      <c r="E39" s="4982">
        <v>0</v>
      </c>
      <c r="F39" s="2252"/>
      <c r="G39" s="2252"/>
      <c r="H39" s="2252"/>
    </row>
    <row r="40" spans="1:8" ht="11.85" customHeight="1">
      <c r="A40" s="2263">
        <v>21</v>
      </c>
      <c r="B40" s="2262"/>
      <c r="C40" s="2261" t="s">
        <v>2232</v>
      </c>
      <c r="D40" s="4987" t="s">
        <v>2231</v>
      </c>
      <c r="E40" s="4982">
        <f>E37+E38-E39</f>
        <v>407940</v>
      </c>
      <c r="F40" s="2252"/>
      <c r="G40" s="2252"/>
      <c r="H40" s="2252"/>
    </row>
    <row r="41" spans="1:8" ht="11.85" customHeight="1">
      <c r="A41" s="2263">
        <v>22</v>
      </c>
      <c r="B41" s="2262"/>
      <c r="C41" s="2261" t="s">
        <v>2230</v>
      </c>
      <c r="D41" s="4979" t="s">
        <v>2228</v>
      </c>
      <c r="E41" s="4982">
        <v>0</v>
      </c>
      <c r="F41" s="2252"/>
      <c r="G41" s="2252"/>
      <c r="H41" s="2252"/>
    </row>
    <row r="42" spans="1:8" ht="11.85" customHeight="1">
      <c r="A42" s="2267">
        <v>23</v>
      </c>
      <c r="B42" s="2266"/>
      <c r="C42" s="2265" t="s">
        <v>2229</v>
      </c>
      <c r="D42" s="4980" t="s">
        <v>2228</v>
      </c>
      <c r="E42" s="4982">
        <v>1459</v>
      </c>
      <c r="F42" s="2264"/>
      <c r="G42" s="2252"/>
      <c r="H42" s="2252"/>
    </row>
    <row r="43" spans="1:8" ht="11.85" customHeight="1">
      <c r="A43" s="2263">
        <v>24</v>
      </c>
      <c r="B43" s="2262"/>
      <c r="C43" s="2261" t="s">
        <v>2227</v>
      </c>
      <c r="D43" s="4979" t="s">
        <v>2226</v>
      </c>
      <c r="E43" s="4982">
        <f>E40-(E41+E42)</f>
        <v>406481</v>
      </c>
      <c r="F43" s="2252"/>
      <c r="G43" s="2252"/>
      <c r="H43" s="2252"/>
    </row>
    <row r="44" spans="1:8" ht="11.85" customHeight="1">
      <c r="A44" s="2263">
        <v>25</v>
      </c>
      <c r="B44" s="2262"/>
      <c r="C44" s="2261" t="s">
        <v>2225</v>
      </c>
      <c r="D44" s="4979" t="s">
        <v>2224</v>
      </c>
      <c r="E44" s="4982">
        <f>E41+(E43*E24)</f>
        <v>0</v>
      </c>
      <c r="F44" s="2252"/>
      <c r="G44" s="2252"/>
      <c r="H44" s="2252"/>
    </row>
    <row r="45" spans="1:8" ht="11.85" customHeight="1">
      <c r="A45" s="2263">
        <v>26</v>
      </c>
      <c r="B45" s="2262"/>
      <c r="C45" s="2261" t="s">
        <v>2223</v>
      </c>
      <c r="D45" s="4979" t="s">
        <v>2222</v>
      </c>
      <c r="E45" s="4982">
        <f>E42+(E43*E26)</f>
        <v>407940</v>
      </c>
      <c r="F45" s="2252"/>
      <c r="G45" s="2252"/>
      <c r="H45" s="2252"/>
    </row>
    <row r="46" spans="1:8" ht="11.85" customHeight="1">
      <c r="A46" s="2263">
        <v>27</v>
      </c>
      <c r="B46" s="2262"/>
      <c r="C46" s="2261" t="s">
        <v>2221</v>
      </c>
      <c r="D46" s="4979" t="s">
        <v>2220</v>
      </c>
      <c r="E46" s="4982">
        <f>IFERROR(E44/E29,0)</f>
        <v>0</v>
      </c>
      <c r="F46" s="2252"/>
      <c r="G46" s="2252"/>
      <c r="H46" s="2252"/>
    </row>
    <row r="47" spans="1:8" ht="11.85" customHeight="1" thickBot="1">
      <c r="A47" s="2263">
        <v>28</v>
      </c>
      <c r="B47" s="2262"/>
      <c r="C47" s="2261" t="s">
        <v>2219</v>
      </c>
      <c r="D47" s="4979" t="s">
        <v>2218</v>
      </c>
      <c r="E47" s="4988">
        <f>E45/E30</f>
        <v>6.6099627762232535E-2</v>
      </c>
      <c r="F47" s="2252"/>
      <c r="G47" s="2252"/>
      <c r="H47" s="2252"/>
    </row>
    <row r="48" spans="1:8" ht="11.25" customHeight="1">
      <c r="A48" s="2260"/>
      <c r="B48" s="2259"/>
      <c r="C48" s="2258"/>
      <c r="D48" s="2258"/>
      <c r="E48" s="5512"/>
      <c r="F48" s="2252"/>
      <c r="G48" s="2252"/>
      <c r="H48" s="2252"/>
    </row>
    <row r="49" spans="1:8" ht="15" customHeight="1">
      <c r="A49" s="1919"/>
      <c r="B49" s="2257" t="s">
        <v>2217</v>
      </c>
      <c r="C49" s="2255" t="s">
        <v>2216</v>
      </c>
      <c r="D49" s="2255"/>
      <c r="E49" s="5512"/>
      <c r="F49" s="2252"/>
      <c r="G49" s="2252"/>
      <c r="H49" s="2252"/>
    </row>
    <row r="50" spans="1:8" ht="15" customHeight="1">
      <c r="A50" s="1919"/>
      <c r="B50" s="2257" t="s">
        <v>2215</v>
      </c>
      <c r="C50" s="2255" t="s">
        <v>2214</v>
      </c>
      <c r="D50" s="2255"/>
      <c r="E50" s="5512"/>
      <c r="F50" s="2252"/>
      <c r="G50" s="2252"/>
      <c r="H50" s="2252"/>
    </row>
    <row r="51" spans="1:8" ht="15" customHeight="1">
      <c r="A51" s="1919"/>
      <c r="B51" s="2257" t="s">
        <v>2213</v>
      </c>
      <c r="C51" s="2255" t="s">
        <v>2212</v>
      </c>
      <c r="D51" s="2255"/>
      <c r="E51" s="5512"/>
      <c r="F51" s="2252"/>
      <c r="G51" s="2252"/>
      <c r="H51" s="2252"/>
    </row>
    <row r="52" spans="1:8" ht="15" customHeight="1">
      <c r="A52" s="1919"/>
      <c r="B52" s="2257" t="s">
        <v>2211</v>
      </c>
      <c r="C52" s="2255" t="s">
        <v>2210</v>
      </c>
      <c r="D52" s="2255"/>
      <c r="E52" s="5512"/>
      <c r="F52" s="2252"/>
      <c r="G52" s="2252"/>
      <c r="H52" s="2252"/>
    </row>
    <row r="53" spans="1:8" ht="15" customHeight="1">
      <c r="A53" s="1919"/>
      <c r="B53" s="2257" t="s">
        <v>2209</v>
      </c>
      <c r="C53" s="2255" t="s">
        <v>2208</v>
      </c>
      <c r="D53" s="2255"/>
      <c r="E53" s="5512"/>
      <c r="F53" s="2252"/>
      <c r="G53" s="2252"/>
      <c r="H53" s="2252"/>
    </row>
    <row r="54" spans="1:8" ht="15" customHeight="1">
      <c r="A54" s="1919"/>
      <c r="B54" s="2257"/>
      <c r="C54" s="2255"/>
      <c r="D54" s="2255"/>
      <c r="E54" s="5512"/>
      <c r="F54" s="2252"/>
      <c r="G54" s="2252"/>
      <c r="H54" s="2252"/>
    </row>
    <row r="55" spans="1:8" ht="15" customHeight="1">
      <c r="A55" s="1919"/>
      <c r="B55" s="2257"/>
      <c r="C55" s="2255"/>
      <c r="D55" s="2255"/>
      <c r="E55" s="5512"/>
      <c r="F55" s="2252"/>
      <c r="G55" s="2252"/>
      <c r="H55" s="2252"/>
    </row>
    <row r="56" spans="1:8" ht="15" customHeight="1">
      <c r="A56" s="1919"/>
      <c r="B56" s="2257"/>
      <c r="C56" s="2255"/>
      <c r="D56" s="2255"/>
      <c r="E56" s="5512"/>
      <c r="F56" s="2252"/>
      <c r="G56" s="2252"/>
      <c r="H56" s="2252"/>
    </row>
    <row r="57" spans="1:8" ht="15" customHeight="1">
      <c r="A57" s="1919"/>
      <c r="B57" s="2257"/>
      <c r="C57" s="2255"/>
      <c r="D57" s="2255"/>
      <c r="E57" s="5512"/>
      <c r="F57" s="2252"/>
      <c r="G57" s="2252"/>
      <c r="H57" s="2252"/>
    </row>
    <row r="58" spans="1:8" ht="15" customHeight="1">
      <c r="A58" s="1919"/>
      <c r="B58" s="2257"/>
      <c r="C58" s="2255"/>
      <c r="D58" s="2255"/>
      <c r="E58" s="5512"/>
      <c r="F58" s="2252"/>
      <c r="G58" s="2252"/>
      <c r="H58" s="2252"/>
    </row>
    <row r="59" spans="1:8" ht="11.25" customHeight="1">
      <c r="A59" s="2256"/>
      <c r="B59" s="2255"/>
      <c r="C59" s="2255"/>
      <c r="D59" s="2255"/>
      <c r="E59" s="5512"/>
      <c r="F59" s="2252"/>
      <c r="G59" s="2252"/>
      <c r="H59" s="2252"/>
    </row>
    <row r="60" spans="1:8" ht="11.25" customHeight="1">
      <c r="A60" s="2256"/>
      <c r="B60" s="2255"/>
      <c r="C60" s="2255"/>
      <c r="D60" s="2255"/>
      <c r="E60" s="5512"/>
      <c r="F60" s="2252"/>
      <c r="G60" s="2252"/>
      <c r="H60" s="2252"/>
    </row>
    <row r="61" spans="1:8" ht="11.25" customHeight="1">
      <c r="A61" s="2256"/>
      <c r="B61" s="2255"/>
      <c r="C61" s="2255"/>
      <c r="D61" s="2255"/>
      <c r="E61" s="5512"/>
      <c r="F61" s="2252"/>
      <c r="G61" s="2252"/>
      <c r="H61" s="2252"/>
    </row>
    <row r="62" spans="1:8" ht="11.25" customHeight="1" thickBot="1">
      <c r="A62" s="2254"/>
      <c r="B62" s="2253"/>
      <c r="C62" s="2253"/>
      <c r="D62" s="2253"/>
      <c r="E62" s="5516"/>
      <c r="F62" s="2252"/>
      <c r="G62" s="2252"/>
      <c r="H62" s="2252"/>
    </row>
    <row r="63" spans="1:8" s="2250" customFormat="1" ht="11.25" customHeight="1">
      <c r="A63" s="2251" t="s">
        <v>173</v>
      </c>
      <c r="B63" s="2251"/>
      <c r="C63" s="2251"/>
      <c r="D63" s="2251"/>
      <c r="E63" s="5517"/>
    </row>
    <row r="64" spans="1:8" ht="11.25" customHeight="1"/>
    <row r="65" spans="5:5" ht="11.25" customHeight="1">
      <c r="E65" s="5519"/>
    </row>
  </sheetData>
  <printOptions horizontalCentered="1"/>
  <pageMargins left="0.5" right="0.75" top="0.5" bottom="0.25" header="0" footer="0"/>
  <pageSetup scale="93" orientation="portrait" horizontalDpi="2400" verticalDpi="2400" r:id="rId1"/>
  <headerFooter alignWithMargins="0">
    <oddHeader xml:space="preserve">&amp;C </oddHeader>
    <oddFooter xml:space="preserve">&amp;C </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I60"/>
  <sheetViews>
    <sheetView showGridLines="0" zoomScaleNormal="100" workbookViewId="0">
      <selection activeCell="B33" sqref="B33"/>
    </sheetView>
  </sheetViews>
  <sheetFormatPr defaultColWidth="10.140625" defaultRowHeight="15.75"/>
  <cols>
    <col min="1" max="1" width="3" style="111" customWidth="1"/>
    <col min="2" max="2" width="47.7109375" style="111" customWidth="1"/>
    <col min="3" max="3" width="42.7109375" style="111" customWidth="1"/>
    <col min="4" max="4" width="6.42578125" style="111" customWidth="1"/>
    <col min="5" max="5" width="3" style="111" customWidth="1"/>
    <col min="6" max="6" width="12.7109375" style="111" customWidth="1"/>
    <col min="7" max="7" width="9.7109375" style="111" customWidth="1"/>
    <col min="8" max="8" width="3" style="111" customWidth="1"/>
    <col min="9" max="248" width="10.140625" style="111"/>
    <col min="249" max="249" width="3" style="111" customWidth="1"/>
    <col min="250" max="250" width="49.85546875" style="111" customWidth="1"/>
    <col min="251" max="251" width="46.42578125" style="111" customWidth="1"/>
    <col min="252" max="252" width="6.42578125" style="111" customWidth="1"/>
    <col min="253" max="253" width="3" style="111" customWidth="1"/>
    <col min="254" max="254" width="17.85546875" style="111" customWidth="1"/>
    <col min="255" max="255" width="12.140625" style="111" customWidth="1"/>
    <col min="256" max="256" width="3" style="111" customWidth="1"/>
    <col min="257" max="504" width="10.140625" style="111"/>
    <col min="505" max="505" width="3" style="111" customWidth="1"/>
    <col min="506" max="506" width="49.85546875" style="111" customWidth="1"/>
    <col min="507" max="507" width="46.42578125" style="111" customWidth="1"/>
    <col min="508" max="508" width="6.42578125" style="111" customWidth="1"/>
    <col min="509" max="509" width="3" style="111" customWidth="1"/>
    <col min="510" max="510" width="17.85546875" style="111" customWidth="1"/>
    <col min="511" max="511" width="12.140625" style="111" customWidth="1"/>
    <col min="512" max="512" width="3" style="111" customWidth="1"/>
    <col min="513" max="760" width="10.140625" style="111"/>
    <col min="761" max="761" width="3" style="111" customWidth="1"/>
    <col min="762" max="762" width="49.85546875" style="111" customWidth="1"/>
    <col min="763" max="763" width="46.42578125" style="111" customWidth="1"/>
    <col min="764" max="764" width="6.42578125" style="111" customWidth="1"/>
    <col min="765" max="765" width="3" style="111" customWidth="1"/>
    <col min="766" max="766" width="17.85546875" style="111" customWidth="1"/>
    <col min="767" max="767" width="12.140625" style="111" customWidth="1"/>
    <col min="768" max="768" width="3" style="111" customWidth="1"/>
    <col min="769" max="1016" width="10.140625" style="111"/>
    <col min="1017" max="1017" width="3" style="111" customWidth="1"/>
    <col min="1018" max="1018" width="49.85546875" style="111" customWidth="1"/>
    <col min="1019" max="1019" width="46.42578125" style="111" customWidth="1"/>
    <col min="1020" max="1020" width="6.42578125" style="111" customWidth="1"/>
    <col min="1021" max="1021" width="3" style="111" customWidth="1"/>
    <col min="1022" max="1022" width="17.85546875" style="111" customWidth="1"/>
    <col min="1023" max="1023" width="12.140625" style="111" customWidth="1"/>
    <col min="1024" max="1024" width="3" style="111" customWidth="1"/>
    <col min="1025" max="1272" width="10.140625" style="111"/>
    <col min="1273" max="1273" width="3" style="111" customWidth="1"/>
    <col min="1274" max="1274" width="49.85546875" style="111" customWidth="1"/>
    <col min="1275" max="1275" width="46.42578125" style="111" customWidth="1"/>
    <col min="1276" max="1276" width="6.42578125" style="111" customWidth="1"/>
    <col min="1277" max="1277" width="3" style="111" customWidth="1"/>
    <col min="1278" max="1278" width="17.85546875" style="111" customWidth="1"/>
    <col min="1279" max="1279" width="12.140625" style="111" customWidth="1"/>
    <col min="1280" max="1280" width="3" style="111" customWidth="1"/>
    <col min="1281" max="1528" width="10.140625" style="111"/>
    <col min="1529" max="1529" width="3" style="111" customWidth="1"/>
    <col min="1530" max="1530" width="49.85546875" style="111" customWidth="1"/>
    <col min="1531" max="1531" width="46.42578125" style="111" customWidth="1"/>
    <col min="1532" max="1532" width="6.42578125" style="111" customWidth="1"/>
    <col min="1533" max="1533" width="3" style="111" customWidth="1"/>
    <col min="1534" max="1534" width="17.85546875" style="111" customWidth="1"/>
    <col min="1535" max="1535" width="12.140625" style="111" customWidth="1"/>
    <col min="1536" max="1536" width="3" style="111" customWidth="1"/>
    <col min="1537" max="1784" width="10.140625" style="111"/>
    <col min="1785" max="1785" width="3" style="111" customWidth="1"/>
    <col min="1786" max="1786" width="49.85546875" style="111" customWidth="1"/>
    <col min="1787" max="1787" width="46.42578125" style="111" customWidth="1"/>
    <col min="1788" max="1788" width="6.42578125" style="111" customWidth="1"/>
    <col min="1789" max="1789" width="3" style="111" customWidth="1"/>
    <col min="1790" max="1790" width="17.85546875" style="111" customWidth="1"/>
    <col min="1791" max="1791" width="12.140625" style="111" customWidth="1"/>
    <col min="1792" max="1792" width="3" style="111" customWidth="1"/>
    <col min="1793" max="2040" width="10.140625" style="111"/>
    <col min="2041" max="2041" width="3" style="111" customWidth="1"/>
    <col min="2042" max="2042" width="49.85546875" style="111" customWidth="1"/>
    <col min="2043" max="2043" width="46.42578125" style="111" customWidth="1"/>
    <col min="2044" max="2044" width="6.42578125" style="111" customWidth="1"/>
    <col min="2045" max="2045" width="3" style="111" customWidth="1"/>
    <col min="2046" max="2046" width="17.85546875" style="111" customWidth="1"/>
    <col min="2047" max="2047" width="12.140625" style="111" customWidth="1"/>
    <col min="2048" max="2048" width="3" style="111" customWidth="1"/>
    <col min="2049" max="2296" width="10.140625" style="111"/>
    <col min="2297" max="2297" width="3" style="111" customWidth="1"/>
    <col min="2298" max="2298" width="49.85546875" style="111" customWidth="1"/>
    <col min="2299" max="2299" width="46.42578125" style="111" customWidth="1"/>
    <col min="2300" max="2300" width="6.42578125" style="111" customWidth="1"/>
    <col min="2301" max="2301" width="3" style="111" customWidth="1"/>
    <col min="2302" max="2302" width="17.85546875" style="111" customWidth="1"/>
    <col min="2303" max="2303" width="12.140625" style="111" customWidth="1"/>
    <col min="2304" max="2304" width="3" style="111" customWidth="1"/>
    <col min="2305" max="2552" width="10.140625" style="111"/>
    <col min="2553" max="2553" width="3" style="111" customWidth="1"/>
    <col min="2554" max="2554" width="49.85546875" style="111" customWidth="1"/>
    <col min="2555" max="2555" width="46.42578125" style="111" customWidth="1"/>
    <col min="2556" max="2556" width="6.42578125" style="111" customWidth="1"/>
    <col min="2557" max="2557" width="3" style="111" customWidth="1"/>
    <col min="2558" max="2558" width="17.85546875" style="111" customWidth="1"/>
    <col min="2559" max="2559" width="12.140625" style="111" customWidth="1"/>
    <col min="2560" max="2560" width="3" style="111" customWidth="1"/>
    <col min="2561" max="2808" width="10.140625" style="111"/>
    <col min="2809" max="2809" width="3" style="111" customWidth="1"/>
    <col min="2810" max="2810" width="49.85546875" style="111" customWidth="1"/>
    <col min="2811" max="2811" width="46.42578125" style="111" customWidth="1"/>
    <col min="2812" max="2812" width="6.42578125" style="111" customWidth="1"/>
    <col min="2813" max="2813" width="3" style="111" customWidth="1"/>
    <col min="2814" max="2814" width="17.85546875" style="111" customWidth="1"/>
    <col min="2815" max="2815" width="12.140625" style="111" customWidth="1"/>
    <col min="2816" max="2816" width="3" style="111" customWidth="1"/>
    <col min="2817" max="3064" width="10.140625" style="111"/>
    <col min="3065" max="3065" width="3" style="111" customWidth="1"/>
    <col min="3066" max="3066" width="49.85546875" style="111" customWidth="1"/>
    <col min="3067" max="3067" width="46.42578125" style="111" customWidth="1"/>
    <col min="3068" max="3068" width="6.42578125" style="111" customWidth="1"/>
    <col min="3069" max="3069" width="3" style="111" customWidth="1"/>
    <col min="3070" max="3070" width="17.85546875" style="111" customWidth="1"/>
    <col min="3071" max="3071" width="12.140625" style="111" customWidth="1"/>
    <col min="3072" max="3072" width="3" style="111" customWidth="1"/>
    <col min="3073" max="3320" width="10.140625" style="111"/>
    <col min="3321" max="3321" width="3" style="111" customWidth="1"/>
    <col min="3322" max="3322" width="49.85546875" style="111" customWidth="1"/>
    <col min="3323" max="3323" width="46.42578125" style="111" customWidth="1"/>
    <col min="3324" max="3324" width="6.42578125" style="111" customWidth="1"/>
    <col min="3325" max="3325" width="3" style="111" customWidth="1"/>
    <col min="3326" max="3326" width="17.85546875" style="111" customWidth="1"/>
    <col min="3327" max="3327" width="12.140625" style="111" customWidth="1"/>
    <col min="3328" max="3328" width="3" style="111" customWidth="1"/>
    <col min="3329" max="3576" width="10.140625" style="111"/>
    <col min="3577" max="3577" width="3" style="111" customWidth="1"/>
    <col min="3578" max="3578" width="49.85546875" style="111" customWidth="1"/>
    <col min="3579" max="3579" width="46.42578125" style="111" customWidth="1"/>
    <col min="3580" max="3580" width="6.42578125" style="111" customWidth="1"/>
    <col min="3581" max="3581" width="3" style="111" customWidth="1"/>
    <col min="3582" max="3582" width="17.85546875" style="111" customWidth="1"/>
    <col min="3583" max="3583" width="12.140625" style="111" customWidth="1"/>
    <col min="3584" max="3584" width="3" style="111" customWidth="1"/>
    <col min="3585" max="3832" width="10.140625" style="111"/>
    <col min="3833" max="3833" width="3" style="111" customWidth="1"/>
    <col min="3834" max="3834" width="49.85546875" style="111" customWidth="1"/>
    <col min="3835" max="3835" width="46.42578125" style="111" customWidth="1"/>
    <col min="3836" max="3836" width="6.42578125" style="111" customWidth="1"/>
    <col min="3837" max="3837" width="3" style="111" customWidth="1"/>
    <col min="3838" max="3838" width="17.85546875" style="111" customWidth="1"/>
    <col min="3839" max="3839" width="12.140625" style="111" customWidth="1"/>
    <col min="3840" max="3840" width="3" style="111" customWidth="1"/>
    <col min="3841" max="4088" width="10.140625" style="111"/>
    <col min="4089" max="4089" width="3" style="111" customWidth="1"/>
    <col min="4090" max="4090" width="49.85546875" style="111" customWidth="1"/>
    <col min="4091" max="4091" width="46.42578125" style="111" customWidth="1"/>
    <col min="4092" max="4092" width="6.42578125" style="111" customWidth="1"/>
    <col min="4093" max="4093" width="3" style="111" customWidth="1"/>
    <col min="4094" max="4094" width="17.85546875" style="111" customWidth="1"/>
    <col min="4095" max="4095" width="12.140625" style="111" customWidth="1"/>
    <col min="4096" max="4096" width="3" style="111" customWidth="1"/>
    <col min="4097" max="4344" width="10.140625" style="111"/>
    <col min="4345" max="4345" width="3" style="111" customWidth="1"/>
    <col min="4346" max="4346" width="49.85546875" style="111" customWidth="1"/>
    <col min="4347" max="4347" width="46.42578125" style="111" customWidth="1"/>
    <col min="4348" max="4348" width="6.42578125" style="111" customWidth="1"/>
    <col min="4349" max="4349" width="3" style="111" customWidth="1"/>
    <col min="4350" max="4350" width="17.85546875" style="111" customWidth="1"/>
    <col min="4351" max="4351" width="12.140625" style="111" customWidth="1"/>
    <col min="4352" max="4352" width="3" style="111" customWidth="1"/>
    <col min="4353" max="4600" width="10.140625" style="111"/>
    <col min="4601" max="4601" width="3" style="111" customWidth="1"/>
    <col min="4602" max="4602" width="49.85546875" style="111" customWidth="1"/>
    <col min="4603" max="4603" width="46.42578125" style="111" customWidth="1"/>
    <col min="4604" max="4604" width="6.42578125" style="111" customWidth="1"/>
    <col min="4605" max="4605" width="3" style="111" customWidth="1"/>
    <col min="4606" max="4606" width="17.85546875" style="111" customWidth="1"/>
    <col min="4607" max="4607" width="12.140625" style="111" customWidth="1"/>
    <col min="4608" max="4608" width="3" style="111" customWidth="1"/>
    <col min="4609" max="4856" width="10.140625" style="111"/>
    <col min="4857" max="4857" width="3" style="111" customWidth="1"/>
    <col min="4858" max="4858" width="49.85546875" style="111" customWidth="1"/>
    <col min="4859" max="4859" width="46.42578125" style="111" customWidth="1"/>
    <col min="4860" max="4860" width="6.42578125" style="111" customWidth="1"/>
    <col min="4861" max="4861" width="3" style="111" customWidth="1"/>
    <col min="4862" max="4862" width="17.85546875" style="111" customWidth="1"/>
    <col min="4863" max="4863" width="12.140625" style="111" customWidth="1"/>
    <col min="4864" max="4864" width="3" style="111" customWidth="1"/>
    <col min="4865" max="5112" width="10.140625" style="111"/>
    <col min="5113" max="5113" width="3" style="111" customWidth="1"/>
    <col min="5114" max="5114" width="49.85546875" style="111" customWidth="1"/>
    <col min="5115" max="5115" width="46.42578125" style="111" customWidth="1"/>
    <col min="5116" max="5116" width="6.42578125" style="111" customWidth="1"/>
    <col min="5117" max="5117" width="3" style="111" customWidth="1"/>
    <col min="5118" max="5118" width="17.85546875" style="111" customWidth="1"/>
    <col min="5119" max="5119" width="12.140625" style="111" customWidth="1"/>
    <col min="5120" max="5120" width="3" style="111" customWidth="1"/>
    <col min="5121" max="5368" width="10.140625" style="111"/>
    <col min="5369" max="5369" width="3" style="111" customWidth="1"/>
    <col min="5370" max="5370" width="49.85546875" style="111" customWidth="1"/>
    <col min="5371" max="5371" width="46.42578125" style="111" customWidth="1"/>
    <col min="5372" max="5372" width="6.42578125" style="111" customWidth="1"/>
    <col min="5373" max="5373" width="3" style="111" customWidth="1"/>
    <col min="5374" max="5374" width="17.85546875" style="111" customWidth="1"/>
    <col min="5375" max="5375" width="12.140625" style="111" customWidth="1"/>
    <col min="5376" max="5376" width="3" style="111" customWidth="1"/>
    <col min="5377" max="5624" width="10.140625" style="111"/>
    <col min="5625" max="5625" width="3" style="111" customWidth="1"/>
    <col min="5626" max="5626" width="49.85546875" style="111" customWidth="1"/>
    <col min="5627" max="5627" width="46.42578125" style="111" customWidth="1"/>
    <col min="5628" max="5628" width="6.42578125" style="111" customWidth="1"/>
    <col min="5629" max="5629" width="3" style="111" customWidth="1"/>
    <col min="5630" max="5630" width="17.85546875" style="111" customWidth="1"/>
    <col min="5631" max="5631" width="12.140625" style="111" customWidth="1"/>
    <col min="5632" max="5632" width="3" style="111" customWidth="1"/>
    <col min="5633" max="5880" width="10.140625" style="111"/>
    <col min="5881" max="5881" width="3" style="111" customWidth="1"/>
    <col min="5882" max="5882" width="49.85546875" style="111" customWidth="1"/>
    <col min="5883" max="5883" width="46.42578125" style="111" customWidth="1"/>
    <col min="5884" max="5884" width="6.42578125" style="111" customWidth="1"/>
    <col min="5885" max="5885" width="3" style="111" customWidth="1"/>
    <col min="5886" max="5886" width="17.85546875" style="111" customWidth="1"/>
    <col min="5887" max="5887" width="12.140625" style="111" customWidth="1"/>
    <col min="5888" max="5888" width="3" style="111" customWidth="1"/>
    <col min="5889" max="6136" width="10.140625" style="111"/>
    <col min="6137" max="6137" width="3" style="111" customWidth="1"/>
    <col min="6138" max="6138" width="49.85546875" style="111" customWidth="1"/>
    <col min="6139" max="6139" width="46.42578125" style="111" customWidth="1"/>
    <col min="6140" max="6140" width="6.42578125" style="111" customWidth="1"/>
    <col min="6141" max="6141" width="3" style="111" customWidth="1"/>
    <col min="6142" max="6142" width="17.85546875" style="111" customWidth="1"/>
    <col min="6143" max="6143" width="12.140625" style="111" customWidth="1"/>
    <col min="6144" max="6144" width="3" style="111" customWidth="1"/>
    <col min="6145" max="6392" width="10.140625" style="111"/>
    <col min="6393" max="6393" width="3" style="111" customWidth="1"/>
    <col min="6394" max="6394" width="49.85546875" style="111" customWidth="1"/>
    <col min="6395" max="6395" width="46.42578125" style="111" customWidth="1"/>
    <col min="6396" max="6396" width="6.42578125" style="111" customWidth="1"/>
    <col min="6397" max="6397" width="3" style="111" customWidth="1"/>
    <col min="6398" max="6398" width="17.85546875" style="111" customWidth="1"/>
    <col min="6399" max="6399" width="12.140625" style="111" customWidth="1"/>
    <col min="6400" max="6400" width="3" style="111" customWidth="1"/>
    <col min="6401" max="6648" width="10.140625" style="111"/>
    <col min="6649" max="6649" width="3" style="111" customWidth="1"/>
    <col min="6650" max="6650" width="49.85546875" style="111" customWidth="1"/>
    <col min="6651" max="6651" width="46.42578125" style="111" customWidth="1"/>
    <col min="6652" max="6652" width="6.42578125" style="111" customWidth="1"/>
    <col min="6653" max="6653" width="3" style="111" customWidth="1"/>
    <col min="6654" max="6654" width="17.85546875" style="111" customWidth="1"/>
    <col min="6655" max="6655" width="12.140625" style="111" customWidth="1"/>
    <col min="6656" max="6656" width="3" style="111" customWidth="1"/>
    <col min="6657" max="6904" width="10.140625" style="111"/>
    <col min="6905" max="6905" width="3" style="111" customWidth="1"/>
    <col min="6906" max="6906" width="49.85546875" style="111" customWidth="1"/>
    <col min="6907" max="6907" width="46.42578125" style="111" customWidth="1"/>
    <col min="6908" max="6908" width="6.42578125" style="111" customWidth="1"/>
    <col min="6909" max="6909" width="3" style="111" customWidth="1"/>
    <col min="6910" max="6910" width="17.85546875" style="111" customWidth="1"/>
    <col min="6911" max="6911" width="12.140625" style="111" customWidth="1"/>
    <col min="6912" max="6912" width="3" style="111" customWidth="1"/>
    <col min="6913" max="7160" width="10.140625" style="111"/>
    <col min="7161" max="7161" width="3" style="111" customWidth="1"/>
    <col min="7162" max="7162" width="49.85546875" style="111" customWidth="1"/>
    <col min="7163" max="7163" width="46.42578125" style="111" customWidth="1"/>
    <col min="7164" max="7164" width="6.42578125" style="111" customWidth="1"/>
    <col min="7165" max="7165" width="3" style="111" customWidth="1"/>
    <col min="7166" max="7166" width="17.85546875" style="111" customWidth="1"/>
    <col min="7167" max="7167" width="12.140625" style="111" customWidth="1"/>
    <col min="7168" max="7168" width="3" style="111" customWidth="1"/>
    <col min="7169" max="7416" width="10.140625" style="111"/>
    <col min="7417" max="7417" width="3" style="111" customWidth="1"/>
    <col min="7418" max="7418" width="49.85546875" style="111" customWidth="1"/>
    <col min="7419" max="7419" width="46.42578125" style="111" customWidth="1"/>
    <col min="7420" max="7420" width="6.42578125" style="111" customWidth="1"/>
    <col min="7421" max="7421" width="3" style="111" customWidth="1"/>
    <col min="7422" max="7422" width="17.85546875" style="111" customWidth="1"/>
    <col min="7423" max="7423" width="12.140625" style="111" customWidth="1"/>
    <col min="7424" max="7424" width="3" style="111" customWidth="1"/>
    <col min="7425" max="7672" width="10.140625" style="111"/>
    <col min="7673" max="7673" width="3" style="111" customWidth="1"/>
    <col min="7674" max="7674" width="49.85546875" style="111" customWidth="1"/>
    <col min="7675" max="7675" width="46.42578125" style="111" customWidth="1"/>
    <col min="7676" max="7676" width="6.42578125" style="111" customWidth="1"/>
    <col min="7677" max="7677" width="3" style="111" customWidth="1"/>
    <col min="7678" max="7678" width="17.85546875" style="111" customWidth="1"/>
    <col min="7679" max="7679" width="12.140625" style="111" customWidth="1"/>
    <col min="7680" max="7680" width="3" style="111" customWidth="1"/>
    <col min="7681" max="7928" width="10.140625" style="111"/>
    <col min="7929" max="7929" width="3" style="111" customWidth="1"/>
    <col min="7930" max="7930" width="49.85546875" style="111" customWidth="1"/>
    <col min="7931" max="7931" width="46.42578125" style="111" customWidth="1"/>
    <col min="7932" max="7932" width="6.42578125" style="111" customWidth="1"/>
    <col min="7933" max="7933" width="3" style="111" customWidth="1"/>
    <col min="7934" max="7934" width="17.85546875" style="111" customWidth="1"/>
    <col min="7935" max="7935" width="12.140625" style="111" customWidth="1"/>
    <col min="7936" max="7936" width="3" style="111" customWidth="1"/>
    <col min="7937" max="8184" width="10.140625" style="111"/>
    <col min="8185" max="8185" width="3" style="111" customWidth="1"/>
    <col min="8186" max="8186" width="49.85546875" style="111" customWidth="1"/>
    <col min="8187" max="8187" width="46.42578125" style="111" customWidth="1"/>
    <col min="8188" max="8188" width="6.42578125" style="111" customWidth="1"/>
    <col min="8189" max="8189" width="3" style="111" customWidth="1"/>
    <col min="8190" max="8190" width="17.85546875" style="111" customWidth="1"/>
    <col min="8191" max="8191" width="12.140625" style="111" customWidth="1"/>
    <col min="8192" max="8192" width="3" style="111" customWidth="1"/>
    <col min="8193" max="8440" width="10.140625" style="111"/>
    <col min="8441" max="8441" width="3" style="111" customWidth="1"/>
    <col min="8442" max="8442" width="49.85546875" style="111" customWidth="1"/>
    <col min="8443" max="8443" width="46.42578125" style="111" customWidth="1"/>
    <col min="8444" max="8444" width="6.42578125" style="111" customWidth="1"/>
    <col min="8445" max="8445" width="3" style="111" customWidth="1"/>
    <col min="8446" max="8446" width="17.85546875" style="111" customWidth="1"/>
    <col min="8447" max="8447" width="12.140625" style="111" customWidth="1"/>
    <col min="8448" max="8448" width="3" style="111" customWidth="1"/>
    <col min="8449" max="8696" width="10.140625" style="111"/>
    <col min="8697" max="8697" width="3" style="111" customWidth="1"/>
    <col min="8698" max="8698" width="49.85546875" style="111" customWidth="1"/>
    <col min="8699" max="8699" width="46.42578125" style="111" customWidth="1"/>
    <col min="8700" max="8700" width="6.42578125" style="111" customWidth="1"/>
    <col min="8701" max="8701" width="3" style="111" customWidth="1"/>
    <col min="8702" max="8702" width="17.85546875" style="111" customWidth="1"/>
    <col min="8703" max="8703" width="12.140625" style="111" customWidth="1"/>
    <col min="8704" max="8704" width="3" style="111" customWidth="1"/>
    <col min="8705" max="8952" width="10.140625" style="111"/>
    <col min="8953" max="8953" width="3" style="111" customWidth="1"/>
    <col min="8954" max="8954" width="49.85546875" style="111" customWidth="1"/>
    <col min="8955" max="8955" width="46.42578125" style="111" customWidth="1"/>
    <col min="8956" max="8956" width="6.42578125" style="111" customWidth="1"/>
    <col min="8957" max="8957" width="3" style="111" customWidth="1"/>
    <col min="8958" max="8958" width="17.85546875" style="111" customWidth="1"/>
    <col min="8959" max="8959" width="12.140625" style="111" customWidth="1"/>
    <col min="8960" max="8960" width="3" style="111" customWidth="1"/>
    <col min="8961" max="9208" width="10.140625" style="111"/>
    <col min="9209" max="9209" width="3" style="111" customWidth="1"/>
    <col min="9210" max="9210" width="49.85546875" style="111" customWidth="1"/>
    <col min="9211" max="9211" width="46.42578125" style="111" customWidth="1"/>
    <col min="9212" max="9212" width="6.42578125" style="111" customWidth="1"/>
    <col min="9213" max="9213" width="3" style="111" customWidth="1"/>
    <col min="9214" max="9214" width="17.85546875" style="111" customWidth="1"/>
    <col min="9215" max="9215" width="12.140625" style="111" customWidth="1"/>
    <col min="9216" max="9216" width="3" style="111" customWidth="1"/>
    <col min="9217" max="9464" width="10.140625" style="111"/>
    <col min="9465" max="9465" width="3" style="111" customWidth="1"/>
    <col min="9466" max="9466" width="49.85546875" style="111" customWidth="1"/>
    <col min="9467" max="9467" width="46.42578125" style="111" customWidth="1"/>
    <col min="9468" max="9468" width="6.42578125" style="111" customWidth="1"/>
    <col min="9469" max="9469" width="3" style="111" customWidth="1"/>
    <col min="9470" max="9470" width="17.85546875" style="111" customWidth="1"/>
    <col min="9471" max="9471" width="12.140625" style="111" customWidth="1"/>
    <col min="9472" max="9472" width="3" style="111" customWidth="1"/>
    <col min="9473" max="9720" width="10.140625" style="111"/>
    <col min="9721" max="9721" width="3" style="111" customWidth="1"/>
    <col min="9722" max="9722" width="49.85546875" style="111" customWidth="1"/>
    <col min="9723" max="9723" width="46.42578125" style="111" customWidth="1"/>
    <col min="9724" max="9724" width="6.42578125" style="111" customWidth="1"/>
    <col min="9725" max="9725" width="3" style="111" customWidth="1"/>
    <col min="9726" max="9726" width="17.85546875" style="111" customWidth="1"/>
    <col min="9727" max="9727" width="12.140625" style="111" customWidth="1"/>
    <col min="9728" max="9728" width="3" style="111" customWidth="1"/>
    <col min="9729" max="9976" width="10.140625" style="111"/>
    <col min="9977" max="9977" width="3" style="111" customWidth="1"/>
    <col min="9978" max="9978" width="49.85546875" style="111" customWidth="1"/>
    <col min="9979" max="9979" width="46.42578125" style="111" customWidth="1"/>
    <col min="9980" max="9980" width="6.42578125" style="111" customWidth="1"/>
    <col min="9981" max="9981" width="3" style="111" customWidth="1"/>
    <col min="9982" max="9982" width="17.85546875" style="111" customWidth="1"/>
    <col min="9983" max="9983" width="12.140625" style="111" customWidth="1"/>
    <col min="9984" max="9984" width="3" style="111" customWidth="1"/>
    <col min="9985" max="10232" width="10.140625" style="111"/>
    <col min="10233" max="10233" width="3" style="111" customWidth="1"/>
    <col min="10234" max="10234" width="49.85546875" style="111" customWidth="1"/>
    <col min="10235" max="10235" width="46.42578125" style="111" customWidth="1"/>
    <col min="10236" max="10236" width="6.42578125" style="111" customWidth="1"/>
    <col min="10237" max="10237" width="3" style="111" customWidth="1"/>
    <col min="10238" max="10238" width="17.85546875" style="111" customWidth="1"/>
    <col min="10239" max="10239" width="12.140625" style="111" customWidth="1"/>
    <col min="10240" max="10240" width="3" style="111" customWidth="1"/>
    <col min="10241" max="10488" width="10.140625" style="111"/>
    <col min="10489" max="10489" width="3" style="111" customWidth="1"/>
    <col min="10490" max="10490" width="49.85546875" style="111" customWidth="1"/>
    <col min="10491" max="10491" width="46.42578125" style="111" customWidth="1"/>
    <col min="10492" max="10492" width="6.42578125" style="111" customWidth="1"/>
    <col min="10493" max="10493" width="3" style="111" customWidth="1"/>
    <col min="10494" max="10494" width="17.85546875" style="111" customWidth="1"/>
    <col min="10495" max="10495" width="12.140625" style="111" customWidth="1"/>
    <col min="10496" max="10496" width="3" style="111" customWidth="1"/>
    <col min="10497" max="10744" width="10.140625" style="111"/>
    <col min="10745" max="10745" width="3" style="111" customWidth="1"/>
    <col min="10746" max="10746" width="49.85546875" style="111" customWidth="1"/>
    <col min="10747" max="10747" width="46.42578125" style="111" customWidth="1"/>
    <col min="10748" max="10748" width="6.42578125" style="111" customWidth="1"/>
    <col min="10749" max="10749" width="3" style="111" customWidth="1"/>
    <col min="10750" max="10750" width="17.85546875" style="111" customWidth="1"/>
    <col min="10751" max="10751" width="12.140625" style="111" customWidth="1"/>
    <col min="10752" max="10752" width="3" style="111" customWidth="1"/>
    <col min="10753" max="11000" width="10.140625" style="111"/>
    <col min="11001" max="11001" width="3" style="111" customWidth="1"/>
    <col min="11002" max="11002" width="49.85546875" style="111" customWidth="1"/>
    <col min="11003" max="11003" width="46.42578125" style="111" customWidth="1"/>
    <col min="11004" max="11004" width="6.42578125" style="111" customWidth="1"/>
    <col min="11005" max="11005" width="3" style="111" customWidth="1"/>
    <col min="11006" max="11006" width="17.85546875" style="111" customWidth="1"/>
    <col min="11007" max="11007" width="12.140625" style="111" customWidth="1"/>
    <col min="11008" max="11008" width="3" style="111" customWidth="1"/>
    <col min="11009" max="11256" width="10.140625" style="111"/>
    <col min="11257" max="11257" width="3" style="111" customWidth="1"/>
    <col min="11258" max="11258" width="49.85546875" style="111" customWidth="1"/>
    <col min="11259" max="11259" width="46.42578125" style="111" customWidth="1"/>
    <col min="11260" max="11260" width="6.42578125" style="111" customWidth="1"/>
    <col min="11261" max="11261" width="3" style="111" customWidth="1"/>
    <col min="11262" max="11262" width="17.85546875" style="111" customWidth="1"/>
    <col min="11263" max="11263" width="12.140625" style="111" customWidth="1"/>
    <col min="11264" max="11264" width="3" style="111" customWidth="1"/>
    <col min="11265" max="11512" width="10.140625" style="111"/>
    <col min="11513" max="11513" width="3" style="111" customWidth="1"/>
    <col min="11514" max="11514" width="49.85546875" style="111" customWidth="1"/>
    <col min="11515" max="11515" width="46.42578125" style="111" customWidth="1"/>
    <col min="11516" max="11516" width="6.42578125" style="111" customWidth="1"/>
    <col min="11517" max="11517" width="3" style="111" customWidth="1"/>
    <col min="11518" max="11518" width="17.85546875" style="111" customWidth="1"/>
    <col min="11519" max="11519" width="12.140625" style="111" customWidth="1"/>
    <col min="11520" max="11520" width="3" style="111" customWidth="1"/>
    <col min="11521" max="11768" width="10.140625" style="111"/>
    <col min="11769" max="11769" width="3" style="111" customWidth="1"/>
    <col min="11770" max="11770" width="49.85546875" style="111" customWidth="1"/>
    <col min="11771" max="11771" width="46.42578125" style="111" customWidth="1"/>
    <col min="11772" max="11772" width="6.42578125" style="111" customWidth="1"/>
    <col min="11773" max="11773" width="3" style="111" customWidth="1"/>
    <col min="11774" max="11774" width="17.85546875" style="111" customWidth="1"/>
    <col min="11775" max="11775" width="12.140625" style="111" customWidth="1"/>
    <col min="11776" max="11776" width="3" style="111" customWidth="1"/>
    <col min="11777" max="12024" width="10.140625" style="111"/>
    <col min="12025" max="12025" width="3" style="111" customWidth="1"/>
    <col min="12026" max="12026" width="49.85546875" style="111" customWidth="1"/>
    <col min="12027" max="12027" width="46.42578125" style="111" customWidth="1"/>
    <col min="12028" max="12028" width="6.42578125" style="111" customWidth="1"/>
    <col min="12029" max="12029" width="3" style="111" customWidth="1"/>
    <col min="12030" max="12030" width="17.85546875" style="111" customWidth="1"/>
    <col min="12031" max="12031" width="12.140625" style="111" customWidth="1"/>
    <col min="12032" max="12032" width="3" style="111" customWidth="1"/>
    <col min="12033" max="12280" width="10.140625" style="111"/>
    <col min="12281" max="12281" width="3" style="111" customWidth="1"/>
    <col min="12282" max="12282" width="49.85546875" style="111" customWidth="1"/>
    <col min="12283" max="12283" width="46.42578125" style="111" customWidth="1"/>
    <col min="12284" max="12284" width="6.42578125" style="111" customWidth="1"/>
    <col min="12285" max="12285" width="3" style="111" customWidth="1"/>
    <col min="12286" max="12286" width="17.85546875" style="111" customWidth="1"/>
    <col min="12287" max="12287" width="12.140625" style="111" customWidth="1"/>
    <col min="12288" max="12288" width="3" style="111" customWidth="1"/>
    <col min="12289" max="12536" width="10.140625" style="111"/>
    <col min="12537" max="12537" width="3" style="111" customWidth="1"/>
    <col min="12538" max="12538" width="49.85546875" style="111" customWidth="1"/>
    <col min="12539" max="12539" width="46.42578125" style="111" customWidth="1"/>
    <col min="12540" max="12540" width="6.42578125" style="111" customWidth="1"/>
    <col min="12541" max="12541" width="3" style="111" customWidth="1"/>
    <col min="12542" max="12542" width="17.85546875" style="111" customWidth="1"/>
    <col min="12543" max="12543" width="12.140625" style="111" customWidth="1"/>
    <col min="12544" max="12544" width="3" style="111" customWidth="1"/>
    <col min="12545" max="12792" width="10.140625" style="111"/>
    <col min="12793" max="12793" width="3" style="111" customWidth="1"/>
    <col min="12794" max="12794" width="49.85546875" style="111" customWidth="1"/>
    <col min="12795" max="12795" width="46.42578125" style="111" customWidth="1"/>
    <col min="12796" max="12796" width="6.42578125" style="111" customWidth="1"/>
    <col min="12797" max="12797" width="3" style="111" customWidth="1"/>
    <col min="12798" max="12798" width="17.85546875" style="111" customWidth="1"/>
    <col min="12799" max="12799" width="12.140625" style="111" customWidth="1"/>
    <col min="12800" max="12800" width="3" style="111" customWidth="1"/>
    <col min="12801" max="13048" width="10.140625" style="111"/>
    <col min="13049" max="13049" width="3" style="111" customWidth="1"/>
    <col min="13050" max="13050" width="49.85546875" style="111" customWidth="1"/>
    <col min="13051" max="13051" width="46.42578125" style="111" customWidth="1"/>
    <col min="13052" max="13052" width="6.42578125" style="111" customWidth="1"/>
    <col min="13053" max="13053" width="3" style="111" customWidth="1"/>
    <col min="13054" max="13054" width="17.85546875" style="111" customWidth="1"/>
    <col min="13055" max="13055" width="12.140625" style="111" customWidth="1"/>
    <col min="13056" max="13056" width="3" style="111" customWidth="1"/>
    <col min="13057" max="13304" width="10.140625" style="111"/>
    <col min="13305" max="13305" width="3" style="111" customWidth="1"/>
    <col min="13306" max="13306" width="49.85546875" style="111" customWidth="1"/>
    <col min="13307" max="13307" width="46.42578125" style="111" customWidth="1"/>
    <col min="13308" max="13308" width="6.42578125" style="111" customWidth="1"/>
    <col min="13309" max="13309" width="3" style="111" customWidth="1"/>
    <col min="13310" max="13310" width="17.85546875" style="111" customWidth="1"/>
    <col min="13311" max="13311" width="12.140625" style="111" customWidth="1"/>
    <col min="13312" max="13312" width="3" style="111" customWidth="1"/>
    <col min="13313" max="13560" width="10.140625" style="111"/>
    <col min="13561" max="13561" width="3" style="111" customWidth="1"/>
    <col min="13562" max="13562" width="49.85546875" style="111" customWidth="1"/>
    <col min="13563" max="13563" width="46.42578125" style="111" customWidth="1"/>
    <col min="13564" max="13564" width="6.42578125" style="111" customWidth="1"/>
    <col min="13565" max="13565" width="3" style="111" customWidth="1"/>
    <col min="13566" max="13566" width="17.85546875" style="111" customWidth="1"/>
    <col min="13567" max="13567" width="12.140625" style="111" customWidth="1"/>
    <col min="13568" max="13568" width="3" style="111" customWidth="1"/>
    <col min="13569" max="13816" width="10.140625" style="111"/>
    <col min="13817" max="13817" width="3" style="111" customWidth="1"/>
    <col min="13818" max="13818" width="49.85546875" style="111" customWidth="1"/>
    <col min="13819" max="13819" width="46.42578125" style="111" customWidth="1"/>
    <col min="13820" max="13820" width="6.42578125" style="111" customWidth="1"/>
    <col min="13821" max="13821" width="3" style="111" customWidth="1"/>
    <col min="13822" max="13822" width="17.85546875" style="111" customWidth="1"/>
    <col min="13823" max="13823" width="12.140625" style="111" customWidth="1"/>
    <col min="13824" max="13824" width="3" style="111" customWidth="1"/>
    <col min="13825" max="14072" width="10.140625" style="111"/>
    <col min="14073" max="14073" width="3" style="111" customWidth="1"/>
    <col min="14074" max="14074" width="49.85546875" style="111" customWidth="1"/>
    <col min="14075" max="14075" width="46.42578125" style="111" customWidth="1"/>
    <col min="14076" max="14076" width="6.42578125" style="111" customWidth="1"/>
    <col min="14077" max="14077" width="3" style="111" customWidth="1"/>
    <col min="14078" max="14078" width="17.85546875" style="111" customWidth="1"/>
    <col min="14079" max="14079" width="12.140625" style="111" customWidth="1"/>
    <col min="14080" max="14080" width="3" style="111" customWidth="1"/>
    <col min="14081" max="14328" width="10.140625" style="111"/>
    <col min="14329" max="14329" width="3" style="111" customWidth="1"/>
    <col min="14330" max="14330" width="49.85546875" style="111" customWidth="1"/>
    <col min="14331" max="14331" width="46.42578125" style="111" customWidth="1"/>
    <col min="14332" max="14332" width="6.42578125" style="111" customWidth="1"/>
    <col min="14333" max="14333" width="3" style="111" customWidth="1"/>
    <col min="14334" max="14334" width="17.85546875" style="111" customWidth="1"/>
    <col min="14335" max="14335" width="12.140625" style="111" customWidth="1"/>
    <col min="14336" max="14336" width="3" style="111" customWidth="1"/>
    <col min="14337" max="14584" width="10.140625" style="111"/>
    <col min="14585" max="14585" width="3" style="111" customWidth="1"/>
    <col min="14586" max="14586" width="49.85546875" style="111" customWidth="1"/>
    <col min="14587" max="14587" width="46.42578125" style="111" customWidth="1"/>
    <col min="14588" max="14588" width="6.42578125" style="111" customWidth="1"/>
    <col min="14589" max="14589" width="3" style="111" customWidth="1"/>
    <col min="14590" max="14590" width="17.85546875" style="111" customWidth="1"/>
    <col min="14591" max="14591" width="12.140625" style="111" customWidth="1"/>
    <col min="14592" max="14592" width="3" style="111" customWidth="1"/>
    <col min="14593" max="14840" width="10.140625" style="111"/>
    <col min="14841" max="14841" width="3" style="111" customWidth="1"/>
    <col min="14842" max="14842" width="49.85546875" style="111" customWidth="1"/>
    <col min="14843" max="14843" width="46.42578125" style="111" customWidth="1"/>
    <col min="14844" max="14844" width="6.42578125" style="111" customWidth="1"/>
    <col min="14845" max="14845" width="3" style="111" customWidth="1"/>
    <col min="14846" max="14846" width="17.85546875" style="111" customWidth="1"/>
    <col min="14847" max="14847" width="12.140625" style="111" customWidth="1"/>
    <col min="14848" max="14848" width="3" style="111" customWidth="1"/>
    <col min="14849" max="15096" width="10.140625" style="111"/>
    <col min="15097" max="15097" width="3" style="111" customWidth="1"/>
    <col min="15098" max="15098" width="49.85546875" style="111" customWidth="1"/>
    <col min="15099" max="15099" width="46.42578125" style="111" customWidth="1"/>
    <col min="15100" max="15100" width="6.42578125" style="111" customWidth="1"/>
    <col min="15101" max="15101" width="3" style="111" customWidth="1"/>
    <col min="15102" max="15102" width="17.85546875" style="111" customWidth="1"/>
    <col min="15103" max="15103" width="12.140625" style="111" customWidth="1"/>
    <col min="15104" max="15104" width="3" style="111" customWidth="1"/>
    <col min="15105" max="15352" width="10.140625" style="111"/>
    <col min="15353" max="15353" width="3" style="111" customWidth="1"/>
    <col min="15354" max="15354" width="49.85546875" style="111" customWidth="1"/>
    <col min="15355" max="15355" width="46.42578125" style="111" customWidth="1"/>
    <col min="15356" max="15356" width="6.42578125" style="111" customWidth="1"/>
    <col min="15357" max="15357" width="3" style="111" customWidth="1"/>
    <col min="15358" max="15358" width="17.85546875" style="111" customWidth="1"/>
    <col min="15359" max="15359" width="12.140625" style="111" customWidth="1"/>
    <col min="15360" max="15360" width="3" style="111" customWidth="1"/>
    <col min="15361" max="15608" width="10.140625" style="111"/>
    <col min="15609" max="15609" width="3" style="111" customWidth="1"/>
    <col min="15610" max="15610" width="49.85546875" style="111" customWidth="1"/>
    <col min="15611" max="15611" width="46.42578125" style="111" customWidth="1"/>
    <col min="15612" max="15612" width="6.42578125" style="111" customWidth="1"/>
    <col min="15613" max="15613" width="3" style="111" customWidth="1"/>
    <col min="15614" max="15614" width="17.85546875" style="111" customWidth="1"/>
    <col min="15615" max="15615" width="12.140625" style="111" customWidth="1"/>
    <col min="15616" max="15616" width="3" style="111" customWidth="1"/>
    <col min="15617" max="15864" width="10.140625" style="111"/>
    <col min="15865" max="15865" width="3" style="111" customWidth="1"/>
    <col min="15866" max="15866" width="49.85546875" style="111" customWidth="1"/>
    <col min="15867" max="15867" width="46.42578125" style="111" customWidth="1"/>
    <col min="15868" max="15868" width="6.42578125" style="111" customWidth="1"/>
    <col min="15869" max="15869" width="3" style="111" customWidth="1"/>
    <col min="15870" max="15870" width="17.85546875" style="111" customWidth="1"/>
    <col min="15871" max="15871" width="12.140625" style="111" customWidth="1"/>
    <col min="15872" max="15872" width="3" style="111" customWidth="1"/>
    <col min="15873" max="16120" width="10.140625" style="111"/>
    <col min="16121" max="16121" width="3" style="111" customWidth="1"/>
    <col min="16122" max="16122" width="49.85546875" style="111" customWidth="1"/>
    <col min="16123" max="16123" width="46.42578125" style="111" customWidth="1"/>
    <col min="16124" max="16124" width="6.42578125" style="111" customWidth="1"/>
    <col min="16125" max="16125" width="3" style="111" customWidth="1"/>
    <col min="16126" max="16126" width="17.85546875" style="111" customWidth="1"/>
    <col min="16127" max="16127" width="12.140625" style="111" customWidth="1"/>
    <col min="16128" max="16128" width="3" style="111" customWidth="1"/>
    <col min="16129" max="16384" width="10.140625" style="111"/>
  </cols>
  <sheetData>
    <row r="1" spans="1:9" ht="17.25" thickBot="1">
      <c r="A1" s="110" t="s">
        <v>3500</v>
      </c>
      <c r="F1" s="112"/>
    </row>
    <row r="2" spans="1:9" ht="36" customHeight="1">
      <c r="A2" s="161" t="s">
        <v>174</v>
      </c>
      <c r="B2" s="3986"/>
      <c r="C2" s="3987"/>
      <c r="D2" s="3987"/>
      <c r="E2" s="3987"/>
      <c r="F2" s="3987"/>
      <c r="G2" s="4128"/>
      <c r="H2" s="3988"/>
    </row>
    <row r="3" spans="1:9" ht="18.75">
      <c r="A3" s="113"/>
      <c r="B3" s="114"/>
      <c r="C3" s="115"/>
      <c r="D3" s="115"/>
      <c r="E3" s="115"/>
      <c r="F3" s="115"/>
      <c r="G3" s="4129"/>
      <c r="H3" s="116"/>
    </row>
    <row r="4" spans="1:9" ht="17.100000000000001" customHeight="1">
      <c r="A4" s="85"/>
      <c r="B4" s="117"/>
      <c r="C4" s="117"/>
      <c r="D4" s="117"/>
      <c r="E4" s="117"/>
      <c r="F4" s="117"/>
      <c r="G4" s="117"/>
      <c r="H4" s="118"/>
      <c r="I4" s="4992"/>
    </row>
    <row r="5" spans="1:9" s="124" customFormat="1" ht="17.100000000000001" customHeight="1">
      <c r="A5" s="119"/>
      <c r="B5" s="120"/>
      <c r="C5" s="117"/>
      <c r="D5" s="117"/>
      <c r="E5" s="120"/>
      <c r="F5" s="121" t="s">
        <v>175</v>
      </c>
      <c r="G5" s="122" t="s">
        <v>176</v>
      </c>
      <c r="H5" s="123"/>
      <c r="I5" s="5454"/>
    </row>
    <row r="6" spans="1:9" ht="17.100000000000001" customHeight="1">
      <c r="A6" s="85"/>
      <c r="B6" s="117"/>
      <c r="C6" s="117"/>
      <c r="D6" s="117"/>
      <c r="E6" s="117"/>
      <c r="F6" s="117"/>
      <c r="G6" s="117"/>
      <c r="H6" s="118"/>
    </row>
    <row r="7" spans="1:9" ht="17.100000000000001" customHeight="1">
      <c r="A7" s="85"/>
      <c r="B7" s="125" t="s">
        <v>177</v>
      </c>
      <c r="C7" s="125"/>
      <c r="D7" s="125"/>
      <c r="E7" s="125"/>
      <c r="F7" s="126" t="s">
        <v>178</v>
      </c>
      <c r="G7" s="125">
        <v>1</v>
      </c>
      <c r="H7" s="118"/>
    </row>
    <row r="8" spans="1:9" ht="17.100000000000001" customHeight="1">
      <c r="A8" s="85"/>
      <c r="B8" s="125" t="s">
        <v>721</v>
      </c>
      <c r="C8" s="125"/>
      <c r="D8" s="125"/>
      <c r="E8" s="125"/>
      <c r="F8" s="126" t="s">
        <v>722</v>
      </c>
      <c r="G8" s="125">
        <v>2</v>
      </c>
      <c r="H8" s="118"/>
    </row>
    <row r="9" spans="1:9" ht="17.100000000000001" customHeight="1">
      <c r="A9" s="85"/>
      <c r="B9" s="125" t="s">
        <v>723</v>
      </c>
      <c r="C9" s="125"/>
      <c r="D9" s="125"/>
      <c r="E9" s="125"/>
      <c r="F9" s="126" t="s">
        <v>724</v>
      </c>
      <c r="G9" s="125">
        <v>3</v>
      </c>
      <c r="H9" s="118"/>
    </row>
    <row r="10" spans="1:9" ht="17.100000000000001" customHeight="1">
      <c r="A10" s="85"/>
      <c r="B10" s="125" t="s">
        <v>725</v>
      </c>
      <c r="C10" s="125"/>
      <c r="D10" s="125"/>
      <c r="E10" s="125"/>
      <c r="F10" s="125">
        <v>200</v>
      </c>
      <c r="G10" s="125">
        <v>5</v>
      </c>
      <c r="H10" s="118"/>
    </row>
    <row r="11" spans="1:9" ht="17.100000000000001" customHeight="1">
      <c r="A11" s="85"/>
      <c r="B11" s="125" t="s">
        <v>726</v>
      </c>
      <c r="C11" s="125"/>
      <c r="D11" s="125"/>
      <c r="E11" s="125"/>
      <c r="F11" s="125">
        <v>210</v>
      </c>
      <c r="G11" s="1488">
        <v>16</v>
      </c>
      <c r="H11" s="118"/>
    </row>
    <row r="12" spans="1:9" ht="17.100000000000001" customHeight="1">
      <c r="A12" s="85"/>
      <c r="B12" s="125" t="s">
        <v>3357</v>
      </c>
      <c r="C12" s="125"/>
      <c r="D12" s="125"/>
      <c r="E12" s="125"/>
      <c r="F12" s="126" t="s">
        <v>3358</v>
      </c>
      <c r="G12" s="1488">
        <v>19</v>
      </c>
      <c r="H12" s="118"/>
    </row>
    <row r="13" spans="1:9" ht="17.100000000000001" customHeight="1">
      <c r="A13" s="85"/>
      <c r="B13" s="125" t="s">
        <v>1177</v>
      </c>
      <c r="C13" s="125"/>
      <c r="D13" s="125"/>
      <c r="E13" s="125"/>
      <c r="F13" s="125">
        <v>220</v>
      </c>
      <c r="G13" s="1488">
        <v>20</v>
      </c>
      <c r="H13" s="118"/>
    </row>
    <row r="14" spans="1:9" ht="17.100000000000001" customHeight="1">
      <c r="A14" s="85"/>
      <c r="B14" s="1488" t="s">
        <v>1355</v>
      </c>
      <c r="C14" s="125"/>
      <c r="D14" s="125"/>
      <c r="E14" s="125"/>
      <c r="F14" s="125">
        <v>240</v>
      </c>
      <c r="G14" s="1488">
        <v>21</v>
      </c>
      <c r="H14" s="118"/>
    </row>
    <row r="15" spans="1:9" ht="17.100000000000001" customHeight="1">
      <c r="A15" s="85"/>
      <c r="B15" s="125" t="s">
        <v>1178</v>
      </c>
      <c r="C15" s="125"/>
      <c r="D15" s="125"/>
      <c r="E15" s="125"/>
      <c r="F15" s="125">
        <v>245</v>
      </c>
      <c r="G15" s="1488">
        <v>23</v>
      </c>
      <c r="H15" s="118"/>
    </row>
    <row r="16" spans="1:9" ht="17.100000000000001" customHeight="1">
      <c r="A16" s="85"/>
      <c r="B16" s="127" t="s">
        <v>727</v>
      </c>
      <c r="C16" s="125"/>
      <c r="D16" s="125"/>
      <c r="E16" s="125"/>
      <c r="F16" s="125">
        <v>310</v>
      </c>
      <c r="G16" s="1488">
        <v>25</v>
      </c>
      <c r="H16" s="118"/>
    </row>
    <row r="17" spans="1:8" ht="17.100000000000001" customHeight="1">
      <c r="A17" s="85"/>
      <c r="B17" s="127" t="s">
        <v>0</v>
      </c>
      <c r="C17" s="125"/>
      <c r="D17" s="125"/>
      <c r="E17" s="125"/>
      <c r="F17" s="126" t="s">
        <v>728</v>
      </c>
      <c r="G17" s="1488">
        <v>30</v>
      </c>
      <c r="H17" s="118"/>
    </row>
    <row r="18" spans="1:8" ht="17.100000000000001" customHeight="1">
      <c r="A18" s="85"/>
      <c r="B18" s="127" t="s">
        <v>729</v>
      </c>
      <c r="C18" s="125"/>
      <c r="D18" s="125"/>
      <c r="E18" s="125"/>
      <c r="F18" s="126">
        <v>330</v>
      </c>
      <c r="G18" s="1488">
        <v>31</v>
      </c>
      <c r="H18" s="118"/>
    </row>
    <row r="19" spans="1:8" ht="17.100000000000001" customHeight="1">
      <c r="A19" s="85"/>
      <c r="B19" s="127" t="s">
        <v>1383</v>
      </c>
      <c r="C19" s="125"/>
      <c r="D19" s="125"/>
      <c r="E19" s="125"/>
      <c r="F19" s="126">
        <v>332</v>
      </c>
      <c r="G19" s="1488">
        <v>34</v>
      </c>
      <c r="H19" s="118"/>
    </row>
    <row r="20" spans="1:8" ht="16.5" customHeight="1">
      <c r="A20" s="85"/>
      <c r="B20" s="127" t="s">
        <v>730</v>
      </c>
      <c r="C20" s="125"/>
      <c r="D20" s="125"/>
      <c r="E20" s="125"/>
      <c r="F20" s="126">
        <v>335</v>
      </c>
      <c r="G20" s="1488">
        <v>35</v>
      </c>
      <c r="H20" s="118"/>
    </row>
    <row r="21" spans="1:8" ht="17.100000000000001" customHeight="1">
      <c r="A21" s="85"/>
      <c r="B21" s="127" t="s">
        <v>731</v>
      </c>
      <c r="C21" s="125"/>
      <c r="D21" s="125"/>
      <c r="E21" s="125"/>
      <c r="F21" s="126">
        <v>342</v>
      </c>
      <c r="G21" s="1488">
        <v>36</v>
      </c>
      <c r="H21" s="118"/>
    </row>
    <row r="22" spans="1:8" ht="17.100000000000001" customHeight="1">
      <c r="A22" s="85"/>
      <c r="B22" s="127" t="s">
        <v>732</v>
      </c>
      <c r="C22" s="125"/>
      <c r="D22" s="125"/>
      <c r="E22" s="125"/>
      <c r="F22" s="128" t="s">
        <v>733</v>
      </c>
      <c r="G22" s="1488">
        <v>38</v>
      </c>
      <c r="H22" s="118"/>
    </row>
    <row r="23" spans="1:8" ht="16.5" customHeight="1">
      <c r="A23" s="85"/>
      <c r="B23" s="127" t="s">
        <v>1392</v>
      </c>
      <c r="C23" s="125"/>
      <c r="D23" s="125"/>
      <c r="E23" s="125"/>
      <c r="F23" s="128" t="s">
        <v>734</v>
      </c>
      <c r="G23" s="1488">
        <v>39</v>
      </c>
      <c r="H23" s="118"/>
    </row>
    <row r="24" spans="1:8" ht="17.100000000000001" customHeight="1">
      <c r="A24" s="85"/>
      <c r="B24" s="125" t="s">
        <v>746</v>
      </c>
      <c r="C24" s="125"/>
      <c r="D24" s="125"/>
      <c r="E24" s="125"/>
      <c r="F24" s="125">
        <v>410</v>
      </c>
      <c r="G24" s="1488">
        <v>40</v>
      </c>
      <c r="H24" s="118"/>
    </row>
    <row r="25" spans="1:8" ht="17.100000000000001" customHeight="1">
      <c r="A25" s="85"/>
      <c r="B25" s="125" t="s">
        <v>747</v>
      </c>
      <c r="C25" s="125"/>
      <c r="D25" s="125"/>
      <c r="E25" s="125"/>
      <c r="F25" s="125">
        <v>412</v>
      </c>
      <c r="G25" s="1488">
        <v>48</v>
      </c>
      <c r="H25" s="118"/>
    </row>
    <row r="26" spans="1:8" ht="17.100000000000001" customHeight="1">
      <c r="A26" s="85"/>
      <c r="B26" s="127" t="s">
        <v>748</v>
      </c>
      <c r="C26" s="125"/>
      <c r="D26" s="125"/>
      <c r="E26" s="125"/>
      <c r="F26" s="125">
        <v>414</v>
      </c>
      <c r="G26" s="1488">
        <v>49</v>
      </c>
      <c r="H26" s="118"/>
    </row>
    <row r="27" spans="1:8" ht="17.100000000000001" customHeight="1">
      <c r="A27" s="85"/>
      <c r="B27" s="125" t="s">
        <v>749</v>
      </c>
      <c r="C27" s="125"/>
      <c r="D27" s="125"/>
      <c r="E27" s="125"/>
      <c r="F27" s="125">
        <v>415</v>
      </c>
      <c r="G27" s="1488">
        <v>51</v>
      </c>
      <c r="H27" s="118"/>
    </row>
    <row r="28" spans="1:8" ht="17.100000000000001" customHeight="1">
      <c r="A28" s="85"/>
      <c r="B28" s="125" t="s">
        <v>750</v>
      </c>
      <c r="C28" s="125"/>
      <c r="D28" s="125"/>
      <c r="E28" s="125"/>
      <c r="F28" s="125">
        <v>417</v>
      </c>
      <c r="G28" s="1488">
        <v>54</v>
      </c>
      <c r="H28" s="118"/>
    </row>
    <row r="29" spans="1:8" ht="17.100000000000001" customHeight="1">
      <c r="A29" s="85"/>
      <c r="B29" s="125" t="s">
        <v>751</v>
      </c>
      <c r="C29" s="125"/>
      <c r="D29" s="125"/>
      <c r="E29" s="125"/>
      <c r="F29" s="125">
        <v>450</v>
      </c>
      <c r="G29" s="1488">
        <v>55</v>
      </c>
      <c r="H29" s="118"/>
    </row>
    <row r="30" spans="1:8" ht="17.100000000000001" customHeight="1">
      <c r="A30" s="85"/>
      <c r="B30" s="125" t="s">
        <v>752</v>
      </c>
      <c r="C30" s="125"/>
      <c r="D30" s="125"/>
      <c r="E30" s="125"/>
      <c r="F30" s="125">
        <v>501</v>
      </c>
      <c r="G30" s="1488">
        <v>57</v>
      </c>
      <c r="H30" s="118"/>
    </row>
    <row r="31" spans="1:8" ht="17.100000000000001" customHeight="1">
      <c r="A31" s="85"/>
      <c r="B31" s="127" t="s">
        <v>753</v>
      </c>
      <c r="C31" s="125"/>
      <c r="D31" s="125"/>
      <c r="E31" s="125"/>
      <c r="F31" s="125">
        <v>502</v>
      </c>
      <c r="G31" s="1488">
        <v>58</v>
      </c>
      <c r="H31" s="118"/>
    </row>
    <row r="32" spans="1:8" ht="17.100000000000001" customHeight="1">
      <c r="A32" s="85"/>
      <c r="B32" s="127" t="s">
        <v>754</v>
      </c>
      <c r="C32" s="125"/>
      <c r="D32" s="125"/>
      <c r="E32" s="125"/>
      <c r="F32" s="125">
        <v>510</v>
      </c>
      <c r="G32" s="1488">
        <v>59</v>
      </c>
      <c r="H32" s="118"/>
    </row>
    <row r="33" spans="1:9" ht="17.100000000000001" customHeight="1">
      <c r="A33" s="85"/>
      <c r="B33" s="127" t="s">
        <v>755</v>
      </c>
      <c r="C33" s="125"/>
      <c r="D33" s="125"/>
      <c r="E33" s="125"/>
      <c r="F33" s="125"/>
      <c r="G33" s="1488"/>
      <c r="H33" s="118"/>
    </row>
    <row r="34" spans="1:9" ht="17.100000000000001" customHeight="1">
      <c r="A34" s="85"/>
      <c r="B34" s="3984" t="s">
        <v>3359</v>
      </c>
      <c r="C34" s="125"/>
      <c r="D34" s="125"/>
      <c r="E34" s="125"/>
      <c r="F34" s="125">
        <v>512</v>
      </c>
      <c r="G34" s="1488">
        <v>60</v>
      </c>
      <c r="H34" s="118"/>
    </row>
    <row r="35" spans="1:9" ht="17.100000000000001" customHeight="1">
      <c r="A35" s="85"/>
      <c r="B35" s="125" t="s">
        <v>756</v>
      </c>
      <c r="C35" s="125"/>
      <c r="D35" s="125"/>
      <c r="E35" s="125"/>
      <c r="F35" s="125">
        <v>700</v>
      </c>
      <c r="G35" s="1488">
        <v>62</v>
      </c>
      <c r="H35" s="118"/>
    </row>
    <row r="36" spans="1:9" ht="17.100000000000001" customHeight="1">
      <c r="A36" s="85"/>
      <c r="B36" s="127" t="s">
        <v>741</v>
      </c>
      <c r="C36" s="125"/>
      <c r="D36" s="125"/>
      <c r="E36" s="125"/>
      <c r="F36" s="125">
        <v>702</v>
      </c>
      <c r="G36" s="1488">
        <v>64</v>
      </c>
      <c r="H36" s="118"/>
    </row>
    <row r="37" spans="1:9" ht="17.100000000000001" customHeight="1">
      <c r="A37" s="85"/>
      <c r="B37" s="125" t="s">
        <v>742</v>
      </c>
      <c r="C37" s="125"/>
      <c r="D37" s="125"/>
      <c r="E37" s="125"/>
      <c r="F37" s="125">
        <v>710</v>
      </c>
      <c r="G37" s="1488">
        <v>65</v>
      </c>
      <c r="H37" s="118"/>
    </row>
    <row r="38" spans="1:9" ht="17.100000000000001" customHeight="1">
      <c r="A38" s="85"/>
      <c r="B38" s="125" t="s">
        <v>743</v>
      </c>
      <c r="C38" s="125"/>
      <c r="D38" s="125"/>
      <c r="E38" s="125"/>
      <c r="F38" s="128" t="s">
        <v>744</v>
      </c>
      <c r="G38" s="1488">
        <v>72</v>
      </c>
      <c r="H38" s="118"/>
    </row>
    <row r="39" spans="1:9" s="1490" customFormat="1" ht="17.100000000000001" customHeight="1">
      <c r="A39" s="1487"/>
      <c r="B39" s="1488" t="s">
        <v>745</v>
      </c>
      <c r="C39" s="1488"/>
      <c r="D39" s="1488"/>
      <c r="E39" s="1488"/>
      <c r="F39" s="1488">
        <v>720</v>
      </c>
      <c r="G39" s="1488">
        <v>73</v>
      </c>
      <c r="H39" s="1489"/>
    </row>
    <row r="40" spans="1:9" ht="17.100000000000001" customHeight="1">
      <c r="A40" s="85"/>
      <c r="B40" s="1348" t="s">
        <v>1</v>
      </c>
      <c r="C40" s="1348"/>
      <c r="D40" s="1348"/>
      <c r="E40" s="1348"/>
      <c r="F40" s="1348">
        <v>750</v>
      </c>
      <c r="G40" s="1488">
        <v>74</v>
      </c>
      <c r="H40" s="118"/>
    </row>
    <row r="41" spans="1:9" ht="17.100000000000001" customHeight="1">
      <c r="A41" s="85"/>
      <c r="B41" s="125" t="s">
        <v>763</v>
      </c>
      <c r="C41" s="125"/>
      <c r="D41" s="125"/>
      <c r="E41" s="125"/>
      <c r="F41" s="125">
        <v>755</v>
      </c>
      <c r="G41" s="1488">
        <v>75</v>
      </c>
      <c r="H41" s="118"/>
    </row>
    <row r="42" spans="1:9" ht="17.100000000000001" customHeight="1">
      <c r="A42" s="85"/>
      <c r="B42" s="125" t="s">
        <v>1362</v>
      </c>
      <c r="C42" s="125"/>
      <c r="D42" s="125"/>
      <c r="E42" s="125"/>
      <c r="F42" s="126" t="s">
        <v>3366</v>
      </c>
      <c r="G42" s="1488">
        <v>81</v>
      </c>
      <c r="H42" s="118"/>
    </row>
    <row r="43" spans="1:9" ht="17.100000000000001" customHeight="1">
      <c r="A43" s="85"/>
      <c r="B43" s="125" t="s">
        <v>1384</v>
      </c>
      <c r="C43" s="125"/>
      <c r="D43" s="125"/>
      <c r="E43" s="125"/>
      <c r="F43" s="1499" t="s">
        <v>1363</v>
      </c>
      <c r="G43" s="1488">
        <v>82</v>
      </c>
      <c r="H43" s="118"/>
    </row>
    <row r="44" spans="1:9" ht="17.100000000000001" customHeight="1">
      <c r="A44" s="85"/>
      <c r="B44" s="125" t="s">
        <v>1391</v>
      </c>
      <c r="C44" s="125"/>
      <c r="D44" s="125"/>
      <c r="E44" s="125"/>
      <c r="F44" s="126" t="s">
        <v>1364</v>
      </c>
      <c r="G44" s="1488">
        <v>84</v>
      </c>
      <c r="H44" s="118"/>
    </row>
    <row r="45" spans="1:9" ht="17.100000000000001" customHeight="1">
      <c r="A45" s="85"/>
      <c r="B45" s="125" t="s">
        <v>1385</v>
      </c>
      <c r="C45" s="125"/>
      <c r="D45" s="125"/>
      <c r="E45" s="125"/>
      <c r="F45" s="126" t="s">
        <v>1365</v>
      </c>
      <c r="G45" s="1488">
        <v>85</v>
      </c>
      <c r="H45" s="118"/>
    </row>
    <row r="46" spans="1:9" ht="17.100000000000001" customHeight="1">
      <c r="A46" s="85"/>
      <c r="B46" s="125" t="s">
        <v>1393</v>
      </c>
      <c r="C46" s="125"/>
      <c r="D46" s="125"/>
      <c r="E46" s="125"/>
      <c r="F46" s="126" t="s">
        <v>1366</v>
      </c>
      <c r="G46" s="1488">
        <v>86</v>
      </c>
      <c r="H46" s="118"/>
    </row>
    <row r="47" spans="1:9" ht="17.100000000000001" customHeight="1">
      <c r="A47" s="85"/>
      <c r="B47" s="125" t="s">
        <v>1386</v>
      </c>
      <c r="C47" s="125"/>
      <c r="D47" s="125"/>
      <c r="E47" s="125"/>
      <c r="F47" s="126" t="s">
        <v>1367</v>
      </c>
      <c r="G47" s="1488">
        <v>87</v>
      </c>
      <c r="H47" s="118"/>
    </row>
    <row r="48" spans="1:9" ht="17.100000000000001" customHeight="1">
      <c r="A48" s="85"/>
      <c r="B48" s="125" t="s">
        <v>1387</v>
      </c>
      <c r="C48" s="125"/>
      <c r="D48" s="125"/>
      <c r="E48" s="125"/>
      <c r="F48" s="126" t="s">
        <v>1368</v>
      </c>
      <c r="G48" s="1488">
        <v>95</v>
      </c>
      <c r="H48" s="118"/>
      <c r="I48" s="1490"/>
    </row>
    <row r="49" spans="1:9" ht="17.100000000000001" customHeight="1">
      <c r="A49" s="85"/>
      <c r="B49" s="125" t="s">
        <v>1388</v>
      </c>
      <c r="C49" s="125"/>
      <c r="D49" s="125"/>
      <c r="E49" s="125"/>
      <c r="F49" s="126" t="s">
        <v>1369</v>
      </c>
      <c r="G49" s="1488">
        <v>96</v>
      </c>
      <c r="H49" s="118"/>
      <c r="I49" s="1488"/>
    </row>
    <row r="50" spans="1:9" ht="17.100000000000001" customHeight="1">
      <c r="A50" s="85"/>
      <c r="B50" s="125" t="s">
        <v>1389</v>
      </c>
      <c r="C50" s="125"/>
      <c r="D50" s="125"/>
      <c r="E50" s="125"/>
      <c r="F50" s="126" t="s">
        <v>1370</v>
      </c>
      <c r="G50" s="1488">
        <v>102</v>
      </c>
      <c r="H50" s="118"/>
      <c r="I50" s="1488"/>
    </row>
    <row r="51" spans="1:9" ht="17.100000000000001" customHeight="1">
      <c r="A51" s="85"/>
      <c r="B51" s="125" t="s">
        <v>1390</v>
      </c>
      <c r="C51" s="125"/>
      <c r="D51" s="125"/>
      <c r="E51" s="125"/>
      <c r="F51" s="126" t="s">
        <v>1371</v>
      </c>
      <c r="G51" s="1488">
        <v>103</v>
      </c>
      <c r="H51" s="118"/>
      <c r="I51" s="1488"/>
    </row>
    <row r="52" spans="1:9" ht="17.100000000000001" customHeight="1">
      <c r="A52" s="85"/>
      <c r="B52" s="125" t="s">
        <v>3367</v>
      </c>
      <c r="C52" s="125"/>
      <c r="D52" s="125"/>
      <c r="E52" s="125"/>
      <c r="F52" s="126" t="s">
        <v>3368</v>
      </c>
      <c r="G52" s="1488">
        <v>104</v>
      </c>
      <c r="H52" s="118"/>
      <c r="I52" s="1488"/>
    </row>
    <row r="53" spans="1:9" ht="16.5" customHeight="1">
      <c r="A53" s="85"/>
      <c r="B53" s="125" t="s">
        <v>764</v>
      </c>
      <c r="C53" s="125"/>
      <c r="D53" s="125"/>
      <c r="E53" s="125"/>
      <c r="F53" s="125"/>
      <c r="G53" s="1488">
        <v>105</v>
      </c>
      <c r="H53" s="118"/>
      <c r="I53" s="1490"/>
    </row>
    <row r="54" spans="1:9" ht="17.100000000000001" customHeight="1">
      <c r="A54" s="85"/>
      <c r="B54" s="125" t="s">
        <v>765</v>
      </c>
      <c r="C54" s="125"/>
      <c r="D54" s="125"/>
      <c r="E54" s="125"/>
      <c r="F54" s="4054"/>
      <c r="G54" s="1488">
        <v>106</v>
      </c>
      <c r="H54" s="118"/>
      <c r="I54" s="1490"/>
    </row>
    <row r="55" spans="1:9" ht="17.100000000000001" customHeight="1">
      <c r="A55" s="85"/>
      <c r="B55" s="125" t="s">
        <v>766</v>
      </c>
      <c r="C55" s="125"/>
      <c r="D55" s="125"/>
      <c r="E55" s="125"/>
      <c r="F55" s="125"/>
      <c r="G55" s="1488">
        <v>107</v>
      </c>
      <c r="H55" s="118"/>
      <c r="I55" s="1490"/>
    </row>
    <row r="56" spans="1:9" ht="8.25" customHeight="1">
      <c r="A56" s="85"/>
      <c r="B56" s="125"/>
      <c r="C56" s="125"/>
      <c r="D56" s="125"/>
      <c r="E56" s="125"/>
      <c r="F56" s="125"/>
      <c r="G56" s="125"/>
      <c r="H56" s="118"/>
    </row>
    <row r="57" spans="1:9" ht="17.100000000000001" customHeight="1" thickBot="1">
      <c r="A57" s="129"/>
      <c r="B57" s="130"/>
      <c r="C57" s="130"/>
      <c r="D57" s="130"/>
      <c r="E57" s="130"/>
      <c r="F57" s="130"/>
      <c r="G57" s="130"/>
      <c r="H57" s="131"/>
    </row>
    <row r="58" spans="1:9" ht="16.5">
      <c r="A58" s="132" t="s">
        <v>173</v>
      </c>
      <c r="B58" s="132"/>
      <c r="C58" s="132"/>
      <c r="D58" s="132"/>
      <c r="E58" s="132"/>
      <c r="F58" s="132"/>
      <c r="G58" s="132"/>
    </row>
    <row r="59" spans="1:9" ht="16.5">
      <c r="B59" s="132"/>
      <c r="C59" s="132"/>
      <c r="D59" s="132"/>
      <c r="E59" s="132"/>
      <c r="F59" s="132"/>
      <c r="G59" s="132"/>
    </row>
    <row r="60" spans="1:9" ht="16.5">
      <c r="B60" s="132"/>
      <c r="C60" s="132"/>
      <c r="D60" s="132"/>
      <c r="E60" s="132"/>
      <c r="F60" s="132"/>
      <c r="G60" s="132"/>
    </row>
  </sheetData>
  <phoneticPr fontId="0" type="noConversion"/>
  <printOptions horizontalCentered="1"/>
  <pageMargins left="0.4" right="0.5" top="0.35" bottom="0.1" header="0.511811023622047" footer="0.511811023622047"/>
  <pageSetup scale="76" orientation="portrait" horizontalDpi="300" verticalDpi="300" r:id="rId1"/>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codeName="Sheet78">
    <pageSetUpPr fitToPage="1"/>
  </sheetPr>
  <dimension ref="A1:Z322"/>
  <sheetViews>
    <sheetView showGridLines="0" zoomScaleNormal="100" workbookViewId="0">
      <selection activeCell="H38" sqref="H38"/>
    </sheetView>
  </sheetViews>
  <sheetFormatPr defaultColWidth="16.42578125" defaultRowHeight="11.25"/>
  <cols>
    <col min="1" max="1" width="3.5703125" style="2296" customWidth="1"/>
    <col min="2" max="2" width="1.85546875" style="2296" customWidth="1"/>
    <col min="3" max="3" width="2.140625" style="2296" customWidth="1"/>
    <col min="4" max="4" width="6.140625" style="2296" customWidth="1"/>
    <col min="5" max="5" width="3.5703125" style="2296" customWidth="1"/>
    <col min="6" max="6" width="33.140625" style="2296" customWidth="1"/>
    <col min="7" max="7" width="21.85546875" style="2296" customWidth="1"/>
    <col min="8" max="8" width="6.140625" style="2296" customWidth="1"/>
    <col min="9" max="9" width="11.140625" style="2296" customWidth="1"/>
    <col min="10" max="10" width="8.85546875" style="2296" customWidth="1"/>
    <col min="11" max="11" width="16.42578125" style="2296" customWidth="1"/>
    <col min="12" max="12" width="14.7109375" style="2296" customWidth="1"/>
    <col min="13" max="13" width="3.5703125" style="2296" customWidth="1"/>
    <col min="14" max="14" width="4.140625" style="2296" customWidth="1"/>
    <col min="15" max="15" width="8.85546875" style="2296" customWidth="1"/>
    <col min="16" max="24" width="16.42578125" style="2296"/>
    <col min="25" max="26" width="0" style="2296" hidden="1" customWidth="1"/>
    <col min="27" max="16384" width="16.42578125" style="2296"/>
  </cols>
  <sheetData>
    <row r="1" spans="2:14" ht="9.9499999999999993" customHeight="1">
      <c r="B1" s="3414"/>
      <c r="C1" s="3415"/>
      <c r="D1" s="3415"/>
      <c r="E1" s="3415"/>
      <c r="F1" s="3415"/>
      <c r="G1" s="3415"/>
      <c r="H1" s="3415"/>
      <c r="I1" s="3415"/>
      <c r="J1" s="3415"/>
      <c r="K1" s="3415"/>
      <c r="L1" s="3415"/>
      <c r="M1" s="3416"/>
      <c r="N1" s="5659">
        <v>60</v>
      </c>
    </row>
    <row r="2" spans="2:14" ht="9.9499999999999993" customHeight="1">
      <c r="B2" s="3417" t="s">
        <v>2342</v>
      </c>
      <c r="C2" s="3410"/>
      <c r="D2" s="3410"/>
      <c r="E2" s="3410"/>
      <c r="F2" s="3410"/>
      <c r="G2" s="3410"/>
      <c r="H2" s="3410"/>
      <c r="I2" s="3410"/>
      <c r="J2" s="3410"/>
      <c r="K2" s="3410"/>
      <c r="L2" s="3410"/>
      <c r="M2" s="3418"/>
      <c r="N2" s="5659"/>
    </row>
    <row r="3" spans="2:14" ht="6.75" customHeight="1">
      <c r="B3" s="3419"/>
      <c r="C3" s="3413"/>
      <c r="D3" s="3413"/>
      <c r="E3" s="3413"/>
      <c r="F3" s="3413"/>
      <c r="G3" s="3413"/>
      <c r="H3" s="3413"/>
      <c r="I3" s="3413"/>
      <c r="J3" s="3413"/>
      <c r="K3" s="3413"/>
      <c r="L3" s="3413"/>
      <c r="M3" s="3420"/>
      <c r="N3" s="5659"/>
    </row>
    <row r="4" spans="2:14" ht="6" customHeight="1">
      <c r="B4" s="3419"/>
      <c r="C4" s="3413"/>
      <c r="D4" s="3413"/>
      <c r="E4" s="3413"/>
      <c r="F4" s="3413"/>
      <c r="G4" s="3413"/>
      <c r="H4" s="3413"/>
      <c r="I4" s="3413"/>
      <c r="J4" s="3413"/>
      <c r="K4" s="3413"/>
      <c r="L4" s="3413"/>
      <c r="M4" s="3420"/>
    </row>
    <row r="5" spans="2:14" ht="12" customHeight="1">
      <c r="B5" s="3419"/>
      <c r="C5" s="3409" t="s">
        <v>2341</v>
      </c>
      <c r="D5" s="3410"/>
      <c r="E5" s="3410"/>
      <c r="F5" s="3410"/>
      <c r="G5" s="3410"/>
      <c r="H5" s="3409" t="s">
        <v>2340</v>
      </c>
      <c r="I5" s="3410"/>
      <c r="J5" s="3410"/>
      <c r="K5" s="3410"/>
      <c r="L5" s="3410"/>
      <c r="M5" s="3420"/>
    </row>
    <row r="6" spans="2:14" ht="12" customHeight="1">
      <c r="B6" s="3419"/>
      <c r="C6" s="3409" t="s">
        <v>2339</v>
      </c>
      <c r="D6" s="3410"/>
      <c r="E6" s="3410"/>
      <c r="F6" s="3410"/>
      <c r="G6" s="3410"/>
      <c r="H6" s="3409" t="s">
        <v>2338</v>
      </c>
      <c r="I6" s="3410"/>
      <c r="J6" s="3410"/>
      <c r="K6" s="3410"/>
      <c r="L6" s="3410"/>
      <c r="M6" s="3420"/>
    </row>
    <row r="7" spans="2:14" ht="12" customHeight="1">
      <c r="B7" s="3419"/>
      <c r="C7" s="3409" t="s">
        <v>2337</v>
      </c>
      <c r="D7" s="3410"/>
      <c r="E7" s="3410"/>
      <c r="F7" s="3410"/>
      <c r="G7" s="3410"/>
      <c r="H7" s="3412"/>
      <c r="I7" s="3410"/>
      <c r="J7" s="3410"/>
      <c r="K7" s="3410"/>
      <c r="L7" s="3410"/>
      <c r="M7" s="3420"/>
    </row>
    <row r="8" spans="2:14" ht="12" customHeight="1">
      <c r="B8" s="3419"/>
      <c r="C8" s="3409" t="s">
        <v>2336</v>
      </c>
      <c r="D8" s="3410"/>
      <c r="E8" s="3410"/>
      <c r="F8" s="3410"/>
      <c r="G8" s="3410"/>
      <c r="H8" s="3409" t="s">
        <v>2335</v>
      </c>
      <c r="I8" s="3410"/>
      <c r="J8" s="3410"/>
      <c r="K8" s="3410"/>
      <c r="L8" s="3410"/>
      <c r="M8" s="3420"/>
    </row>
    <row r="9" spans="2:14" ht="12" customHeight="1">
      <c r="B9" s="3419"/>
      <c r="C9" s="3409" t="s">
        <v>2334</v>
      </c>
      <c r="D9" s="3410"/>
      <c r="E9" s="3410"/>
      <c r="F9" s="3410"/>
      <c r="G9" s="3410"/>
      <c r="H9" s="3412"/>
      <c r="I9" s="3410"/>
      <c r="J9" s="3410"/>
      <c r="K9" s="3410"/>
      <c r="L9" s="3410"/>
      <c r="M9" s="3420"/>
    </row>
    <row r="10" spans="2:14" ht="12" customHeight="1">
      <c r="B10" s="3419"/>
      <c r="C10" s="3409" t="s">
        <v>2333</v>
      </c>
      <c r="D10" s="3410"/>
      <c r="E10" s="3410"/>
      <c r="F10" s="3410"/>
      <c r="G10" s="3410"/>
      <c r="H10" s="3409" t="s">
        <v>2332</v>
      </c>
      <c r="I10" s="3410"/>
      <c r="J10" s="3410"/>
      <c r="K10" s="3410"/>
      <c r="L10" s="3410"/>
      <c r="M10" s="3420"/>
    </row>
    <row r="11" spans="2:14" ht="12" customHeight="1">
      <c r="B11" s="3419"/>
      <c r="C11" s="3409" t="s">
        <v>2331</v>
      </c>
      <c r="D11" s="3410"/>
      <c r="E11" s="3410"/>
      <c r="F11" s="3410"/>
      <c r="G11" s="3410"/>
      <c r="H11" s="3409"/>
      <c r="I11" s="3410"/>
      <c r="J11" s="3410"/>
      <c r="K11" s="3410"/>
      <c r="L11" s="3410"/>
      <c r="M11" s="3420"/>
    </row>
    <row r="12" spans="2:14" ht="12" customHeight="1">
      <c r="B12" s="3419"/>
      <c r="C12" s="3409"/>
      <c r="D12" s="3410"/>
      <c r="E12" s="3410"/>
      <c r="F12" s="3410"/>
      <c r="G12" s="3410"/>
      <c r="H12" s="3409" t="s">
        <v>2330</v>
      </c>
      <c r="I12" s="3410"/>
      <c r="J12" s="3410"/>
      <c r="K12" s="3410"/>
      <c r="L12" s="3410"/>
      <c r="M12" s="3420"/>
    </row>
    <row r="13" spans="2:14" ht="12" customHeight="1">
      <c r="B13" s="3421"/>
      <c r="C13" s="3409" t="s">
        <v>2329</v>
      </c>
      <c r="D13" s="3410"/>
      <c r="E13" s="3410"/>
      <c r="F13" s="3410"/>
      <c r="G13" s="3410"/>
      <c r="H13" s="3409"/>
      <c r="I13" s="3410"/>
      <c r="J13" s="3410"/>
      <c r="K13" s="3410"/>
      <c r="L13" s="3410"/>
      <c r="M13" s="3420"/>
    </row>
    <row r="14" spans="2:14" ht="12" customHeight="1">
      <c r="B14" s="3421"/>
      <c r="C14" s="3409"/>
      <c r="D14" s="3410"/>
      <c r="E14" s="3410"/>
      <c r="F14" s="3410"/>
      <c r="G14" s="3410"/>
      <c r="H14" s="3409" t="s">
        <v>2328</v>
      </c>
      <c r="I14" s="3410"/>
      <c r="J14" s="3410"/>
      <c r="K14" s="3410"/>
      <c r="L14" s="3410"/>
      <c r="M14" s="3420"/>
    </row>
    <row r="15" spans="2:14" ht="12" customHeight="1">
      <c r="B15" s="3421"/>
      <c r="C15" s="3409" t="s">
        <v>2327</v>
      </c>
      <c r="D15" s="3411"/>
      <c r="E15" s="3410"/>
      <c r="F15" s="3410"/>
      <c r="G15" s="3410"/>
      <c r="H15" s="3409" t="s">
        <v>2326</v>
      </c>
      <c r="I15" s="3412"/>
      <c r="J15" s="3412"/>
      <c r="K15" s="3412"/>
      <c r="L15" s="3410"/>
      <c r="M15" s="3420"/>
    </row>
    <row r="16" spans="2:14" ht="12" customHeight="1">
      <c r="B16" s="3421"/>
      <c r="C16" s="3409"/>
      <c r="D16" s="3411"/>
      <c r="E16" s="3410"/>
      <c r="F16" s="3410"/>
      <c r="G16" s="3410"/>
      <c r="H16" s="3409"/>
      <c r="I16" s="3411"/>
      <c r="J16" s="3411"/>
      <c r="K16" s="3411"/>
      <c r="L16" s="3411"/>
      <c r="M16" s="3420"/>
    </row>
    <row r="17" spans="2:15" ht="12" customHeight="1">
      <c r="B17" s="3421"/>
      <c r="C17" s="3409" t="s">
        <v>2325</v>
      </c>
      <c r="D17" s="3411"/>
      <c r="E17" s="3410"/>
      <c r="F17" s="3410"/>
      <c r="G17" s="3411"/>
      <c r="H17" s="3409" t="s">
        <v>2324</v>
      </c>
      <c r="I17" s="3412"/>
      <c r="J17" s="3412"/>
      <c r="K17" s="3412"/>
      <c r="L17" s="3412"/>
      <c r="M17" s="3420"/>
    </row>
    <row r="18" spans="2:15" ht="12" customHeight="1">
      <c r="B18" s="3421"/>
      <c r="C18" s="3409" t="s">
        <v>2323</v>
      </c>
      <c r="D18" s="3411"/>
      <c r="E18" s="3410"/>
      <c r="F18" s="3410"/>
      <c r="G18" s="3411"/>
      <c r="H18" s="3409" t="s">
        <v>2322</v>
      </c>
      <c r="I18" s="3411"/>
      <c r="J18" s="3411"/>
      <c r="K18" s="3411"/>
      <c r="L18" s="3411"/>
      <c r="M18" s="3420"/>
      <c r="N18" s="2297"/>
      <c r="O18" s="2297"/>
    </row>
    <row r="19" spans="2:15" ht="12" customHeight="1">
      <c r="B19" s="3421"/>
      <c r="C19" s="3409"/>
      <c r="D19" s="3411"/>
      <c r="E19" s="3410"/>
      <c r="F19" s="3410"/>
      <c r="G19" s="3411"/>
      <c r="H19" s="3409" t="s">
        <v>3321</v>
      </c>
      <c r="I19" s="3411"/>
      <c r="J19" s="3411"/>
      <c r="K19" s="3411"/>
      <c r="L19" s="3411"/>
      <c r="M19" s="3420"/>
      <c r="N19" s="2297"/>
      <c r="O19" s="2297"/>
    </row>
    <row r="20" spans="2:15" ht="12" customHeight="1">
      <c r="B20" s="3421"/>
      <c r="C20" s="3409" t="s">
        <v>2321</v>
      </c>
      <c r="D20" s="3411"/>
      <c r="E20" s="3410"/>
      <c r="F20" s="3410"/>
      <c r="G20" s="3411"/>
      <c r="H20" s="3412"/>
      <c r="I20" s="3411"/>
      <c r="J20" s="3411"/>
      <c r="K20" s="3411"/>
      <c r="L20" s="3411"/>
      <c r="M20" s="3420"/>
      <c r="N20" s="2297"/>
      <c r="O20" s="2297"/>
    </row>
    <row r="21" spans="2:15" ht="12" customHeight="1">
      <c r="B21" s="3421"/>
      <c r="C21" s="3409" t="s">
        <v>2320</v>
      </c>
      <c r="D21" s="3411"/>
      <c r="E21" s="3410"/>
      <c r="F21" s="3410"/>
      <c r="G21" s="3411"/>
      <c r="H21" s="3409" t="s">
        <v>2319</v>
      </c>
      <c r="I21" s="3411"/>
      <c r="J21" s="3411"/>
      <c r="K21" s="3411"/>
      <c r="L21" s="3411"/>
      <c r="M21" s="3420"/>
      <c r="N21" s="2297"/>
      <c r="O21" s="2297"/>
    </row>
    <row r="22" spans="2:15" ht="12" customHeight="1">
      <c r="B22" s="3421"/>
      <c r="C22" s="3409" t="s">
        <v>2318</v>
      </c>
      <c r="D22" s="3411"/>
      <c r="E22" s="3410"/>
      <c r="F22" s="3410"/>
      <c r="G22" s="3411"/>
      <c r="H22" s="3409" t="s">
        <v>2317</v>
      </c>
      <c r="I22" s="3411"/>
      <c r="J22" s="3411"/>
      <c r="K22" s="3411"/>
      <c r="L22" s="3411"/>
      <c r="M22" s="3420"/>
      <c r="N22" s="2297"/>
      <c r="O22" s="2297"/>
    </row>
    <row r="23" spans="2:15" ht="12" customHeight="1">
      <c r="B23" s="3421"/>
      <c r="C23" s="3412"/>
      <c r="D23" s="3412"/>
      <c r="E23" s="3412"/>
      <c r="F23" s="3412"/>
      <c r="G23" s="3412"/>
      <c r="H23" s="3422" t="s">
        <v>2316</v>
      </c>
      <c r="I23" s="3411"/>
      <c r="J23" s="3411"/>
      <c r="K23" s="3411"/>
      <c r="L23" s="3411"/>
      <c r="M23" s="3420"/>
      <c r="N23" s="2297"/>
      <c r="O23" s="2297"/>
    </row>
    <row r="24" spans="2:15" ht="12" customHeight="1">
      <c r="B24" s="3421"/>
      <c r="C24" s="3409"/>
      <c r="D24" s="3411"/>
      <c r="E24" s="3410"/>
      <c r="F24" s="3410"/>
      <c r="G24" s="3411"/>
      <c r="H24" s="3409" t="s">
        <v>2315</v>
      </c>
      <c r="I24" s="3411"/>
      <c r="J24" s="3411"/>
      <c r="K24" s="3411"/>
      <c r="L24" s="3411"/>
      <c r="M24" s="3420"/>
      <c r="N24" s="2297"/>
      <c r="O24" s="2297"/>
    </row>
    <row r="25" spans="2:15" ht="12" customHeight="1">
      <c r="B25" s="3421"/>
      <c r="C25" s="3409" t="s">
        <v>2314</v>
      </c>
      <c r="D25" s="3411"/>
      <c r="E25" s="3410"/>
      <c r="F25" s="3410"/>
      <c r="G25" s="3411"/>
      <c r="H25" s="3409" t="s">
        <v>2313</v>
      </c>
      <c r="I25" s="3411"/>
      <c r="J25" s="3411"/>
      <c r="K25" s="3411"/>
      <c r="L25" s="3411"/>
      <c r="M25" s="3420"/>
      <c r="N25" s="2297"/>
      <c r="O25" s="2297"/>
    </row>
    <row r="26" spans="2:15" ht="12" customHeight="1">
      <c r="B26" s="3421"/>
      <c r="C26" s="3409" t="s">
        <v>2312</v>
      </c>
      <c r="D26" s="3411"/>
      <c r="E26" s="3410"/>
      <c r="F26" s="3410"/>
      <c r="G26" s="3411"/>
      <c r="H26" s="3409" t="s">
        <v>2311</v>
      </c>
      <c r="I26" s="3411"/>
      <c r="J26" s="3411"/>
      <c r="K26" s="3411"/>
      <c r="L26" s="3411"/>
      <c r="M26" s="3420"/>
      <c r="N26" s="2297"/>
      <c r="O26" s="2297"/>
    </row>
    <row r="27" spans="2:15" ht="12" customHeight="1">
      <c r="B27" s="3421"/>
      <c r="C27" s="3409"/>
      <c r="D27" s="3411"/>
      <c r="E27" s="3410"/>
      <c r="F27" s="3410"/>
      <c r="G27" s="3411"/>
      <c r="H27" s="3412"/>
      <c r="I27" s="3411"/>
      <c r="J27" s="3411"/>
      <c r="K27" s="3411"/>
      <c r="L27" s="3411"/>
      <c r="M27" s="3420"/>
      <c r="N27" s="2297"/>
      <c r="O27" s="2297"/>
    </row>
    <row r="28" spans="2:15" ht="12" customHeight="1">
      <c r="B28" s="3421"/>
      <c r="C28" s="3409" t="s">
        <v>2310</v>
      </c>
      <c r="D28" s="3411"/>
      <c r="E28" s="3410"/>
      <c r="F28" s="3410"/>
      <c r="G28" s="3411"/>
      <c r="H28" s="3409" t="s">
        <v>2309</v>
      </c>
      <c r="I28" s="3411"/>
      <c r="J28" s="3411"/>
      <c r="K28" s="3411"/>
      <c r="L28" s="3411"/>
      <c r="M28" s="3420"/>
      <c r="N28" s="2297"/>
      <c r="O28" s="2297"/>
    </row>
    <row r="29" spans="2:15" ht="12" customHeight="1">
      <c r="B29" s="3421"/>
      <c r="C29" s="3409" t="s">
        <v>2308</v>
      </c>
      <c r="D29" s="3411"/>
      <c r="E29" s="3410"/>
      <c r="F29" s="3410"/>
      <c r="G29" s="3411"/>
      <c r="H29" s="3409" t="s">
        <v>2307</v>
      </c>
      <c r="I29" s="3411"/>
      <c r="J29" s="3411"/>
      <c r="K29" s="3411"/>
      <c r="L29" s="3411"/>
      <c r="M29" s="3420"/>
      <c r="N29" s="2297"/>
      <c r="O29" s="2297"/>
    </row>
    <row r="30" spans="2:15" ht="12" customHeight="1">
      <c r="B30" s="3421"/>
      <c r="C30" s="3409" t="s">
        <v>2306</v>
      </c>
      <c r="D30" s="3411"/>
      <c r="E30" s="3410"/>
      <c r="F30" s="3410"/>
      <c r="G30" s="3411"/>
      <c r="H30" s="3409" t="s">
        <v>2305</v>
      </c>
      <c r="I30" s="3411"/>
      <c r="J30" s="3411"/>
      <c r="K30" s="3411"/>
      <c r="L30" s="3411"/>
      <c r="M30" s="3420"/>
      <c r="N30" s="2297"/>
      <c r="O30" s="2297"/>
    </row>
    <row r="31" spans="2:15" ht="12" customHeight="1">
      <c r="B31" s="3421"/>
      <c r="C31" s="3409" t="s">
        <v>2304</v>
      </c>
      <c r="D31" s="3411"/>
      <c r="E31" s="3410"/>
      <c r="F31" s="3410"/>
      <c r="G31" s="3411"/>
      <c r="H31" s="3412"/>
      <c r="I31" s="3411"/>
      <c r="J31" s="3411"/>
      <c r="K31" s="3411"/>
      <c r="L31" s="3411"/>
      <c r="M31" s="3420"/>
      <c r="N31" s="2297"/>
      <c r="O31" s="2297"/>
    </row>
    <row r="32" spans="2:15" ht="12" customHeight="1">
      <c r="B32" s="3421"/>
      <c r="C32" s="3409" t="s">
        <v>2303</v>
      </c>
      <c r="D32" s="3411"/>
      <c r="E32" s="3410"/>
      <c r="F32" s="3410"/>
      <c r="G32" s="3411"/>
      <c r="H32" s="3409" t="s">
        <v>2302</v>
      </c>
      <c r="I32" s="3411"/>
      <c r="J32" s="3411"/>
      <c r="K32" s="3411"/>
      <c r="L32" s="3411"/>
      <c r="M32" s="3420"/>
      <c r="N32" s="2297"/>
      <c r="O32" s="2297"/>
    </row>
    <row r="33" spans="1:15" ht="12" customHeight="1">
      <c r="B33" s="3421"/>
      <c r="C33" s="3409" t="s">
        <v>2301</v>
      </c>
      <c r="D33" s="3411"/>
      <c r="E33" s="3410"/>
      <c r="F33" s="3410"/>
      <c r="G33" s="3411"/>
      <c r="H33" s="3409" t="s">
        <v>2300</v>
      </c>
      <c r="I33" s="3411"/>
      <c r="J33" s="3411"/>
      <c r="K33" s="3411"/>
      <c r="L33" s="3411"/>
      <c r="M33" s="3420"/>
      <c r="N33" s="2297"/>
      <c r="O33" s="2297"/>
    </row>
    <row r="34" spans="1:15" ht="12" customHeight="1">
      <c r="B34" s="3421"/>
      <c r="C34" s="3409" t="s">
        <v>2299</v>
      </c>
      <c r="D34" s="3411"/>
      <c r="E34" s="3410"/>
      <c r="F34" s="3410"/>
      <c r="G34" s="3411"/>
      <c r="H34" s="3409" t="s">
        <v>2298</v>
      </c>
      <c r="I34" s="3411"/>
      <c r="J34" s="3411"/>
      <c r="K34" s="3411"/>
      <c r="L34" s="3411"/>
      <c r="M34" s="3420"/>
      <c r="N34" s="2297"/>
      <c r="O34" s="2297"/>
    </row>
    <row r="35" spans="1:15" ht="12" customHeight="1">
      <c r="B35" s="3421"/>
      <c r="C35" s="3409" t="s">
        <v>2297</v>
      </c>
      <c r="D35" s="3411"/>
      <c r="E35" s="3410"/>
      <c r="F35" s="3410"/>
      <c r="G35" s="3411"/>
      <c r="H35" s="3423"/>
      <c r="I35" s="3412"/>
      <c r="J35" s="3412"/>
      <c r="K35" s="3412"/>
      <c r="L35" s="3412"/>
      <c r="M35" s="3424"/>
      <c r="N35" s="5658" t="s">
        <v>3500</v>
      </c>
      <c r="O35" s="2297"/>
    </row>
    <row r="36" spans="1:15" ht="12" customHeight="1">
      <c r="B36" s="3421"/>
      <c r="C36" s="3409" t="s">
        <v>2296</v>
      </c>
      <c r="D36" s="3411"/>
      <c r="E36" s="3410"/>
      <c r="F36" s="3410"/>
      <c r="G36" s="3411"/>
      <c r="H36" s="3423"/>
      <c r="I36" s="3411"/>
      <c r="J36" s="3411"/>
      <c r="K36" s="3411"/>
      <c r="L36" s="3411"/>
      <c r="M36" s="3420"/>
      <c r="N36" s="5658"/>
      <c r="O36" s="2297"/>
    </row>
    <row r="37" spans="1:15" ht="12" customHeight="1">
      <c r="B37" s="3421"/>
      <c r="C37" s="3409" t="s">
        <v>2295</v>
      </c>
      <c r="D37" s="3411"/>
      <c r="E37" s="3410"/>
      <c r="F37" s="3410"/>
      <c r="G37" s="3411"/>
      <c r="H37" s="3423"/>
      <c r="I37" s="3411"/>
      <c r="J37" s="3411"/>
      <c r="K37" s="3411"/>
      <c r="L37" s="3411"/>
      <c r="M37" s="3420"/>
      <c r="N37" s="5658"/>
      <c r="O37" s="2297"/>
    </row>
    <row r="38" spans="1:15" ht="6" customHeight="1">
      <c r="A38" s="5660" t="s">
        <v>173</v>
      </c>
      <c r="B38" s="3421"/>
      <c r="C38" s="3409"/>
      <c r="D38" s="3411"/>
      <c r="E38" s="3410"/>
      <c r="F38" s="3410"/>
      <c r="G38" s="3411"/>
      <c r="H38" s="3423"/>
      <c r="I38" s="3411"/>
      <c r="J38" s="3411"/>
      <c r="K38" s="3411"/>
      <c r="L38" s="3411"/>
      <c r="M38" s="3420"/>
      <c r="N38" s="5658"/>
      <c r="O38" s="2297"/>
    </row>
    <row r="39" spans="1:15" ht="12" customHeight="1">
      <c r="A39" s="5660"/>
      <c r="B39" s="3421"/>
      <c r="C39" s="3409" t="s">
        <v>2294</v>
      </c>
      <c r="D39" s="3411"/>
      <c r="E39" s="3410"/>
      <c r="F39" s="3410"/>
      <c r="G39" s="3411"/>
      <c r="H39" s="3423"/>
      <c r="I39" s="3412"/>
      <c r="J39" s="3412"/>
      <c r="K39" s="3412"/>
      <c r="L39" s="3412"/>
      <c r="M39" s="3424"/>
      <c r="N39" s="5658"/>
      <c r="O39" s="2297"/>
    </row>
    <row r="40" spans="1:15" ht="12" customHeight="1">
      <c r="A40" s="5660"/>
      <c r="B40" s="3421"/>
      <c r="C40" s="3409" t="s">
        <v>2293</v>
      </c>
      <c r="D40" s="3411"/>
      <c r="E40" s="3410"/>
      <c r="F40" s="3410"/>
      <c r="G40" s="3411"/>
      <c r="H40" s="3423"/>
      <c r="I40" s="3411"/>
      <c r="J40" s="3411"/>
      <c r="K40" s="3411"/>
      <c r="L40" s="3411"/>
      <c r="M40" s="3420"/>
      <c r="N40" s="5658"/>
      <c r="O40" s="2297"/>
    </row>
    <row r="41" spans="1:15" ht="12" customHeight="1">
      <c r="A41" s="5660"/>
      <c r="B41" s="3421"/>
      <c r="C41" s="3409" t="s">
        <v>2292</v>
      </c>
      <c r="D41" s="3411"/>
      <c r="E41" s="3410"/>
      <c r="F41" s="3410"/>
      <c r="G41" s="3411"/>
      <c r="H41" s="3423"/>
      <c r="I41" s="3411"/>
      <c r="J41" s="3411"/>
      <c r="K41" s="3411"/>
      <c r="L41" s="3411"/>
      <c r="M41" s="3420"/>
      <c r="N41" s="5658"/>
      <c r="O41" s="2297"/>
    </row>
    <row r="42" spans="1:15" ht="12" customHeight="1">
      <c r="A42" s="5660"/>
      <c r="B42" s="3419"/>
      <c r="C42" s="3409" t="s">
        <v>2291</v>
      </c>
      <c r="D42" s="3411"/>
      <c r="E42" s="3410"/>
      <c r="F42" s="3410"/>
      <c r="G42" s="3411"/>
      <c r="H42" s="3423"/>
      <c r="I42" s="3411"/>
      <c r="J42" s="3411"/>
      <c r="K42" s="3411"/>
      <c r="L42" s="3411"/>
      <c r="M42" s="3420"/>
      <c r="N42" s="5658"/>
      <c r="O42" s="2297"/>
    </row>
    <row r="43" spans="1:15" ht="12" customHeight="1">
      <c r="A43" s="5660"/>
      <c r="B43" s="3419"/>
      <c r="C43" s="3409" t="s">
        <v>2290</v>
      </c>
      <c r="D43" s="3411"/>
      <c r="E43" s="3410"/>
      <c r="F43" s="3410"/>
      <c r="G43" s="3411"/>
      <c r="H43" s="3410"/>
      <c r="I43" s="3411"/>
      <c r="J43" s="3411"/>
      <c r="K43" s="3411"/>
      <c r="L43" s="3411"/>
      <c r="M43" s="3420"/>
      <c r="N43" s="5658"/>
      <c r="O43" s="2297"/>
    </row>
    <row r="44" spans="1:15" ht="12" customHeight="1">
      <c r="A44" s="5660"/>
      <c r="B44" s="3419"/>
      <c r="C44" s="3409" t="s">
        <v>2289</v>
      </c>
      <c r="D44" s="3411"/>
      <c r="E44" s="3410"/>
      <c r="F44" s="3410"/>
      <c r="G44" s="3411"/>
      <c r="H44" s="3410"/>
      <c r="I44" s="3411"/>
      <c r="J44" s="3411"/>
      <c r="K44" s="3411"/>
      <c r="L44" s="3411"/>
      <c r="M44" s="3420"/>
      <c r="N44" s="5658"/>
      <c r="O44" s="2297"/>
    </row>
    <row r="45" spans="1:15" ht="12" customHeight="1">
      <c r="A45" s="5660"/>
      <c r="B45" s="3419"/>
      <c r="C45" s="3409" t="s">
        <v>2288</v>
      </c>
      <c r="D45" s="3411"/>
      <c r="E45" s="3410"/>
      <c r="F45" s="3410"/>
      <c r="G45" s="3411"/>
      <c r="H45" s="3410"/>
      <c r="I45" s="3411"/>
      <c r="J45" s="3411"/>
      <c r="K45" s="3411"/>
      <c r="L45" s="3411"/>
      <c r="M45" s="3420"/>
      <c r="N45" s="5658"/>
      <c r="O45" s="2297"/>
    </row>
    <row r="46" spans="1:15" ht="12" customHeight="1">
      <c r="A46" s="5660"/>
      <c r="B46" s="3419"/>
      <c r="C46" s="3409" t="s">
        <v>2287</v>
      </c>
      <c r="D46" s="3411"/>
      <c r="E46" s="3410"/>
      <c r="F46" s="3410"/>
      <c r="G46" s="3411"/>
      <c r="H46" s="3410"/>
      <c r="I46" s="3411"/>
      <c r="J46" s="3411"/>
      <c r="K46" s="3411"/>
      <c r="L46" s="3411"/>
      <c r="M46" s="3420"/>
      <c r="N46" s="5658"/>
      <c r="O46" s="2297"/>
    </row>
    <row r="47" spans="1:15" ht="12" customHeight="1">
      <c r="A47" s="5660"/>
      <c r="B47" s="3419"/>
      <c r="C47" s="3409" t="s">
        <v>2286</v>
      </c>
      <c r="D47" s="3411"/>
      <c r="E47" s="3410"/>
      <c r="F47" s="3410"/>
      <c r="G47" s="3411"/>
      <c r="H47" s="3410"/>
      <c r="I47" s="3411"/>
      <c r="J47" s="3411"/>
      <c r="K47" s="3411"/>
      <c r="L47" s="3411"/>
      <c r="M47" s="3420"/>
      <c r="N47" s="5658"/>
      <c r="O47" s="2297"/>
    </row>
    <row r="48" spans="1:15" ht="12" customHeight="1">
      <c r="A48" s="5660"/>
      <c r="B48" s="3419"/>
      <c r="C48" s="3409" t="s">
        <v>2285</v>
      </c>
      <c r="D48" s="3411"/>
      <c r="E48" s="3413"/>
      <c r="F48" s="3413"/>
      <c r="G48" s="3411"/>
      <c r="H48" s="3413"/>
      <c r="I48" s="3411"/>
      <c r="J48" s="3411"/>
      <c r="K48" s="3411"/>
      <c r="L48" s="3411"/>
      <c r="M48" s="3420"/>
      <c r="N48" s="5658"/>
      <c r="O48" s="2297"/>
    </row>
    <row r="49" spans="1:17" ht="9.9499999999999993" customHeight="1">
      <c r="A49" s="5660"/>
      <c r="B49" s="3419"/>
      <c r="C49" s="3409"/>
      <c r="D49" s="3411"/>
      <c r="E49" s="3413"/>
      <c r="F49" s="3413"/>
      <c r="G49" s="3411"/>
      <c r="H49" s="3413"/>
      <c r="I49" s="3411"/>
      <c r="J49" s="3411"/>
      <c r="K49" s="3411"/>
      <c r="L49" s="3411"/>
      <c r="M49" s="3420"/>
      <c r="N49" s="5658"/>
      <c r="O49" s="2297"/>
    </row>
    <row r="50" spans="1:17" ht="3.75" customHeight="1" thickBot="1">
      <c r="A50" s="5660"/>
      <c r="B50" s="3425"/>
      <c r="C50" s="3426"/>
      <c r="D50" s="3427"/>
      <c r="E50" s="3426"/>
      <c r="F50" s="3426"/>
      <c r="G50" s="3426"/>
      <c r="H50" s="3427"/>
      <c r="I50" s="3426"/>
      <c r="J50" s="3426"/>
      <c r="K50" s="3426"/>
      <c r="L50" s="3426"/>
      <c r="M50" s="3428"/>
      <c r="N50" s="5658"/>
      <c r="O50" s="2297"/>
    </row>
    <row r="51" spans="1:17" ht="15.6" customHeight="1">
      <c r="B51" s="3429"/>
      <c r="C51" s="3430"/>
      <c r="D51" s="3431"/>
      <c r="E51" s="3430"/>
      <c r="F51" s="3430"/>
      <c r="G51" s="3430"/>
      <c r="H51" s="3431"/>
      <c r="I51" s="3430"/>
      <c r="J51" s="3430"/>
      <c r="K51" s="3430"/>
      <c r="L51" s="3430"/>
      <c r="M51" s="3412"/>
      <c r="N51" s="4032"/>
      <c r="O51" s="2297"/>
    </row>
    <row r="52" spans="1:17">
      <c r="B52" s="2299"/>
      <c r="D52" s="2297"/>
      <c r="H52" s="2297"/>
      <c r="M52" s="4033"/>
      <c r="N52" s="4032"/>
      <c r="O52" s="2297"/>
    </row>
    <row r="53" spans="1:17">
      <c r="B53" s="2299"/>
      <c r="D53" s="2297"/>
      <c r="H53" s="2297"/>
      <c r="M53" s="4033"/>
      <c r="N53" s="4032"/>
      <c r="O53" s="2297"/>
    </row>
    <row r="54" spans="1:17">
      <c r="B54" s="2299"/>
      <c r="D54" s="2297"/>
      <c r="H54" s="2297"/>
      <c r="M54" s="4033"/>
      <c r="N54" s="4032"/>
      <c r="O54" s="2297"/>
    </row>
    <row r="55" spans="1:17">
      <c r="B55" s="2299"/>
      <c r="D55" s="2297"/>
      <c r="H55" s="2297"/>
      <c r="M55" s="4033"/>
      <c r="N55" s="4032"/>
      <c r="O55" s="2297"/>
    </row>
    <row r="56" spans="1:17">
      <c r="B56" s="2299"/>
      <c r="D56" s="2297"/>
      <c r="H56" s="2297"/>
      <c r="M56" s="4033"/>
      <c r="N56" s="4033"/>
      <c r="O56" s="2297"/>
    </row>
    <row r="57" spans="1:17">
      <c r="B57" s="2299"/>
      <c r="D57" s="2297"/>
      <c r="H57" s="2297"/>
      <c r="L57" s="4027"/>
      <c r="M57" s="4033"/>
      <c r="N57" s="4033"/>
      <c r="O57" s="2297"/>
    </row>
    <row r="58" spans="1:17">
      <c r="B58" s="2299"/>
      <c r="D58" s="2297"/>
      <c r="H58" s="2297"/>
      <c r="O58" s="2297"/>
    </row>
    <row r="59" spans="1:17">
      <c r="B59" s="2299"/>
      <c r="D59" s="2297"/>
      <c r="H59" s="2297"/>
      <c r="O59" s="2297"/>
      <c r="P59" s="2303"/>
      <c r="Q59" s="2303"/>
    </row>
    <row r="60" spans="1:17">
      <c r="B60" s="2299"/>
      <c r="D60" s="2297"/>
      <c r="H60" s="2297"/>
      <c r="O60" s="2297"/>
      <c r="Q60" s="2303"/>
    </row>
    <row r="61" spans="1:17">
      <c r="B61" s="2299"/>
      <c r="D61" s="2297"/>
      <c r="H61" s="2297"/>
      <c r="O61" s="2297"/>
      <c r="Q61" s="2303"/>
    </row>
    <row r="62" spans="1:17">
      <c r="B62" s="2299"/>
      <c r="D62" s="2297"/>
      <c r="H62" s="2297"/>
      <c r="O62" s="2297"/>
      <c r="Q62" s="2303"/>
    </row>
    <row r="63" spans="1:17">
      <c r="B63" s="2299"/>
      <c r="D63" s="2297"/>
      <c r="H63" s="2297"/>
      <c r="O63" s="2297"/>
      <c r="P63" s="2303"/>
      <c r="Q63" s="2303"/>
    </row>
    <row r="64" spans="1:17">
      <c r="B64" s="2299"/>
      <c r="D64" s="2297"/>
      <c r="H64" s="2297"/>
      <c r="O64" s="2297"/>
      <c r="Q64" s="2303"/>
    </row>
    <row r="65" spans="2:17">
      <c r="B65" s="2299"/>
      <c r="D65" s="2297"/>
      <c r="H65" s="2297"/>
      <c r="O65" s="2297"/>
      <c r="Q65" s="2303"/>
    </row>
    <row r="66" spans="2:17">
      <c r="B66" s="2299"/>
      <c r="D66" s="2297"/>
      <c r="H66" s="2297"/>
      <c r="O66" s="2297"/>
      <c r="Q66" s="2303"/>
    </row>
    <row r="67" spans="2:17">
      <c r="B67" s="2299"/>
      <c r="D67" s="2297"/>
      <c r="H67" s="2297"/>
      <c r="O67" s="2297"/>
      <c r="Q67" s="2303"/>
    </row>
    <row r="68" spans="2:17">
      <c r="B68" s="2299"/>
      <c r="D68" s="2297"/>
      <c r="H68" s="2297"/>
      <c r="O68" s="2297"/>
      <c r="P68" s="2303"/>
      <c r="Q68" s="2303"/>
    </row>
    <row r="69" spans="2:17">
      <c r="B69" s="2299"/>
      <c r="D69" s="2297"/>
      <c r="H69" s="2297"/>
      <c r="O69" s="2297"/>
      <c r="Q69" s="2303"/>
    </row>
    <row r="70" spans="2:17">
      <c r="B70" s="2299"/>
      <c r="D70" s="2297"/>
      <c r="H70" s="2297"/>
      <c r="O70" s="2297"/>
      <c r="P70" s="2303"/>
      <c r="Q70" s="2303"/>
    </row>
    <row r="71" spans="2:17">
      <c r="B71" s="2299"/>
      <c r="D71" s="2297"/>
      <c r="H71" s="2297"/>
      <c r="O71" s="2297"/>
      <c r="Q71" s="2303"/>
    </row>
    <row r="72" spans="2:17">
      <c r="B72" s="2299"/>
      <c r="D72" s="2297"/>
      <c r="H72" s="2297"/>
      <c r="O72" s="2297"/>
      <c r="P72" s="2303"/>
      <c r="Q72" s="2303"/>
    </row>
    <row r="73" spans="2:17">
      <c r="B73" s="2299"/>
      <c r="D73" s="2297"/>
      <c r="H73" s="2297"/>
      <c r="O73" s="2297"/>
      <c r="Q73" s="2303"/>
    </row>
    <row r="74" spans="2:17">
      <c r="B74" s="2299"/>
      <c r="D74" s="2297"/>
      <c r="H74" s="2297"/>
      <c r="O74" s="2297"/>
    </row>
    <row r="75" spans="2:17">
      <c r="B75" s="2299"/>
      <c r="D75" s="2297"/>
      <c r="H75" s="2297"/>
      <c r="O75" s="2297"/>
    </row>
    <row r="76" spans="2:17">
      <c r="B76" s="2299"/>
      <c r="D76" s="2297"/>
      <c r="H76" s="2297"/>
      <c r="O76" s="2297"/>
      <c r="P76" s="2303"/>
      <c r="Q76" s="2302"/>
    </row>
    <row r="77" spans="2:17">
      <c r="B77" s="2299"/>
      <c r="D77" s="2297"/>
      <c r="H77" s="2297"/>
      <c r="O77" s="2297"/>
    </row>
    <row r="78" spans="2:17">
      <c r="B78" s="2299"/>
      <c r="D78" s="2297"/>
      <c r="H78" s="2297"/>
      <c r="O78" s="2297"/>
    </row>
    <row r="79" spans="2:17">
      <c r="B79" s="2299"/>
      <c r="D79" s="2297"/>
      <c r="H79" s="2297"/>
      <c r="O79" s="2297"/>
    </row>
    <row r="80" spans="2:17">
      <c r="B80" s="2299"/>
      <c r="O80" s="2297"/>
    </row>
    <row r="81" spans="2:15">
      <c r="B81" s="2299"/>
      <c r="D81" s="2297"/>
      <c r="H81" s="2297"/>
      <c r="O81" s="2297"/>
    </row>
    <row r="82" spans="2:15">
      <c r="B82" s="2299"/>
      <c r="D82" s="2297"/>
      <c r="H82" s="2297"/>
      <c r="O82" s="2297"/>
    </row>
    <row r="83" spans="2:15">
      <c r="B83" s="2299"/>
      <c r="D83" s="2297"/>
      <c r="H83" s="2297"/>
      <c r="O83" s="2297"/>
    </row>
    <row r="84" spans="2:15">
      <c r="B84" s="2299"/>
      <c r="D84" s="2297"/>
      <c r="H84" s="2297"/>
      <c r="O84" s="2297"/>
    </row>
    <row r="85" spans="2:15">
      <c r="B85" s="2299"/>
      <c r="D85" s="2297"/>
      <c r="H85" s="2297"/>
      <c r="O85" s="2297"/>
    </row>
    <row r="86" spans="2:15">
      <c r="B86" s="2299"/>
      <c r="D86" s="2297"/>
      <c r="H86" s="2297"/>
      <c r="O86" s="2297"/>
    </row>
    <row r="87" spans="2:15">
      <c r="B87" s="2299"/>
      <c r="D87" s="2297"/>
      <c r="H87" s="2297"/>
      <c r="O87" s="2297"/>
    </row>
    <row r="88" spans="2:15">
      <c r="B88" s="2299"/>
      <c r="H88" s="2297"/>
      <c r="O88" s="2297"/>
    </row>
    <row r="89" spans="2:15">
      <c r="B89" s="2299"/>
      <c r="H89" s="2297"/>
      <c r="O89" s="2297"/>
    </row>
    <row r="90" spans="2:15">
      <c r="B90" s="2299"/>
      <c r="D90" s="2297"/>
      <c r="H90" s="2297"/>
      <c r="O90" s="2297"/>
    </row>
    <row r="91" spans="2:15">
      <c r="B91" s="2299"/>
      <c r="D91" s="2297"/>
      <c r="H91" s="2297"/>
      <c r="O91" s="2297"/>
    </row>
    <row r="92" spans="2:15">
      <c r="B92" s="2299"/>
      <c r="D92" s="2297"/>
      <c r="H92" s="2297"/>
      <c r="O92" s="2297"/>
    </row>
    <row r="93" spans="2:15">
      <c r="B93" s="2299"/>
      <c r="D93" s="2297"/>
      <c r="H93" s="2297"/>
      <c r="O93" s="2297"/>
    </row>
    <row r="94" spans="2:15">
      <c r="B94" s="2299"/>
      <c r="D94" s="2297"/>
      <c r="H94" s="2297"/>
      <c r="O94" s="2297"/>
    </row>
    <row r="95" spans="2:15">
      <c r="B95" s="2299"/>
      <c r="D95" s="2297"/>
      <c r="H95" s="2297"/>
      <c r="O95" s="2297"/>
    </row>
    <row r="96" spans="2:15">
      <c r="B96" s="2299"/>
      <c r="D96" s="2297"/>
      <c r="H96" s="2297"/>
      <c r="O96" s="2297"/>
    </row>
    <row r="97" spans="2:15">
      <c r="B97" s="2299"/>
      <c r="D97" s="2297"/>
      <c r="H97" s="2297"/>
      <c r="O97" s="2297"/>
    </row>
    <row r="98" spans="2:15">
      <c r="B98" s="2299"/>
      <c r="D98" s="2297"/>
      <c r="H98" s="2297"/>
      <c r="O98" s="2297"/>
    </row>
    <row r="99" spans="2:15">
      <c r="B99" s="2299"/>
      <c r="D99" s="2297"/>
      <c r="H99" s="2297"/>
      <c r="O99" s="2297"/>
    </row>
    <row r="100" spans="2:15">
      <c r="B100" s="2299"/>
      <c r="D100" s="2297"/>
      <c r="H100" s="2297"/>
      <c r="O100" s="2297"/>
    </row>
    <row r="101" spans="2:15">
      <c r="B101" s="2299"/>
      <c r="D101" s="2297"/>
      <c r="H101" s="2297"/>
      <c r="O101" s="2297"/>
    </row>
    <row r="102" spans="2:15">
      <c r="B102" s="2299"/>
      <c r="D102" s="2297"/>
      <c r="H102" s="2297"/>
      <c r="O102" s="2297"/>
    </row>
    <row r="103" spans="2:15">
      <c r="B103" s="2299"/>
      <c r="D103" s="2297"/>
      <c r="H103" s="2297"/>
      <c r="O103" s="2297"/>
    </row>
    <row r="104" spans="2:15">
      <c r="B104" s="2299"/>
      <c r="D104" s="2297"/>
      <c r="H104" s="2297"/>
      <c r="O104" s="2297"/>
    </row>
    <row r="105" spans="2:15">
      <c r="B105" s="2299"/>
      <c r="D105" s="2297"/>
      <c r="H105" s="2297"/>
      <c r="O105" s="2297"/>
    </row>
    <row r="106" spans="2:15">
      <c r="B106" s="2299"/>
      <c r="D106" s="2297"/>
      <c r="H106" s="2297"/>
      <c r="O106" s="2297"/>
    </row>
    <row r="107" spans="2:15">
      <c r="B107" s="2299"/>
      <c r="D107" s="2297"/>
      <c r="H107" s="2297"/>
      <c r="O107" s="2297"/>
    </row>
    <row r="108" spans="2:15">
      <c r="B108" s="2299"/>
      <c r="H108" s="2297"/>
      <c r="O108" s="2297"/>
    </row>
    <row r="109" spans="2:15">
      <c r="B109" s="2299"/>
      <c r="H109" s="2297"/>
      <c r="O109" s="2297"/>
    </row>
    <row r="110" spans="2:15">
      <c r="B110" s="2299"/>
      <c r="D110" s="2297"/>
      <c r="H110" s="2297"/>
      <c r="O110" s="2297"/>
    </row>
    <row r="111" spans="2:15">
      <c r="B111" s="2299"/>
      <c r="D111" s="2297"/>
      <c r="H111" s="2297"/>
      <c r="O111" s="2297"/>
    </row>
    <row r="112" spans="2:15">
      <c r="B112" s="2299"/>
      <c r="D112" s="2297"/>
      <c r="H112" s="2297"/>
      <c r="O112" s="2297"/>
    </row>
    <row r="113" spans="2:15">
      <c r="B113" s="2299"/>
      <c r="D113" s="2297"/>
      <c r="H113" s="2297"/>
      <c r="O113" s="2297"/>
    </row>
    <row r="114" spans="2:15">
      <c r="B114" s="2299"/>
      <c r="D114" s="2297"/>
      <c r="H114" s="2297"/>
      <c r="O114" s="2297"/>
    </row>
    <row r="115" spans="2:15">
      <c r="B115" s="2299"/>
      <c r="D115" s="2297"/>
      <c r="H115" s="2297"/>
      <c r="O115" s="2297"/>
    </row>
    <row r="116" spans="2:15">
      <c r="B116" s="2299"/>
      <c r="D116" s="2297"/>
      <c r="H116" s="2297"/>
      <c r="O116" s="2297"/>
    </row>
    <row r="117" spans="2:15">
      <c r="B117" s="2299"/>
      <c r="D117" s="2297"/>
      <c r="H117" s="2297"/>
      <c r="O117" s="2297"/>
    </row>
    <row r="118" spans="2:15">
      <c r="B118" s="2299"/>
      <c r="D118" s="2297"/>
      <c r="H118" s="2297"/>
      <c r="O118" s="2297"/>
    </row>
    <row r="119" spans="2:15">
      <c r="B119" s="2299"/>
      <c r="D119" s="2297"/>
      <c r="H119" s="2297"/>
      <c r="O119" s="2297"/>
    </row>
    <row r="120" spans="2:15">
      <c r="B120" s="2299"/>
      <c r="D120" s="2297"/>
      <c r="H120" s="2297"/>
      <c r="O120" s="2297"/>
    </row>
    <row r="121" spans="2:15">
      <c r="B121" s="2299"/>
      <c r="H121" s="2297"/>
      <c r="O121" s="2297"/>
    </row>
    <row r="122" spans="2:15">
      <c r="B122" s="2299"/>
      <c r="D122" s="2297"/>
      <c r="H122" s="2297"/>
      <c r="O122" s="2297"/>
    </row>
    <row r="123" spans="2:15">
      <c r="B123" s="2299"/>
      <c r="D123" s="2297"/>
      <c r="H123" s="2297"/>
      <c r="O123" s="2297"/>
    </row>
    <row r="124" spans="2:15">
      <c r="B124" s="2299"/>
      <c r="D124" s="2297"/>
      <c r="H124" s="2297"/>
      <c r="O124" s="2297"/>
    </row>
    <row r="125" spans="2:15">
      <c r="B125" s="2299"/>
      <c r="D125" s="2297"/>
      <c r="H125" s="2297"/>
      <c r="O125" s="2297"/>
    </row>
    <row r="126" spans="2:15">
      <c r="B126" s="2299"/>
      <c r="D126" s="2297"/>
      <c r="H126" s="2297"/>
      <c r="O126" s="2297"/>
    </row>
    <row r="127" spans="2:15">
      <c r="B127" s="2299"/>
      <c r="D127" s="2297"/>
      <c r="H127" s="2297"/>
      <c r="O127" s="2297"/>
    </row>
    <row r="128" spans="2:15">
      <c r="B128" s="2299"/>
      <c r="D128" s="2297"/>
      <c r="H128" s="2297"/>
      <c r="O128" s="2297"/>
    </row>
    <row r="129" spans="2:26">
      <c r="B129" s="2299"/>
      <c r="H129" s="2297"/>
      <c r="O129" s="2297"/>
    </row>
    <row r="130" spans="2:26">
      <c r="B130" s="2299"/>
      <c r="D130" s="2300"/>
      <c r="H130" s="2297"/>
      <c r="O130" s="2297"/>
    </row>
    <row r="131" spans="2:26">
      <c r="B131" s="2299"/>
      <c r="D131" s="2297"/>
      <c r="H131" s="2297"/>
      <c r="O131" s="2297"/>
    </row>
    <row r="132" spans="2:26">
      <c r="B132" s="2299"/>
      <c r="D132" s="2297"/>
      <c r="H132" s="2297"/>
      <c r="O132" s="2297"/>
    </row>
    <row r="133" spans="2:26">
      <c r="B133" s="2299"/>
      <c r="H133" s="2297"/>
      <c r="O133" s="2297"/>
    </row>
    <row r="134" spans="2:26">
      <c r="B134" s="2299"/>
      <c r="H134" s="2297"/>
      <c r="O134" s="2297"/>
    </row>
    <row r="135" spans="2:26">
      <c r="B135" s="2299"/>
      <c r="D135" s="2297"/>
      <c r="H135" s="2297"/>
      <c r="O135" s="2297"/>
    </row>
    <row r="136" spans="2:26">
      <c r="B136" s="2299"/>
      <c r="D136" s="2297"/>
      <c r="H136" s="2297"/>
      <c r="O136" s="2297"/>
    </row>
    <row r="137" spans="2:26">
      <c r="B137" s="2299"/>
      <c r="D137" s="2297"/>
      <c r="H137" s="2297"/>
      <c r="O137" s="2297"/>
    </row>
    <row r="138" spans="2:26">
      <c r="B138" s="2299"/>
      <c r="D138" s="2297"/>
      <c r="H138" s="2297"/>
      <c r="O138" s="2297"/>
    </row>
    <row r="139" spans="2:26">
      <c r="B139" s="2299"/>
      <c r="D139" s="2297"/>
      <c r="H139" s="2297"/>
      <c r="O139" s="2297"/>
    </row>
    <row r="140" spans="2:26">
      <c r="B140" s="2299"/>
      <c r="D140" s="2297"/>
      <c r="H140" s="2297"/>
      <c r="O140" s="2297"/>
    </row>
    <row r="141" spans="2:26">
      <c r="B141" s="2299"/>
      <c r="D141" s="2297"/>
      <c r="H141" s="2297"/>
      <c r="O141" s="2297"/>
    </row>
    <row r="142" spans="2:26">
      <c r="B142" s="2299"/>
      <c r="D142" s="2297"/>
      <c r="H142" s="2297"/>
      <c r="O142" s="2297"/>
    </row>
    <row r="143" spans="2:26">
      <c r="B143" s="2299"/>
      <c r="D143" s="2297"/>
      <c r="H143" s="2297"/>
      <c r="O143" s="2297"/>
      <c r="Z143" s="2301"/>
    </row>
    <row r="144" spans="2:26">
      <c r="B144" s="2299"/>
      <c r="D144" s="2297"/>
      <c r="H144" s="2297"/>
      <c r="O144" s="2297"/>
    </row>
    <row r="145" spans="2:15">
      <c r="B145" s="2299"/>
      <c r="D145" s="2297"/>
      <c r="H145" s="2297"/>
      <c r="O145" s="2297"/>
    </row>
    <row r="146" spans="2:15">
      <c r="B146" s="2299"/>
      <c r="D146" s="2297"/>
      <c r="H146" s="2297"/>
      <c r="O146" s="2297"/>
    </row>
    <row r="147" spans="2:15">
      <c r="B147" s="2299"/>
      <c r="D147" s="2297"/>
      <c r="H147" s="2297"/>
      <c r="O147" s="2297"/>
    </row>
    <row r="148" spans="2:15">
      <c r="B148" s="2299"/>
      <c r="D148" s="2297"/>
      <c r="H148" s="2297"/>
      <c r="O148" s="2297"/>
    </row>
    <row r="149" spans="2:15">
      <c r="B149" s="2299"/>
      <c r="D149" s="2297"/>
      <c r="H149" s="2297"/>
      <c r="O149" s="2297"/>
    </row>
    <row r="150" spans="2:15">
      <c r="B150" s="2299"/>
      <c r="D150" s="2297"/>
      <c r="H150" s="2297"/>
      <c r="O150" s="2297"/>
    </row>
    <row r="151" spans="2:15">
      <c r="B151" s="2299"/>
      <c r="D151" s="2297"/>
      <c r="H151" s="2297"/>
      <c r="O151" s="2297"/>
    </row>
    <row r="152" spans="2:15">
      <c r="B152" s="2299"/>
      <c r="H152" s="2297"/>
      <c r="O152" s="2297"/>
    </row>
    <row r="153" spans="2:15">
      <c r="B153" s="2299"/>
      <c r="D153" s="2300"/>
      <c r="H153" s="2297"/>
      <c r="O153" s="2297"/>
    </row>
    <row r="154" spans="2:15">
      <c r="B154" s="2299"/>
      <c r="D154" s="2297"/>
      <c r="H154" s="2297"/>
      <c r="O154" s="2297"/>
    </row>
    <row r="155" spans="2:15">
      <c r="B155" s="2299"/>
      <c r="D155" s="2297"/>
      <c r="H155" s="2297"/>
      <c r="O155" s="2297"/>
    </row>
    <row r="156" spans="2:15">
      <c r="B156" s="2299"/>
      <c r="D156" s="2297"/>
      <c r="H156" s="2297"/>
      <c r="O156" s="2297"/>
    </row>
    <row r="157" spans="2:15">
      <c r="B157" s="2299"/>
      <c r="D157" s="2297"/>
      <c r="H157" s="2297"/>
      <c r="O157" s="2297"/>
    </row>
    <row r="158" spans="2:15">
      <c r="B158" s="2299"/>
      <c r="D158" s="2297"/>
      <c r="H158" s="2297"/>
      <c r="O158" s="2297"/>
    </row>
    <row r="159" spans="2:15">
      <c r="B159" s="2299"/>
      <c r="D159" s="2297"/>
      <c r="H159" s="2297"/>
      <c r="O159" s="2297"/>
    </row>
    <row r="160" spans="2:15">
      <c r="B160" s="2299"/>
      <c r="D160" s="2297"/>
      <c r="H160" s="2297"/>
      <c r="O160" s="2297"/>
    </row>
    <row r="161" spans="2:15">
      <c r="B161" s="2299"/>
      <c r="D161" s="2297"/>
      <c r="H161" s="2297"/>
      <c r="O161" s="2297"/>
    </row>
    <row r="162" spans="2:15">
      <c r="B162" s="2299"/>
      <c r="D162" s="2297"/>
      <c r="H162" s="2297"/>
      <c r="O162" s="2297"/>
    </row>
    <row r="163" spans="2:15">
      <c r="B163" s="2299"/>
      <c r="D163" s="2297"/>
      <c r="H163" s="2297"/>
      <c r="O163" s="2297"/>
    </row>
    <row r="164" spans="2:15">
      <c r="B164" s="2299"/>
      <c r="D164" s="2297"/>
      <c r="H164" s="2297"/>
      <c r="O164" s="2297"/>
    </row>
    <row r="165" spans="2:15">
      <c r="B165" s="2299"/>
      <c r="H165" s="2297"/>
      <c r="O165" s="2297"/>
    </row>
    <row r="166" spans="2:15">
      <c r="B166" s="2299"/>
      <c r="D166" s="2297"/>
      <c r="H166" s="2297"/>
      <c r="O166" s="2297"/>
    </row>
    <row r="167" spans="2:15">
      <c r="B167" s="2299"/>
      <c r="D167" s="2297"/>
      <c r="H167" s="2297"/>
      <c r="O167" s="2297"/>
    </row>
    <row r="168" spans="2:15">
      <c r="B168" s="2299"/>
      <c r="D168" s="2297"/>
      <c r="H168" s="2297"/>
      <c r="O168" s="2297"/>
    </row>
    <row r="169" spans="2:15">
      <c r="B169" s="2299"/>
      <c r="D169" s="2297"/>
      <c r="H169" s="2297"/>
      <c r="O169" s="2297"/>
    </row>
    <row r="170" spans="2:15">
      <c r="B170" s="2299"/>
      <c r="D170" s="2297"/>
      <c r="H170" s="2297"/>
      <c r="O170" s="2297"/>
    </row>
    <row r="171" spans="2:15">
      <c r="B171" s="2299"/>
      <c r="D171" s="2297"/>
      <c r="H171" s="2297"/>
      <c r="O171" s="2297"/>
    </row>
    <row r="172" spans="2:15">
      <c r="B172" s="2299"/>
      <c r="D172" s="2297"/>
      <c r="H172" s="2297"/>
      <c r="O172" s="2297"/>
    </row>
    <row r="173" spans="2:15">
      <c r="B173" s="2299"/>
      <c r="H173" s="2297"/>
      <c r="O173" s="2297"/>
    </row>
    <row r="174" spans="2:15">
      <c r="B174" s="2299"/>
      <c r="D174" s="2297"/>
      <c r="H174" s="2297"/>
      <c r="O174" s="2297"/>
    </row>
    <row r="175" spans="2:15">
      <c r="B175" s="2299"/>
      <c r="D175" s="2297"/>
      <c r="H175" s="2297"/>
      <c r="O175" s="2297"/>
    </row>
    <row r="176" spans="2:15">
      <c r="B176" s="2299"/>
      <c r="D176" s="2297"/>
      <c r="H176" s="2297"/>
      <c r="O176" s="2297"/>
    </row>
    <row r="177" spans="2:24">
      <c r="B177" s="2299"/>
      <c r="D177" s="2297"/>
      <c r="H177" s="2297"/>
      <c r="O177" s="2297"/>
    </row>
    <row r="178" spans="2:24">
      <c r="B178" s="2299"/>
      <c r="D178" s="2297"/>
      <c r="H178" s="2297"/>
      <c r="O178" s="2297"/>
      <c r="X178" s="2301"/>
    </row>
    <row r="179" spans="2:24">
      <c r="B179" s="2299"/>
      <c r="H179" s="2297"/>
      <c r="O179" s="2297"/>
      <c r="S179" s="2301"/>
      <c r="X179" s="2301"/>
    </row>
    <row r="180" spans="2:24">
      <c r="B180" s="2299"/>
      <c r="D180" s="2300"/>
      <c r="H180" s="2297"/>
      <c r="O180" s="2297"/>
    </row>
    <row r="181" spans="2:24">
      <c r="B181" s="2299"/>
      <c r="H181" s="2297"/>
      <c r="O181" s="2297"/>
    </row>
    <row r="182" spans="2:24">
      <c r="B182" s="2299"/>
      <c r="H182" s="2297"/>
      <c r="O182" s="2297"/>
    </row>
    <row r="183" spans="2:24">
      <c r="B183" s="2299"/>
      <c r="D183" s="2297"/>
      <c r="H183" s="2297"/>
      <c r="O183" s="2297"/>
    </row>
    <row r="184" spans="2:24">
      <c r="B184" s="2299"/>
      <c r="D184" s="2297"/>
      <c r="H184" s="2297"/>
      <c r="O184" s="2297"/>
    </row>
    <row r="185" spans="2:24">
      <c r="B185" s="2299"/>
      <c r="D185" s="2297"/>
      <c r="H185" s="2297"/>
      <c r="O185" s="2297"/>
    </row>
    <row r="186" spans="2:24">
      <c r="B186" s="2299"/>
      <c r="D186" s="2297"/>
      <c r="H186" s="2297"/>
      <c r="O186" s="2297"/>
    </row>
    <row r="187" spans="2:24">
      <c r="B187" s="2299"/>
      <c r="D187" s="2297"/>
      <c r="H187" s="2297"/>
      <c r="O187" s="2297"/>
    </row>
    <row r="188" spans="2:24">
      <c r="B188" s="2299"/>
      <c r="D188" s="2297"/>
      <c r="H188" s="2297"/>
      <c r="O188" s="2297"/>
    </row>
    <row r="189" spans="2:24">
      <c r="B189" s="2299"/>
      <c r="D189" s="2297"/>
      <c r="H189" s="2297"/>
      <c r="O189" s="2297"/>
    </row>
    <row r="190" spans="2:24">
      <c r="B190" s="2299"/>
      <c r="H190" s="2297"/>
      <c r="O190" s="2297"/>
    </row>
    <row r="191" spans="2:24">
      <c r="B191" s="2299"/>
      <c r="D191" s="2300"/>
      <c r="H191" s="2297"/>
      <c r="O191" s="2297"/>
    </row>
    <row r="192" spans="2:24">
      <c r="B192" s="2299"/>
      <c r="H192" s="2297"/>
      <c r="O192" s="2297"/>
    </row>
    <row r="193" spans="2:15">
      <c r="B193" s="2299"/>
      <c r="H193" s="2297"/>
      <c r="O193" s="2297"/>
    </row>
    <row r="194" spans="2:15">
      <c r="B194" s="2299"/>
      <c r="D194" s="2297"/>
      <c r="H194" s="2297"/>
      <c r="O194" s="2297"/>
    </row>
    <row r="195" spans="2:15">
      <c r="B195" s="2299"/>
      <c r="D195" s="2297"/>
      <c r="H195" s="2297"/>
      <c r="O195" s="2297"/>
    </row>
    <row r="196" spans="2:15">
      <c r="B196" s="2299"/>
      <c r="D196" s="2297"/>
      <c r="H196" s="2297"/>
      <c r="O196" s="2297"/>
    </row>
    <row r="197" spans="2:15">
      <c r="B197" s="2299"/>
      <c r="D197" s="2297"/>
      <c r="H197" s="2297"/>
      <c r="O197" s="2297"/>
    </row>
    <row r="198" spans="2:15">
      <c r="B198" s="2299"/>
      <c r="D198" s="2297"/>
      <c r="H198" s="2297"/>
      <c r="O198" s="2297"/>
    </row>
    <row r="199" spans="2:15">
      <c r="B199" s="2299"/>
      <c r="D199" s="2297"/>
      <c r="H199" s="2297"/>
      <c r="O199" s="2297"/>
    </row>
    <row r="200" spans="2:15">
      <c r="B200" s="2299"/>
      <c r="D200" s="2297"/>
      <c r="H200" s="2297"/>
      <c r="O200" s="2297"/>
    </row>
    <row r="201" spans="2:15">
      <c r="B201" s="2299"/>
      <c r="D201" s="2297"/>
      <c r="H201" s="2297"/>
      <c r="O201" s="2297"/>
    </row>
    <row r="202" spans="2:15">
      <c r="B202" s="2299"/>
      <c r="H202" s="2297"/>
      <c r="O202" s="2297"/>
    </row>
    <row r="203" spans="2:15">
      <c r="B203" s="2299"/>
      <c r="D203" s="2300"/>
      <c r="H203" s="2297"/>
      <c r="O203" s="2297"/>
    </row>
    <row r="204" spans="2:15">
      <c r="B204" s="2299"/>
      <c r="D204" s="2300"/>
      <c r="H204" s="2297"/>
      <c r="O204" s="2297"/>
    </row>
    <row r="205" spans="2:15">
      <c r="B205" s="2299"/>
      <c r="D205" s="2300"/>
      <c r="H205" s="2297"/>
      <c r="O205" s="2297"/>
    </row>
    <row r="206" spans="2:15">
      <c r="B206" s="2299"/>
      <c r="H206" s="2297"/>
      <c r="O206" s="2297"/>
    </row>
    <row r="207" spans="2:15">
      <c r="B207" s="2299"/>
      <c r="H207" s="2297"/>
      <c r="O207" s="2297"/>
    </row>
    <row r="208" spans="2:15">
      <c r="B208" s="2299"/>
      <c r="D208" s="2297"/>
      <c r="H208" s="2297"/>
      <c r="O208" s="2297"/>
    </row>
    <row r="209" spans="2:15">
      <c r="B209" s="2299"/>
      <c r="O209" s="2297"/>
    </row>
    <row r="210" spans="2:15">
      <c r="B210" s="2299"/>
      <c r="D210" s="2297"/>
      <c r="H210" s="2297"/>
      <c r="O210" s="2297"/>
    </row>
    <row r="211" spans="2:15">
      <c r="B211" s="2299"/>
      <c r="D211" s="2297"/>
      <c r="H211" s="2297"/>
      <c r="O211" s="2297"/>
    </row>
    <row r="212" spans="2:15">
      <c r="B212" s="2299"/>
      <c r="D212" s="2297"/>
      <c r="H212" s="2297"/>
      <c r="O212" s="2297"/>
    </row>
    <row r="213" spans="2:15">
      <c r="B213" s="2299"/>
      <c r="D213" s="2297"/>
      <c r="H213" s="2297"/>
      <c r="O213" s="2297"/>
    </row>
    <row r="214" spans="2:15">
      <c r="B214" s="2299"/>
      <c r="D214" s="2297"/>
      <c r="H214" s="2297"/>
      <c r="O214" s="2297"/>
    </row>
    <row r="215" spans="2:15">
      <c r="B215" s="2299"/>
      <c r="D215" s="2297"/>
      <c r="H215" s="2297"/>
      <c r="O215" s="2297"/>
    </row>
    <row r="216" spans="2:15">
      <c r="B216" s="2299"/>
      <c r="D216" s="2297"/>
      <c r="H216" s="2297"/>
      <c r="O216" s="2297"/>
    </row>
    <row r="217" spans="2:15">
      <c r="B217" s="2299"/>
      <c r="D217" s="2297"/>
      <c r="H217" s="2297"/>
      <c r="O217" s="2297"/>
    </row>
    <row r="218" spans="2:15">
      <c r="B218" s="2299"/>
      <c r="D218" s="2297"/>
      <c r="H218" s="2297"/>
      <c r="O218" s="2297"/>
    </row>
    <row r="219" spans="2:15">
      <c r="B219" s="2299"/>
      <c r="D219" s="2297"/>
      <c r="H219" s="2297"/>
      <c r="O219" s="2297"/>
    </row>
    <row r="220" spans="2:15">
      <c r="B220" s="2299"/>
      <c r="D220" s="2297"/>
      <c r="H220" s="2297"/>
      <c r="O220" s="2297"/>
    </row>
    <row r="221" spans="2:15">
      <c r="B221" s="2299"/>
      <c r="D221" s="2297"/>
      <c r="H221" s="2297"/>
      <c r="O221" s="2297"/>
    </row>
    <row r="222" spans="2:15">
      <c r="B222" s="2299"/>
      <c r="D222" s="2297"/>
      <c r="H222" s="2297"/>
      <c r="O222" s="2297"/>
    </row>
    <row r="223" spans="2:15">
      <c r="B223" s="2299"/>
      <c r="D223" s="2297"/>
      <c r="H223" s="2297"/>
      <c r="O223" s="2297"/>
    </row>
    <row r="224" spans="2:15">
      <c r="B224" s="2299"/>
      <c r="H224" s="2297"/>
      <c r="O224" s="2297"/>
    </row>
    <row r="225" spans="2:15">
      <c r="B225" s="2299"/>
      <c r="D225" s="2300"/>
      <c r="H225" s="2297"/>
      <c r="O225" s="2297"/>
    </row>
    <row r="226" spans="2:15">
      <c r="B226" s="2299"/>
      <c r="D226" s="2300"/>
      <c r="H226" s="2297"/>
      <c r="O226" s="2297"/>
    </row>
    <row r="227" spans="2:15">
      <c r="B227" s="2299"/>
      <c r="H227" s="2297"/>
      <c r="O227" s="2297"/>
    </row>
    <row r="228" spans="2:15">
      <c r="B228" s="2299"/>
      <c r="D228" s="2300"/>
      <c r="H228" s="2297"/>
      <c r="O228" s="2297"/>
    </row>
    <row r="229" spans="2:15">
      <c r="B229" s="2299"/>
      <c r="H229" s="2297"/>
      <c r="O229" s="2297"/>
    </row>
    <row r="230" spans="2:15">
      <c r="B230" s="2299"/>
      <c r="H230" s="2297"/>
      <c r="O230" s="2297"/>
    </row>
    <row r="231" spans="2:15">
      <c r="B231" s="2299"/>
      <c r="H231" s="2297"/>
      <c r="O231" s="2297"/>
    </row>
    <row r="232" spans="2:15">
      <c r="B232" s="2299"/>
      <c r="H232" s="2297"/>
      <c r="O232" s="2297"/>
    </row>
    <row r="233" spans="2:15">
      <c r="B233" s="2299"/>
      <c r="H233" s="2297"/>
      <c r="O233" s="2297"/>
    </row>
    <row r="234" spans="2:15">
      <c r="B234" s="2299"/>
      <c r="H234" s="2297"/>
      <c r="O234" s="2297"/>
    </row>
    <row r="235" spans="2:15">
      <c r="B235" s="2299"/>
      <c r="H235" s="2297"/>
      <c r="O235" s="2297"/>
    </row>
    <row r="236" spans="2:15">
      <c r="B236" s="2299"/>
      <c r="H236" s="2297"/>
      <c r="O236" s="2297"/>
    </row>
    <row r="237" spans="2:15">
      <c r="B237" s="2299"/>
      <c r="H237" s="2297"/>
      <c r="O237" s="2297"/>
    </row>
    <row r="238" spans="2:15">
      <c r="B238" s="2299"/>
      <c r="D238" s="2297"/>
      <c r="H238" s="2297"/>
      <c r="O238" s="2297"/>
    </row>
    <row r="239" spans="2:15">
      <c r="B239" s="2299"/>
      <c r="D239" s="2297"/>
      <c r="H239" s="2297"/>
      <c r="O239" s="2297"/>
    </row>
    <row r="240" spans="2:15">
      <c r="B240" s="2299"/>
      <c r="D240" s="2297"/>
      <c r="H240" s="2297"/>
      <c r="O240" s="2297"/>
    </row>
    <row r="241" spans="2:15">
      <c r="B241" s="2299"/>
      <c r="D241" s="2297"/>
      <c r="H241" s="2297"/>
      <c r="O241" s="2297"/>
    </row>
    <row r="242" spans="2:15">
      <c r="B242" s="2299"/>
      <c r="D242" s="2297"/>
      <c r="H242" s="2297"/>
      <c r="O242" s="2297"/>
    </row>
    <row r="243" spans="2:15">
      <c r="B243" s="2299"/>
      <c r="D243" s="2297"/>
      <c r="H243" s="2297"/>
      <c r="O243" s="2297"/>
    </row>
    <row r="244" spans="2:15">
      <c r="B244" s="2299"/>
      <c r="D244" s="2297"/>
      <c r="H244" s="2297"/>
      <c r="O244" s="2297"/>
    </row>
    <row r="245" spans="2:15">
      <c r="B245" s="2299"/>
      <c r="D245" s="2297"/>
      <c r="H245" s="2297"/>
      <c r="O245" s="2297"/>
    </row>
    <row r="246" spans="2:15">
      <c r="B246" s="2299"/>
      <c r="D246" s="2297"/>
      <c r="H246" s="2297"/>
      <c r="O246" s="2297"/>
    </row>
    <row r="247" spans="2:15">
      <c r="B247" s="2299"/>
      <c r="D247" s="2297"/>
      <c r="H247" s="2297"/>
      <c r="O247" s="2297"/>
    </row>
    <row r="248" spans="2:15">
      <c r="B248" s="2299"/>
      <c r="H248" s="2297"/>
      <c r="O248" s="2297"/>
    </row>
    <row r="249" spans="2:15">
      <c r="B249" s="2299"/>
      <c r="D249" s="2297"/>
      <c r="H249" s="2297"/>
      <c r="O249" s="2297"/>
    </row>
    <row r="250" spans="2:15">
      <c r="B250" s="2299"/>
      <c r="H250" s="2297"/>
      <c r="O250" s="2297"/>
    </row>
    <row r="251" spans="2:15">
      <c r="B251" s="2299"/>
      <c r="H251" s="2297"/>
      <c r="O251" s="2297"/>
    </row>
    <row r="252" spans="2:15">
      <c r="B252" s="2299"/>
      <c r="H252" s="2297"/>
      <c r="O252" s="2297"/>
    </row>
    <row r="253" spans="2:15">
      <c r="B253" s="2299"/>
      <c r="H253" s="2297"/>
      <c r="O253" s="2297"/>
    </row>
    <row r="254" spans="2:15">
      <c r="B254" s="2299"/>
      <c r="H254" s="2297"/>
      <c r="O254" s="2297"/>
    </row>
    <row r="255" spans="2:15">
      <c r="B255" s="2299"/>
      <c r="H255" s="2297"/>
      <c r="O255" s="2297"/>
    </row>
    <row r="256" spans="2:15">
      <c r="B256" s="2299"/>
      <c r="H256" s="2297"/>
      <c r="O256" s="2297"/>
    </row>
    <row r="257" spans="2:15">
      <c r="B257" s="2299"/>
      <c r="H257" s="2297"/>
      <c r="O257" s="2297"/>
    </row>
    <row r="258" spans="2:15">
      <c r="B258" s="2299"/>
      <c r="H258" s="2297"/>
      <c r="O258" s="2297"/>
    </row>
    <row r="259" spans="2:15">
      <c r="B259" s="2299"/>
      <c r="H259" s="2297"/>
      <c r="O259" s="2297"/>
    </row>
    <row r="260" spans="2:15">
      <c r="B260" s="2299"/>
      <c r="H260" s="2297"/>
      <c r="O260" s="2297"/>
    </row>
    <row r="261" spans="2:15">
      <c r="B261" s="2299"/>
      <c r="H261" s="2297"/>
      <c r="O261" s="2297"/>
    </row>
    <row r="262" spans="2:15">
      <c r="B262" s="2299"/>
      <c r="H262" s="2297"/>
      <c r="O262" s="2297"/>
    </row>
    <row r="263" spans="2:15">
      <c r="B263" s="2299"/>
      <c r="H263" s="2297"/>
      <c r="O263" s="2297"/>
    </row>
    <row r="264" spans="2:15">
      <c r="B264" s="2299"/>
      <c r="H264" s="2297"/>
      <c r="O264" s="2297"/>
    </row>
    <row r="265" spans="2:15">
      <c r="B265" s="2299"/>
      <c r="H265" s="2297"/>
      <c r="O265" s="2297"/>
    </row>
    <row r="266" spans="2:15">
      <c r="B266" s="2299"/>
      <c r="H266" s="2297"/>
      <c r="O266" s="2297"/>
    </row>
    <row r="267" spans="2:15">
      <c r="B267" s="2299"/>
      <c r="H267" s="2297"/>
      <c r="O267" s="2297"/>
    </row>
    <row r="268" spans="2:15">
      <c r="B268" s="2299"/>
      <c r="H268" s="2297"/>
      <c r="O268" s="2297"/>
    </row>
    <row r="269" spans="2:15">
      <c r="B269" s="2299"/>
      <c r="H269" s="2297"/>
      <c r="O269" s="2297"/>
    </row>
    <row r="270" spans="2:15">
      <c r="B270" s="2299"/>
      <c r="H270" s="2297"/>
      <c r="O270" s="2297"/>
    </row>
    <row r="271" spans="2:15">
      <c r="B271" s="2299"/>
      <c r="H271" s="2297"/>
      <c r="O271" s="2297"/>
    </row>
    <row r="272" spans="2:15">
      <c r="B272" s="2299"/>
      <c r="H272" s="2297"/>
      <c r="O272" s="2297"/>
    </row>
    <row r="273" spans="2:15">
      <c r="B273" s="2299"/>
      <c r="H273" s="2297"/>
      <c r="O273" s="2297"/>
    </row>
    <row r="274" spans="2:15">
      <c r="B274" s="2299"/>
      <c r="H274" s="2297"/>
      <c r="O274" s="2297"/>
    </row>
    <row r="275" spans="2:15">
      <c r="B275" s="2299"/>
      <c r="H275" s="2297"/>
      <c r="O275" s="2297"/>
    </row>
    <row r="276" spans="2:15">
      <c r="B276" s="2299"/>
      <c r="H276" s="2297"/>
      <c r="O276" s="2297"/>
    </row>
    <row r="277" spans="2:15">
      <c r="B277" s="2299"/>
      <c r="H277" s="2297"/>
      <c r="O277" s="2297"/>
    </row>
    <row r="278" spans="2:15">
      <c r="B278" s="2299"/>
      <c r="H278" s="2297"/>
      <c r="O278" s="2297"/>
    </row>
    <row r="279" spans="2:15">
      <c r="B279" s="2299"/>
      <c r="H279" s="2297"/>
      <c r="O279" s="2297"/>
    </row>
    <row r="280" spans="2:15">
      <c r="B280" s="2299"/>
      <c r="H280" s="2297"/>
      <c r="O280" s="2297"/>
    </row>
    <row r="281" spans="2:15">
      <c r="B281" s="2299"/>
      <c r="H281" s="2297"/>
      <c r="O281" s="2297"/>
    </row>
    <row r="282" spans="2:15">
      <c r="B282" s="2299"/>
      <c r="H282" s="2297"/>
      <c r="O282" s="2297"/>
    </row>
    <row r="283" spans="2:15">
      <c r="B283" s="2299"/>
      <c r="H283" s="2297"/>
      <c r="O283" s="2297"/>
    </row>
    <row r="284" spans="2:15">
      <c r="B284" s="2299"/>
      <c r="H284" s="2297"/>
      <c r="O284" s="2297"/>
    </row>
    <row r="285" spans="2:15">
      <c r="B285" s="2299"/>
      <c r="H285" s="2297"/>
      <c r="O285" s="2297"/>
    </row>
    <row r="286" spans="2:15">
      <c r="B286" s="2299"/>
      <c r="H286" s="2297"/>
      <c r="O286" s="2297"/>
    </row>
    <row r="287" spans="2:15">
      <c r="B287" s="2299"/>
      <c r="H287" s="2297"/>
      <c r="O287" s="2297"/>
    </row>
    <row r="288" spans="2:15">
      <c r="B288" s="2299"/>
      <c r="H288" s="2297"/>
      <c r="O288" s="2297"/>
    </row>
    <row r="289" spans="2:15">
      <c r="B289" s="2299"/>
      <c r="D289" s="2297"/>
      <c r="H289" s="2297"/>
      <c r="O289" s="2297"/>
    </row>
    <row r="290" spans="2:15" ht="3" customHeight="1">
      <c r="B290" s="2299"/>
      <c r="H290" s="2297"/>
      <c r="O290" s="2297"/>
    </row>
    <row r="291" spans="2:15">
      <c r="B291" s="2299"/>
      <c r="H291" s="2298"/>
      <c r="O291" s="2297"/>
    </row>
    <row r="292" spans="2:15">
      <c r="H292" s="2297"/>
      <c r="O292" s="2297"/>
    </row>
    <row r="293" spans="2:15">
      <c r="H293" s="2297"/>
      <c r="O293" s="2297"/>
    </row>
    <row r="294" spans="2:15">
      <c r="H294" s="2297"/>
      <c r="O294" s="2297"/>
    </row>
    <row r="295" spans="2:15">
      <c r="H295" s="2297"/>
      <c r="O295" s="2297"/>
    </row>
    <row r="296" spans="2:15">
      <c r="H296" s="2297"/>
      <c r="O296" s="2297"/>
    </row>
    <row r="297" spans="2:15">
      <c r="H297" s="2297"/>
      <c r="O297" s="2297"/>
    </row>
    <row r="298" spans="2:15">
      <c r="H298" s="2297"/>
      <c r="O298" s="2297"/>
    </row>
    <row r="299" spans="2:15">
      <c r="H299" s="2297"/>
      <c r="O299" s="2297"/>
    </row>
    <row r="300" spans="2:15">
      <c r="H300" s="2297"/>
      <c r="O300" s="2297"/>
    </row>
    <row r="301" spans="2:15">
      <c r="H301" s="2297"/>
      <c r="O301" s="2297"/>
    </row>
    <row r="302" spans="2:15">
      <c r="H302" s="2297"/>
      <c r="O302" s="2297"/>
    </row>
    <row r="303" spans="2:15">
      <c r="H303" s="2297"/>
      <c r="O303" s="2297"/>
    </row>
    <row r="304" spans="2:15">
      <c r="H304" s="2298"/>
      <c r="O304" s="2297"/>
    </row>
    <row r="305" spans="8:15">
      <c r="H305" s="2297"/>
      <c r="O305" s="2297"/>
    </row>
    <row r="306" spans="8:15">
      <c r="H306" s="2297"/>
      <c r="O306" s="2297"/>
    </row>
    <row r="307" spans="8:15">
      <c r="H307" s="2298"/>
      <c r="O307" s="2297"/>
    </row>
    <row r="308" spans="8:15">
      <c r="O308" s="2297"/>
    </row>
    <row r="309" spans="8:15">
      <c r="O309" s="2297"/>
    </row>
    <row r="310" spans="8:15">
      <c r="O310" s="2297"/>
    </row>
    <row r="311" spans="8:15">
      <c r="O311" s="2297"/>
    </row>
    <row r="312" spans="8:15">
      <c r="O312" s="2297"/>
    </row>
    <row r="313" spans="8:15">
      <c r="O313" s="2297"/>
    </row>
    <row r="314" spans="8:15">
      <c r="O314" s="2297"/>
    </row>
    <row r="315" spans="8:15">
      <c r="O315" s="2297"/>
    </row>
    <row r="316" spans="8:15">
      <c r="O316" s="2297"/>
    </row>
    <row r="317" spans="8:15">
      <c r="O317" s="2297"/>
    </row>
    <row r="318" spans="8:15">
      <c r="O318" s="2297"/>
    </row>
    <row r="319" spans="8:15">
      <c r="O319" s="2297"/>
    </row>
    <row r="320" spans="8:15">
      <c r="O320" s="2297"/>
    </row>
    <row r="321" spans="15:15">
      <c r="O321" s="2297"/>
    </row>
    <row r="322" spans="15:15">
      <c r="O322" s="2297"/>
    </row>
  </sheetData>
  <mergeCells count="3">
    <mergeCell ref="N35:N50"/>
    <mergeCell ref="N1:N3"/>
    <mergeCell ref="A38:A50"/>
  </mergeCells>
  <printOptions horizontalCentered="1" verticalCentered="1" gridLinesSet="0"/>
  <pageMargins left="0.35" right="0.35" top="0.45" bottom="0.45" header="0" footer="0"/>
  <pageSetup scale="96" orientation="landscape" horizontalDpi="2400" verticalDpi="2400" r:id="rId1"/>
  <headerFooter alignWithMargins="0"/>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9">
    <pageSetUpPr fitToPage="1"/>
  </sheetPr>
  <dimension ref="A1:O54"/>
  <sheetViews>
    <sheetView showGridLines="0" zoomScaleNormal="100" workbookViewId="0">
      <pane xSplit="2" ySplit="6" topLeftCell="C7" activePane="bottomRight" state="frozen"/>
      <selection activeCell="H38" sqref="H38"/>
      <selection pane="topRight" activeCell="H38" sqref="H38"/>
      <selection pane="bottomLeft" activeCell="H38" sqref="H38"/>
      <selection pane="bottomRight" activeCell="F39" sqref="F39"/>
    </sheetView>
  </sheetViews>
  <sheetFormatPr defaultColWidth="10.140625" defaultRowHeight="11.25"/>
  <cols>
    <col min="1" max="1" width="4.140625" style="2304" customWidth="1"/>
    <col min="2" max="2" width="4.140625" style="2305" customWidth="1"/>
    <col min="3" max="3" width="40.5703125" style="2304" bestFit="1" customWidth="1"/>
    <col min="4" max="4" width="3.140625" style="2304" customWidth="1"/>
    <col min="5" max="6" width="29.140625" style="2304" customWidth="1"/>
    <col min="7" max="7" width="16.85546875" style="2304" customWidth="1"/>
    <col min="8" max="8" width="11.5703125" style="2304" customWidth="1"/>
    <col min="9" max="9" width="1.85546875" style="2304" customWidth="1"/>
    <col min="10" max="10" width="4.140625" style="2304" customWidth="1"/>
    <col min="11" max="11" width="3.5703125" style="2304" customWidth="1"/>
    <col min="12" max="14" width="10.140625" style="2304"/>
    <col min="15" max="15" width="13.140625" style="2304" customWidth="1"/>
    <col min="16" max="19" width="10.140625" style="2304"/>
    <col min="20" max="20" width="3" style="2304" customWidth="1"/>
    <col min="21" max="23" width="10.140625" style="2304"/>
    <col min="24" max="24" width="12.85546875" style="2304" customWidth="1"/>
    <col min="25" max="27" width="10.140625" style="2304"/>
    <col min="28" max="28" width="10.85546875" style="2304" customWidth="1"/>
    <col min="29" max="16384" width="10.140625" style="2304"/>
  </cols>
  <sheetData>
    <row r="1" spans="1:13" ht="15.75" customHeight="1">
      <c r="A1" s="5662" t="s">
        <v>1661</v>
      </c>
      <c r="B1" s="3958" t="s">
        <v>2363</v>
      </c>
      <c r="C1" s="3959"/>
      <c r="D1" s="3960"/>
      <c r="E1" s="3961"/>
      <c r="F1" s="3962"/>
      <c r="G1" s="3962"/>
      <c r="H1" s="3962"/>
      <c r="I1" s="3962"/>
      <c r="J1" s="3963"/>
      <c r="K1" s="5663" t="s">
        <v>3500</v>
      </c>
      <c r="L1" s="2304">
        <v>62</v>
      </c>
    </row>
    <row r="2" spans="1:13" ht="19.5" customHeight="1" thickBot="1">
      <c r="A2" s="5662"/>
      <c r="B2" s="3964" t="s">
        <v>2362</v>
      </c>
      <c r="C2" s="3965"/>
      <c r="D2" s="3966"/>
      <c r="E2" s="3965"/>
      <c r="F2" s="3965"/>
      <c r="G2" s="3967"/>
      <c r="H2" s="3967"/>
      <c r="I2" s="3967"/>
      <c r="J2" s="3968"/>
      <c r="K2" s="5663"/>
    </row>
    <row r="3" spans="1:13" ht="11.25" customHeight="1">
      <c r="A3" s="5662"/>
      <c r="B3" s="2341"/>
      <c r="C3" s="2340" t="s">
        <v>2361</v>
      </c>
      <c r="D3" s="2338"/>
      <c r="E3" s="2338"/>
      <c r="F3" s="2338"/>
      <c r="G3" s="2338"/>
      <c r="H3" s="2339" t="s">
        <v>2360</v>
      </c>
      <c r="I3" s="2338"/>
      <c r="J3" s="2337"/>
      <c r="K3" s="5663"/>
    </row>
    <row r="4" spans="1:13" ht="11.25" customHeight="1">
      <c r="A4" s="5662"/>
      <c r="B4" s="2336" t="s">
        <v>549</v>
      </c>
      <c r="C4" s="2334" t="s">
        <v>2359</v>
      </c>
      <c r="D4" s="2334" t="s">
        <v>2068</v>
      </c>
      <c r="E4" s="2334" t="s">
        <v>2358</v>
      </c>
      <c r="F4" s="2334" t="s">
        <v>2357</v>
      </c>
      <c r="G4" s="2334" t="s">
        <v>2356</v>
      </c>
      <c r="H4" s="2335" t="s">
        <v>2355</v>
      </c>
      <c r="I4" s="2334"/>
      <c r="J4" s="2333" t="s">
        <v>549</v>
      </c>
      <c r="K4" s="5663"/>
    </row>
    <row r="5" spans="1:13" ht="11.25" customHeight="1">
      <c r="A5" s="5662"/>
      <c r="B5" s="2336" t="s">
        <v>1508</v>
      </c>
      <c r="C5" s="2334" t="s">
        <v>2354</v>
      </c>
      <c r="D5" s="2334"/>
      <c r="E5" s="2334"/>
      <c r="F5" s="2334" t="s">
        <v>2353</v>
      </c>
      <c r="G5" s="2334" t="s">
        <v>2352</v>
      </c>
      <c r="H5" s="2335" t="s">
        <v>2351</v>
      </c>
      <c r="I5" s="2334"/>
      <c r="J5" s="2333" t="s">
        <v>1508</v>
      </c>
      <c r="K5" s="5663"/>
    </row>
    <row r="6" spans="1:13" ht="11.25" customHeight="1">
      <c r="A6" s="5662"/>
      <c r="B6" s="2332"/>
      <c r="C6" s="2330" t="s">
        <v>599</v>
      </c>
      <c r="D6" s="2330"/>
      <c r="E6" s="2330" t="s">
        <v>600</v>
      </c>
      <c r="F6" s="2330" t="s">
        <v>494</v>
      </c>
      <c r="G6" s="2330" t="s">
        <v>495</v>
      </c>
      <c r="H6" s="2331" t="s">
        <v>496</v>
      </c>
      <c r="I6" s="2330"/>
      <c r="J6" s="2329"/>
      <c r="K6" s="5663"/>
    </row>
    <row r="7" spans="1:13" ht="11.25" customHeight="1">
      <c r="A7" s="5662"/>
      <c r="B7" s="2320">
        <v>1</v>
      </c>
      <c r="C7" s="2321" t="s">
        <v>982</v>
      </c>
      <c r="D7" s="2323"/>
      <c r="E7" s="2317" t="s">
        <v>982</v>
      </c>
      <c r="F7" s="2317" t="s">
        <v>982</v>
      </c>
      <c r="G7" s="2317" t="s">
        <v>982</v>
      </c>
      <c r="H7" s="2318" t="s">
        <v>982</v>
      </c>
      <c r="I7" s="2317"/>
      <c r="J7" s="2316">
        <v>1</v>
      </c>
      <c r="K7" s="5663"/>
      <c r="L7" s="2328"/>
    </row>
    <row r="8" spans="1:13" ht="11.25" customHeight="1">
      <c r="A8" s="5662"/>
      <c r="B8" s="2320">
        <v>2</v>
      </c>
      <c r="C8" s="2321"/>
      <c r="D8" s="2317"/>
      <c r="E8" s="2317"/>
      <c r="F8" s="2317"/>
      <c r="G8" s="2317" t="s">
        <v>982</v>
      </c>
      <c r="H8" s="2318"/>
      <c r="I8" s="2317"/>
      <c r="J8" s="2316">
        <v>2</v>
      </c>
      <c r="K8" s="5663"/>
      <c r="M8" s="2324"/>
    </row>
    <row r="9" spans="1:13" ht="11.25" customHeight="1">
      <c r="A9" s="5662"/>
      <c r="B9" s="2320">
        <v>3</v>
      </c>
      <c r="C9" s="3605" t="s">
        <v>2347</v>
      </c>
      <c r="D9" s="3606"/>
      <c r="E9" s="3606" t="s">
        <v>2349</v>
      </c>
      <c r="F9" s="2325" t="s">
        <v>2350</v>
      </c>
      <c r="G9" s="5521">
        <v>150823</v>
      </c>
      <c r="H9" s="5520">
        <v>274345</v>
      </c>
      <c r="I9" s="2325" t="s">
        <v>2343</v>
      </c>
      <c r="J9" s="2316">
        <v>3</v>
      </c>
      <c r="K9" s="5663"/>
      <c r="M9" s="2324"/>
    </row>
    <row r="10" spans="1:13" ht="11.25" customHeight="1">
      <c r="A10" s="5662"/>
      <c r="B10" s="2320">
        <v>4</v>
      </c>
      <c r="C10" s="2326" t="s">
        <v>2347</v>
      </c>
      <c r="D10" s="2327"/>
      <c r="E10" s="2325" t="s">
        <v>2348</v>
      </c>
      <c r="F10" s="2325" t="s">
        <v>2345</v>
      </c>
      <c r="G10" s="3901"/>
      <c r="H10" s="5520">
        <v>8741</v>
      </c>
      <c r="I10" s="2325" t="s">
        <v>2343</v>
      </c>
      <c r="J10" s="2316">
        <v>4</v>
      </c>
      <c r="K10" s="5663"/>
      <c r="M10" s="2324"/>
    </row>
    <row r="11" spans="1:13" ht="11.25" customHeight="1">
      <c r="A11" s="5662"/>
      <c r="B11" s="2320">
        <v>5</v>
      </c>
      <c r="C11" s="2326" t="s">
        <v>2347</v>
      </c>
      <c r="D11" s="2325"/>
      <c r="E11" s="2325" t="s">
        <v>2346</v>
      </c>
      <c r="F11" s="2325" t="s">
        <v>2345</v>
      </c>
      <c r="G11" s="3901"/>
      <c r="H11" s="5520">
        <v>36068</v>
      </c>
      <c r="I11" s="2325" t="s">
        <v>698</v>
      </c>
      <c r="J11" s="2316">
        <v>5</v>
      </c>
      <c r="K11" s="5663"/>
      <c r="M11" s="2324"/>
    </row>
    <row r="12" spans="1:13" ht="11.25" customHeight="1">
      <c r="A12" s="5662"/>
      <c r="B12" s="2320">
        <v>6</v>
      </c>
      <c r="C12" s="2326"/>
      <c r="D12" s="2327"/>
      <c r="E12" s="2325"/>
      <c r="F12" s="2325"/>
      <c r="G12" s="3901"/>
      <c r="H12" s="3903"/>
      <c r="I12" s="2325"/>
      <c r="J12" s="2316">
        <v>6</v>
      </c>
      <c r="K12" s="5663"/>
      <c r="M12" s="2324"/>
    </row>
    <row r="13" spans="1:13" ht="11.25" customHeight="1">
      <c r="A13" s="5662"/>
      <c r="B13" s="2320">
        <v>7</v>
      </c>
      <c r="C13" s="2326" t="s">
        <v>2344</v>
      </c>
      <c r="D13" s="2327"/>
      <c r="E13" s="2325" t="s">
        <v>596</v>
      </c>
      <c r="F13" s="2325" t="s">
        <v>2350</v>
      </c>
      <c r="G13" s="3901"/>
      <c r="H13" s="3903">
        <v>16023</v>
      </c>
      <c r="I13" s="2325" t="s">
        <v>698</v>
      </c>
      <c r="J13" s="2316">
        <v>7</v>
      </c>
      <c r="K13" s="5663"/>
      <c r="L13" s="2324"/>
      <c r="M13" s="2324"/>
    </row>
    <row r="14" spans="1:13" ht="11.25" customHeight="1">
      <c r="A14" s="5662"/>
      <c r="B14" s="2320">
        <v>8</v>
      </c>
      <c r="C14" s="2326" t="s">
        <v>2344</v>
      </c>
      <c r="D14" s="2325"/>
      <c r="E14" s="2325" t="s">
        <v>596</v>
      </c>
      <c r="F14" s="2325" t="s">
        <v>2345</v>
      </c>
      <c r="G14" s="3901">
        <v>396869</v>
      </c>
      <c r="H14" s="3902"/>
      <c r="I14" s="2325"/>
      <c r="J14" s="2316">
        <v>8</v>
      </c>
      <c r="K14" s="5663"/>
      <c r="L14" s="2324"/>
      <c r="M14" s="2324"/>
    </row>
    <row r="15" spans="1:13" ht="11.25" customHeight="1">
      <c r="A15" s="5662"/>
      <c r="B15" s="2320">
        <v>9</v>
      </c>
      <c r="C15" s="2326" t="s">
        <v>2344</v>
      </c>
      <c r="D15" s="2325"/>
      <c r="E15" s="2325" t="s">
        <v>596</v>
      </c>
      <c r="F15" s="2325" t="s">
        <v>2345</v>
      </c>
      <c r="G15" s="3901"/>
      <c r="H15" s="3902">
        <v>6016600</v>
      </c>
      <c r="I15" s="2325" t="s">
        <v>2343</v>
      </c>
      <c r="J15" s="2316">
        <v>9</v>
      </c>
      <c r="K15" s="4035"/>
      <c r="L15" s="2324"/>
      <c r="M15" s="2324"/>
    </row>
    <row r="16" spans="1:13" ht="11.25" customHeight="1">
      <c r="A16" s="5662"/>
      <c r="B16" s="2320">
        <v>10</v>
      </c>
      <c r="C16" s="2321"/>
      <c r="D16" s="2323"/>
      <c r="E16" s="2317"/>
      <c r="F16" s="2317"/>
      <c r="G16" s="2322"/>
      <c r="H16" s="2318"/>
      <c r="I16" s="2317"/>
      <c r="J16" s="2316">
        <v>10</v>
      </c>
      <c r="K16" s="4035"/>
    </row>
    <row r="17" spans="2:15" ht="11.25" customHeight="1">
      <c r="B17" s="2320">
        <v>11</v>
      </c>
      <c r="C17" s="2321"/>
      <c r="D17" s="2317"/>
      <c r="E17" s="2317"/>
      <c r="F17" s="2317"/>
      <c r="G17" s="2317"/>
      <c r="H17" s="2318"/>
      <c r="I17" s="2317"/>
      <c r="J17" s="2316">
        <v>11</v>
      </c>
      <c r="K17" s="4035"/>
    </row>
    <row r="18" spans="2:15" ht="11.25" customHeight="1">
      <c r="B18" s="2320">
        <v>12</v>
      </c>
      <c r="C18" s="2321"/>
      <c r="D18" s="2317"/>
      <c r="E18" s="2317"/>
      <c r="F18" s="2317"/>
      <c r="G18" s="2317"/>
      <c r="H18" s="2318"/>
      <c r="I18" s="2317"/>
      <c r="J18" s="2316">
        <v>12</v>
      </c>
      <c r="K18" s="4034"/>
    </row>
    <row r="19" spans="2:15" ht="11.25" customHeight="1">
      <c r="B19" s="2320">
        <v>13</v>
      </c>
      <c r="C19" s="2321"/>
      <c r="D19" s="2317"/>
      <c r="E19" s="2317"/>
      <c r="F19" s="2317"/>
      <c r="G19" s="2317"/>
      <c r="H19" s="2318"/>
      <c r="I19" s="2317"/>
      <c r="J19" s="2316">
        <v>13</v>
      </c>
    </row>
    <row r="20" spans="2:15" ht="11.25" customHeight="1">
      <c r="B20" s="2320">
        <v>14</v>
      </c>
      <c r="C20" s="2321"/>
      <c r="D20" s="2317"/>
      <c r="E20" s="2317"/>
      <c r="F20" s="2317"/>
      <c r="G20" s="2317"/>
      <c r="H20" s="2318"/>
      <c r="I20" s="2317"/>
      <c r="J20" s="2316">
        <v>14</v>
      </c>
    </row>
    <row r="21" spans="2:15" ht="11.25" customHeight="1">
      <c r="B21" s="2320">
        <v>15</v>
      </c>
      <c r="C21" s="2321"/>
      <c r="D21" s="2317"/>
      <c r="E21" s="2317"/>
      <c r="F21" s="2317"/>
      <c r="G21" s="2317"/>
      <c r="H21" s="2318"/>
      <c r="I21" s="2317"/>
      <c r="J21" s="2316">
        <v>15</v>
      </c>
    </row>
    <row r="22" spans="2:15" ht="11.25" customHeight="1">
      <c r="B22" s="2320">
        <v>16</v>
      </c>
      <c r="C22" s="2319"/>
      <c r="D22" s="2317"/>
      <c r="E22" s="2317"/>
      <c r="F22" s="2317"/>
      <c r="G22" s="2317"/>
      <c r="H22" s="2318"/>
      <c r="I22" s="2317"/>
      <c r="J22" s="2316">
        <v>16</v>
      </c>
    </row>
    <row r="23" spans="2:15" ht="11.25" customHeight="1">
      <c r="B23" s="2320">
        <v>17</v>
      </c>
      <c r="C23" s="2321"/>
      <c r="D23" s="2317"/>
      <c r="E23" s="2317"/>
      <c r="F23" s="2317"/>
      <c r="G23" s="2317"/>
      <c r="H23" s="2318"/>
      <c r="I23" s="2317"/>
      <c r="J23" s="2316">
        <v>17</v>
      </c>
    </row>
    <row r="24" spans="2:15" ht="11.25" customHeight="1">
      <c r="B24" s="2320">
        <v>18</v>
      </c>
      <c r="C24" s="2319"/>
      <c r="D24" s="2319"/>
      <c r="E24" s="2319"/>
      <c r="F24" s="2319"/>
      <c r="G24" s="2319"/>
      <c r="H24" s="2318"/>
      <c r="I24" s="2317"/>
      <c r="J24" s="2316">
        <v>18</v>
      </c>
    </row>
    <row r="25" spans="2:15" ht="11.25" customHeight="1">
      <c r="B25" s="2320">
        <v>19</v>
      </c>
      <c r="C25" s="2319"/>
      <c r="D25" s="2319"/>
      <c r="E25" s="2319"/>
      <c r="F25" s="2319"/>
      <c r="G25" s="2319"/>
      <c r="H25" s="2318"/>
      <c r="I25" s="2317"/>
      <c r="J25" s="2316">
        <v>19</v>
      </c>
    </row>
    <row r="26" spans="2:15" ht="11.25" customHeight="1">
      <c r="B26" s="2320">
        <v>20</v>
      </c>
      <c r="C26" s="2319"/>
      <c r="D26" s="2319"/>
      <c r="E26" s="2319"/>
      <c r="F26" s="2319"/>
      <c r="G26" s="2319"/>
      <c r="H26" s="2318"/>
      <c r="I26" s="2317"/>
      <c r="J26" s="2316">
        <v>20</v>
      </c>
      <c r="N26" s="2311"/>
    </row>
    <row r="27" spans="2:15" ht="11.25" customHeight="1">
      <c r="B27" s="2320">
        <v>21</v>
      </c>
      <c r="C27" s="2319"/>
      <c r="D27" s="2319"/>
      <c r="E27" s="2319"/>
      <c r="F27" s="2319"/>
      <c r="G27" s="2319"/>
      <c r="H27" s="2318"/>
      <c r="I27" s="2317"/>
      <c r="J27" s="2316">
        <v>21</v>
      </c>
      <c r="M27" s="2311"/>
      <c r="N27" s="2311"/>
      <c r="O27" s="2311"/>
    </row>
    <row r="28" spans="2:15" ht="11.25" customHeight="1">
      <c r="B28" s="2320">
        <v>22</v>
      </c>
      <c r="C28" s="2319"/>
      <c r="D28" s="2319"/>
      <c r="E28" s="2319"/>
      <c r="F28" s="2319"/>
      <c r="G28" s="2319"/>
      <c r="H28" s="2318"/>
      <c r="I28" s="2317"/>
      <c r="J28" s="2316">
        <v>22</v>
      </c>
      <c r="K28" s="2315"/>
      <c r="N28" s="2311"/>
    </row>
    <row r="29" spans="2:15" ht="11.25" customHeight="1">
      <c r="B29" s="2320">
        <v>23</v>
      </c>
      <c r="C29" s="2319"/>
      <c r="D29" s="2319"/>
      <c r="E29" s="2319"/>
      <c r="F29" s="2319"/>
      <c r="G29" s="2319"/>
      <c r="H29" s="2318"/>
      <c r="I29" s="2317"/>
      <c r="J29" s="2316">
        <v>23</v>
      </c>
      <c r="K29" s="3906"/>
      <c r="N29" s="2311"/>
    </row>
    <row r="30" spans="2:15" ht="11.25" customHeight="1">
      <c r="B30" s="2320">
        <v>24</v>
      </c>
      <c r="C30" s="2319"/>
      <c r="D30" s="2319"/>
      <c r="E30" s="2319"/>
      <c r="F30" s="2319"/>
      <c r="G30" s="2319"/>
      <c r="H30" s="2318"/>
      <c r="I30" s="2317"/>
      <c r="J30" s="2316">
        <v>24</v>
      </c>
      <c r="K30" s="3906"/>
      <c r="N30" s="2311"/>
    </row>
    <row r="31" spans="2:15" ht="11.25" customHeight="1">
      <c r="B31" s="2320">
        <v>25</v>
      </c>
      <c r="C31" s="2319"/>
      <c r="D31" s="2319"/>
      <c r="E31" s="2319"/>
      <c r="F31" s="2319"/>
      <c r="G31" s="2319"/>
      <c r="H31" s="2318"/>
      <c r="I31" s="2317"/>
      <c r="J31" s="2316">
        <v>25</v>
      </c>
      <c r="K31" s="3906"/>
      <c r="N31" s="2311"/>
    </row>
    <row r="32" spans="2:15" ht="11.25" customHeight="1">
      <c r="B32" s="2313"/>
      <c r="J32" s="2312"/>
      <c r="N32" s="2311"/>
    </row>
    <row r="33" spans="2:14" ht="11.25" customHeight="1">
      <c r="B33" s="2313"/>
      <c r="J33" s="2312"/>
      <c r="N33" s="2311"/>
    </row>
    <row r="34" spans="2:14" ht="11.25" customHeight="1">
      <c r="B34" s="2313"/>
      <c r="C34" s="2304" t="s">
        <v>3475</v>
      </c>
      <c r="E34" s="2314">
        <v>123522</v>
      </c>
      <c r="F34" s="1505"/>
      <c r="J34" s="2312"/>
      <c r="N34" s="2311"/>
    </row>
    <row r="35" spans="2:14" ht="11.25" customHeight="1">
      <c r="B35" s="2313"/>
      <c r="C35" s="2304" t="s">
        <v>3319</v>
      </c>
      <c r="E35" s="2314">
        <v>200338</v>
      </c>
      <c r="F35" s="1505"/>
      <c r="J35" s="2312"/>
      <c r="N35" s="2311"/>
    </row>
    <row r="36" spans="2:14" ht="11.25" customHeight="1">
      <c r="B36" s="2313"/>
      <c r="C36" s="2304" t="s">
        <v>324</v>
      </c>
      <c r="E36" s="2314">
        <v>-49515</v>
      </c>
      <c r="F36" s="1505"/>
      <c r="J36" s="2312"/>
      <c r="N36" s="2311"/>
    </row>
    <row r="37" spans="2:14" ht="14.1" customHeight="1" thickBot="1">
      <c r="B37" s="2313"/>
      <c r="C37" s="2304" t="s">
        <v>3541</v>
      </c>
      <c r="E37" s="3904">
        <f>SUM(E34:E36)</f>
        <v>274345</v>
      </c>
      <c r="F37" s="1505"/>
      <c r="J37" s="2312"/>
      <c r="N37" s="2311"/>
    </row>
    <row r="38" spans="2:14" ht="11.25" customHeight="1" thickTop="1">
      <c r="B38" s="2313"/>
      <c r="F38" s="1505"/>
      <c r="J38" s="2312"/>
      <c r="N38" s="2311"/>
    </row>
    <row r="39" spans="2:14" ht="11.25" customHeight="1">
      <c r="B39" s="2313"/>
      <c r="F39" s="2304" t="s">
        <v>982</v>
      </c>
      <c r="J39" s="2312"/>
      <c r="N39" s="2311"/>
    </row>
    <row r="40" spans="2:14" ht="11.25" customHeight="1">
      <c r="B40" s="2313"/>
      <c r="J40" s="2312"/>
      <c r="N40" s="2311"/>
    </row>
    <row r="41" spans="2:14" ht="11.25" customHeight="1">
      <c r="B41" s="2313"/>
      <c r="J41" s="2312"/>
      <c r="N41" s="2311"/>
    </row>
    <row r="42" spans="2:14" ht="11.25" customHeight="1">
      <c r="B42" s="2313"/>
      <c r="J42" s="2312"/>
      <c r="N42" s="2311"/>
    </row>
    <row r="43" spans="2:14" ht="11.25" customHeight="1">
      <c r="B43" s="2313"/>
      <c r="J43" s="2312"/>
      <c r="N43" s="2311"/>
    </row>
    <row r="44" spans="2:14" ht="11.25" customHeight="1">
      <c r="B44" s="2313"/>
      <c r="J44" s="2312"/>
      <c r="N44" s="2311"/>
    </row>
    <row r="45" spans="2:14" ht="11.25" customHeight="1">
      <c r="B45" s="2313"/>
      <c r="J45" s="2312"/>
      <c r="N45" s="2311"/>
    </row>
    <row r="46" spans="2:14" ht="11.25" customHeight="1">
      <c r="B46" s="2313"/>
      <c r="J46" s="2312"/>
      <c r="N46" s="2311"/>
    </row>
    <row r="47" spans="2:14" ht="11.25" customHeight="1">
      <c r="B47" s="2310"/>
      <c r="J47" s="2309"/>
    </row>
    <row r="48" spans="2:14" ht="11.25" customHeight="1">
      <c r="B48" s="2310"/>
      <c r="J48" s="2309"/>
      <c r="K48" s="5661">
        <v>61</v>
      </c>
    </row>
    <row r="49" spans="2:11" ht="11.25" customHeight="1" thickBot="1">
      <c r="B49" s="2308"/>
      <c r="C49" s="2307"/>
      <c r="D49" s="2307"/>
      <c r="E49" s="2307"/>
      <c r="F49" s="2307"/>
      <c r="G49" s="2307"/>
      <c r="H49" s="2307"/>
      <c r="I49" s="2307"/>
      <c r="J49" s="2306"/>
      <c r="K49" s="5661"/>
    </row>
    <row r="50" spans="2:11" ht="11.25" customHeight="1"/>
    <row r="51" spans="2:11" ht="11.25" customHeight="1"/>
    <row r="52" spans="2:11" ht="11.25" customHeight="1"/>
    <row r="53" spans="2:11" ht="11.25" customHeight="1">
      <c r="H53" s="4028"/>
    </row>
    <row r="54" spans="2:11" ht="11.25" customHeight="1"/>
  </sheetData>
  <mergeCells count="3">
    <mergeCell ref="K48:K49"/>
    <mergeCell ref="A1:A16"/>
    <mergeCell ref="K1:K14"/>
  </mergeCells>
  <printOptions horizontalCentered="1" verticalCentered="1"/>
  <pageMargins left="0.25" right="0.25" top="0.25" bottom="0.25" header="0" footer="0"/>
  <pageSetup scale="91" orientation="landscape" horizontalDpi="2400" verticalDpi="2400" r:id="rId1"/>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38" transitionEvaluation="1" codeName="Sheet80">
    <pageSetUpPr fitToPage="1"/>
  </sheetPr>
  <dimension ref="A1:T168"/>
  <sheetViews>
    <sheetView showGridLines="0" topLeftCell="A38" zoomScale="112" zoomScaleNormal="112" workbookViewId="0">
      <selection activeCell="H38" sqref="H38"/>
    </sheetView>
  </sheetViews>
  <sheetFormatPr defaultColWidth="14.140625" defaultRowHeight="10.5"/>
  <cols>
    <col min="1" max="1" width="12.5703125" style="2342" customWidth="1"/>
    <col min="2" max="2" width="4.85546875" style="2342" customWidth="1"/>
    <col min="3" max="3" width="3.5703125" style="2342" customWidth="1"/>
    <col min="4" max="4" width="12.5703125" style="2342" customWidth="1"/>
    <col min="5" max="7" width="11.140625" style="2342" customWidth="1"/>
    <col min="8" max="8" width="21.5703125" style="2342" customWidth="1"/>
    <col min="9" max="9" width="12.5703125" style="2342" customWidth="1"/>
    <col min="10" max="16384" width="14.140625" style="2342"/>
  </cols>
  <sheetData>
    <row r="1" spans="1:10" ht="11.25" customHeight="1" thickBot="1">
      <c r="A1" s="3096">
        <v>62</v>
      </c>
      <c r="B1" s="2348"/>
      <c r="C1" s="2348"/>
      <c r="D1" s="2348"/>
      <c r="E1" s="2348"/>
      <c r="F1" s="2348"/>
      <c r="G1" s="2348"/>
      <c r="H1" s="2348"/>
      <c r="I1" s="2365" t="s">
        <v>3500</v>
      </c>
      <c r="J1" s="4029"/>
    </row>
    <row r="2" spans="1:10" ht="15.75" customHeight="1">
      <c r="A2" s="2364" t="s">
        <v>2399</v>
      </c>
      <c r="B2" s="2363"/>
      <c r="C2" s="2363"/>
      <c r="D2" s="2363"/>
      <c r="E2" s="2363"/>
      <c r="F2" s="2363"/>
      <c r="G2" s="2363"/>
      <c r="H2" s="2363"/>
      <c r="I2" s="2362"/>
    </row>
    <row r="3" spans="1:10" s="2347" customFormat="1" ht="11.25" customHeight="1">
      <c r="A3" s="2361"/>
      <c r="B3" s="2360"/>
      <c r="C3" s="2360"/>
      <c r="D3" s="2360"/>
      <c r="E3" s="2360"/>
      <c r="F3" s="2360"/>
      <c r="G3" s="2360"/>
      <c r="H3" s="2360"/>
      <c r="I3" s="2354"/>
    </row>
    <row r="4" spans="1:10" s="2347" customFormat="1" ht="11.25" customHeight="1">
      <c r="A4" s="2358" t="s">
        <v>2398</v>
      </c>
      <c r="B4" s="2355"/>
      <c r="C4" s="2355"/>
      <c r="D4" s="2355"/>
      <c r="E4" s="2355"/>
      <c r="F4" s="2355"/>
      <c r="G4" s="2355"/>
      <c r="H4" s="2355"/>
      <c r="I4" s="2354"/>
    </row>
    <row r="5" spans="1:10" s="2347" customFormat="1" ht="11.25" customHeight="1">
      <c r="A5" s="2358" t="s">
        <v>3309</v>
      </c>
      <c r="B5" s="2355"/>
      <c r="C5" s="2355"/>
      <c r="D5" s="2355"/>
      <c r="E5" s="2355"/>
      <c r="F5" s="2355"/>
      <c r="G5" s="2355"/>
      <c r="H5" s="2355"/>
      <c r="I5" s="2354"/>
    </row>
    <row r="6" spans="1:10" s="2347" customFormat="1" ht="11.25" customHeight="1">
      <c r="A6" s="2358" t="s">
        <v>3310</v>
      </c>
      <c r="B6" s="2355"/>
      <c r="C6" s="2355"/>
      <c r="D6" s="2355"/>
      <c r="E6" s="2355"/>
      <c r="F6" s="2355"/>
      <c r="G6" s="2355"/>
      <c r="H6" s="2355"/>
      <c r="I6" s="2354"/>
    </row>
    <row r="7" spans="1:10" s="2347" customFormat="1" ht="11.25" customHeight="1">
      <c r="A7" s="2358" t="s">
        <v>3404</v>
      </c>
      <c r="B7" s="2355"/>
      <c r="C7" s="2355"/>
      <c r="D7" s="2355"/>
      <c r="E7" s="2355"/>
      <c r="F7" s="2355"/>
      <c r="G7" s="2355"/>
      <c r="H7" s="2355"/>
      <c r="I7" s="2354"/>
    </row>
    <row r="8" spans="1:10" s="2347" customFormat="1" ht="11.25" customHeight="1">
      <c r="A8" s="2358" t="s">
        <v>3405</v>
      </c>
      <c r="B8" s="2355"/>
      <c r="C8" s="2355"/>
      <c r="D8" s="2355"/>
      <c r="E8" s="2355"/>
      <c r="F8" s="2355"/>
      <c r="G8" s="2355"/>
      <c r="H8" s="2355"/>
      <c r="I8" s="2354"/>
    </row>
    <row r="9" spans="1:10" s="2347" customFormat="1" ht="11.25" customHeight="1">
      <c r="A9" s="2358" t="s">
        <v>3311</v>
      </c>
      <c r="B9" s="2355"/>
      <c r="C9" s="2355"/>
      <c r="D9" s="2355"/>
      <c r="E9" s="2355"/>
      <c r="F9" s="2355"/>
      <c r="G9" s="2355"/>
      <c r="H9" s="2355"/>
      <c r="I9" s="2354"/>
    </row>
    <row r="10" spans="1:10" s="2347" customFormat="1" ht="11.25" customHeight="1">
      <c r="A10" s="2358" t="s">
        <v>3312</v>
      </c>
      <c r="B10" s="2355"/>
      <c r="C10" s="2355"/>
      <c r="D10" s="2355"/>
      <c r="E10" s="2355"/>
      <c r="F10" s="2355"/>
      <c r="G10" s="2355"/>
      <c r="H10" s="2355"/>
      <c r="I10" s="2354"/>
    </row>
    <row r="11" spans="1:10" s="2347" customFormat="1" ht="11.25" customHeight="1">
      <c r="A11" s="2358" t="s">
        <v>3313</v>
      </c>
      <c r="B11" s="2355"/>
      <c r="C11" s="2355"/>
      <c r="D11" s="2355"/>
      <c r="E11" s="2355"/>
      <c r="F11" s="2355"/>
      <c r="G11" s="2355"/>
      <c r="H11" s="2357"/>
      <c r="I11" s="2354"/>
    </row>
    <row r="12" spans="1:10" s="2347" customFormat="1" ht="12" customHeight="1">
      <c r="A12" s="2358"/>
      <c r="B12" s="2355"/>
      <c r="C12" s="2355"/>
      <c r="D12" s="2355"/>
      <c r="E12" s="2355"/>
      <c r="F12" s="2355"/>
      <c r="G12" s="2355"/>
      <c r="H12" s="2357"/>
      <c r="I12" s="2354"/>
    </row>
    <row r="13" spans="1:10" s="2347" customFormat="1" ht="11.25" customHeight="1">
      <c r="A13" s="2358" t="s">
        <v>2397</v>
      </c>
      <c r="B13" s="2355"/>
      <c r="C13" s="2355"/>
      <c r="D13" s="2355"/>
      <c r="E13" s="2355"/>
      <c r="F13" s="2355"/>
      <c r="G13" s="2355"/>
      <c r="H13" s="2357"/>
      <c r="I13" s="2354"/>
      <c r="J13" s="2359"/>
    </row>
    <row r="14" spans="1:10" s="2347" customFormat="1" ht="12" customHeight="1">
      <c r="A14" s="2358"/>
      <c r="B14" s="2355"/>
      <c r="C14" s="2355"/>
      <c r="D14" s="2355"/>
      <c r="E14" s="2355"/>
      <c r="F14" s="2355"/>
      <c r="G14" s="2355"/>
      <c r="H14" s="2357"/>
      <c r="I14" s="2354"/>
      <c r="J14" s="2359"/>
    </row>
    <row r="15" spans="1:10" s="2347" customFormat="1" ht="11.25" customHeight="1">
      <c r="A15" s="2358" t="s">
        <v>2396</v>
      </c>
      <c r="B15" s="2355"/>
      <c r="C15" s="2355"/>
      <c r="D15" s="2355"/>
      <c r="E15" s="2355"/>
      <c r="F15" s="2355"/>
      <c r="G15" s="2355"/>
      <c r="H15" s="2357"/>
      <c r="I15" s="2354"/>
    </row>
    <row r="16" spans="1:10" s="2347" customFormat="1" ht="11.25" customHeight="1">
      <c r="A16" s="2358" t="s">
        <v>2395</v>
      </c>
      <c r="B16" s="2355"/>
      <c r="C16" s="2355"/>
      <c r="D16" s="2355"/>
      <c r="E16" s="2355"/>
      <c r="F16" s="2355"/>
      <c r="G16" s="2355"/>
      <c r="H16" s="2357"/>
      <c r="I16" s="2354"/>
    </row>
    <row r="17" spans="1:9" s="2347" customFormat="1" ht="12" customHeight="1">
      <c r="A17" s="2358"/>
      <c r="B17" s="2355"/>
      <c r="C17" s="2355"/>
      <c r="D17" s="2355"/>
      <c r="E17" s="2355"/>
      <c r="F17" s="2355"/>
      <c r="G17" s="2355"/>
      <c r="H17" s="2357"/>
      <c r="I17" s="2354"/>
    </row>
    <row r="18" spans="1:9" s="2347" customFormat="1" ht="11.25" customHeight="1">
      <c r="A18" s="2358" t="s">
        <v>2394</v>
      </c>
      <c r="B18" s="2355"/>
      <c r="C18" s="2355"/>
      <c r="D18" s="2355"/>
      <c r="E18" s="2355"/>
      <c r="F18" s="2355"/>
      <c r="G18" s="2355"/>
      <c r="H18" s="2357"/>
      <c r="I18" s="2354"/>
    </row>
    <row r="19" spans="1:9" s="2347" customFormat="1" ht="12" customHeight="1">
      <c r="A19" s="2358"/>
      <c r="B19" s="2355"/>
      <c r="C19" s="2355"/>
      <c r="D19" s="2355"/>
      <c r="E19" s="2355"/>
      <c r="F19" s="2355"/>
      <c r="G19" s="2355"/>
      <c r="H19" s="2357"/>
      <c r="I19" s="2354"/>
    </row>
    <row r="20" spans="1:9" s="2347" customFormat="1" ht="11.25" customHeight="1">
      <c r="A20" s="2358" t="s">
        <v>2393</v>
      </c>
      <c r="B20" s="2355"/>
      <c r="C20" s="2355"/>
      <c r="D20" s="2355"/>
      <c r="E20" s="2355"/>
      <c r="F20" s="2355"/>
      <c r="G20" s="2355"/>
      <c r="H20" s="2357"/>
      <c r="I20" s="2354"/>
    </row>
    <row r="21" spans="1:9" s="2347" customFormat="1" ht="11.25" customHeight="1">
      <c r="A21" s="2358" t="s">
        <v>2392</v>
      </c>
      <c r="B21" s="2355"/>
      <c r="C21" s="2355"/>
      <c r="D21" s="2355"/>
      <c r="E21" s="2355"/>
      <c r="F21" s="2355"/>
      <c r="G21" s="2355"/>
      <c r="H21" s="2357"/>
      <c r="I21" s="2354"/>
    </row>
    <row r="22" spans="1:9" s="2347" customFormat="1" ht="11.25" customHeight="1">
      <c r="A22" s="2358" t="s">
        <v>2391</v>
      </c>
      <c r="B22" s="2355"/>
      <c r="C22" s="2355"/>
      <c r="D22" s="2355"/>
      <c r="E22" s="2355"/>
      <c r="F22" s="2355"/>
      <c r="G22" s="2355"/>
      <c r="H22" s="2357"/>
      <c r="I22" s="2354"/>
    </row>
    <row r="23" spans="1:9" s="2347" customFormat="1" ht="11.25" customHeight="1">
      <c r="A23" s="2358" t="s">
        <v>2390</v>
      </c>
      <c r="B23" s="2355"/>
      <c r="C23" s="2355"/>
      <c r="D23" s="2355"/>
      <c r="E23" s="2355"/>
      <c r="F23" s="2355"/>
      <c r="G23" s="2355"/>
      <c r="H23" s="2357"/>
      <c r="I23" s="2354"/>
    </row>
    <row r="24" spans="1:9" s="2347" customFormat="1" ht="12" customHeight="1">
      <c r="A24" s="2358"/>
      <c r="B24" s="2355"/>
      <c r="C24" s="2355"/>
      <c r="D24" s="2355"/>
      <c r="E24" s="2355"/>
      <c r="F24" s="2355"/>
      <c r="G24" s="2355"/>
      <c r="H24" s="2357"/>
      <c r="I24" s="2354"/>
    </row>
    <row r="25" spans="1:9" s="2347" customFormat="1" ht="11.25" customHeight="1">
      <c r="A25" s="2358" t="s">
        <v>2389</v>
      </c>
      <c r="B25" s="2355"/>
      <c r="C25" s="2355"/>
      <c r="D25" s="2355"/>
      <c r="E25" s="2355"/>
      <c r="F25" s="2355"/>
      <c r="G25" s="2355"/>
      <c r="H25" s="2357"/>
      <c r="I25" s="2354"/>
    </row>
    <row r="26" spans="1:9" s="2347" customFormat="1" ht="11.25" customHeight="1">
      <c r="A26" s="2358" t="s">
        <v>2388</v>
      </c>
      <c r="B26" s="2355"/>
      <c r="C26" s="2355"/>
      <c r="D26" s="2355"/>
      <c r="E26" s="2355"/>
      <c r="F26" s="2355"/>
      <c r="G26" s="2355"/>
      <c r="H26" s="2357"/>
      <c r="I26" s="2354"/>
    </row>
    <row r="27" spans="1:9" s="2347" customFormat="1" ht="11.25" customHeight="1">
      <c r="A27" s="2358" t="s">
        <v>2387</v>
      </c>
      <c r="B27" s="2355"/>
      <c r="C27" s="2355"/>
      <c r="D27" s="2355"/>
      <c r="E27" s="2355"/>
      <c r="F27" s="2355"/>
      <c r="G27" s="2355"/>
      <c r="H27" s="2357"/>
      <c r="I27" s="2354"/>
    </row>
    <row r="28" spans="1:9" s="2347" customFormat="1" ht="11.25" customHeight="1">
      <c r="A28" s="2358" t="s">
        <v>2386</v>
      </c>
      <c r="B28" s="2355"/>
      <c r="C28" s="2355"/>
      <c r="D28" s="2355"/>
      <c r="E28" s="2355"/>
      <c r="F28" s="2355"/>
      <c r="G28" s="2355"/>
      <c r="H28" s="2355"/>
      <c r="I28" s="2354"/>
    </row>
    <row r="29" spans="1:9" s="2347" customFormat="1" ht="12" customHeight="1">
      <c r="A29" s="2358"/>
      <c r="B29" s="2355"/>
      <c r="C29" s="2355"/>
      <c r="D29" s="2355"/>
      <c r="E29" s="2355"/>
      <c r="F29" s="2355"/>
      <c r="G29" s="2355"/>
      <c r="H29" s="2355"/>
      <c r="I29" s="2354"/>
    </row>
    <row r="30" spans="1:9" s="2347" customFormat="1" ht="11.25" customHeight="1">
      <c r="A30" s="2358" t="s">
        <v>2385</v>
      </c>
      <c r="B30" s="2355"/>
      <c r="C30" s="2355"/>
      <c r="D30" s="2355"/>
      <c r="E30" s="2355"/>
      <c r="F30" s="2355"/>
      <c r="G30" s="2355"/>
      <c r="H30" s="2355"/>
      <c r="I30" s="2354"/>
    </row>
    <row r="31" spans="1:9" s="2347" customFormat="1" ht="11.25" customHeight="1">
      <c r="A31" s="2358" t="s">
        <v>2384</v>
      </c>
      <c r="B31" s="2355"/>
      <c r="C31" s="2355"/>
      <c r="D31" s="2355"/>
      <c r="E31" s="2355"/>
      <c r="F31" s="2355"/>
      <c r="G31" s="2355"/>
      <c r="H31" s="2355"/>
      <c r="I31" s="2354"/>
    </row>
    <row r="32" spans="1:9" s="2347" customFormat="1" ht="12" customHeight="1">
      <c r="A32" s="2358"/>
      <c r="B32" s="2355"/>
      <c r="C32" s="2355"/>
      <c r="D32" s="2355"/>
      <c r="E32" s="2355"/>
      <c r="F32" s="2355"/>
      <c r="G32" s="2355"/>
      <c r="H32" s="2355"/>
      <c r="I32" s="2354"/>
    </row>
    <row r="33" spans="1:9" s="2347" customFormat="1" ht="11.25" customHeight="1">
      <c r="A33" s="2358" t="s">
        <v>2383</v>
      </c>
      <c r="B33" s="2357"/>
      <c r="C33" s="2355"/>
      <c r="D33" s="2355"/>
      <c r="E33" s="2357"/>
      <c r="F33" s="2357"/>
      <c r="G33" s="2357"/>
      <c r="H33" s="2357"/>
      <c r="I33" s="2354"/>
    </row>
    <row r="34" spans="1:9" s="2347" customFormat="1" ht="11.25" customHeight="1">
      <c r="A34" s="2358" t="s">
        <v>2382</v>
      </c>
      <c r="B34" s="2355"/>
      <c r="C34" s="2355"/>
      <c r="D34" s="2355"/>
      <c r="E34" s="2355"/>
      <c r="F34" s="2355"/>
      <c r="G34" s="2355"/>
      <c r="H34" s="2355"/>
      <c r="I34" s="2354"/>
    </row>
    <row r="35" spans="1:9" s="2347" customFormat="1" ht="12" customHeight="1">
      <c r="A35" s="2358"/>
      <c r="B35" s="2355"/>
      <c r="C35" s="2355"/>
      <c r="D35" s="2355"/>
      <c r="E35" s="2355"/>
      <c r="F35" s="2355"/>
      <c r="G35" s="2355"/>
      <c r="H35" s="2355"/>
      <c r="I35" s="2354"/>
    </row>
    <row r="36" spans="1:9" s="2347" customFormat="1" ht="11.25" customHeight="1">
      <c r="A36" s="2358" t="s">
        <v>2381</v>
      </c>
      <c r="B36" s="2357"/>
      <c r="C36" s="2355"/>
      <c r="D36" s="2355"/>
      <c r="E36" s="2357"/>
      <c r="F36" s="2357"/>
      <c r="G36" s="2357"/>
      <c r="H36" s="2357"/>
      <c r="I36" s="2354"/>
    </row>
    <row r="37" spans="1:9" s="2347" customFormat="1" ht="12" customHeight="1">
      <c r="A37" s="2358"/>
      <c r="B37" s="2357"/>
      <c r="C37" s="2355"/>
      <c r="D37" s="2355"/>
      <c r="E37" s="2357"/>
      <c r="F37" s="2357"/>
      <c r="G37" s="2357"/>
      <c r="H37" s="2357"/>
      <c r="I37" s="2354"/>
    </row>
    <row r="38" spans="1:9" s="2347" customFormat="1" ht="11.25" customHeight="1">
      <c r="A38" s="2358" t="s">
        <v>2380</v>
      </c>
      <c r="B38" s="2357"/>
      <c r="C38" s="2355"/>
      <c r="D38" s="2355"/>
      <c r="E38" s="2357"/>
      <c r="F38" s="2357"/>
      <c r="G38" s="2357"/>
      <c r="H38" s="2357"/>
      <c r="I38" s="2354"/>
    </row>
    <row r="39" spans="1:9" s="2347" customFormat="1" ht="11.25" customHeight="1">
      <c r="A39" s="2358" t="s">
        <v>2379</v>
      </c>
      <c r="B39" s="2357"/>
      <c r="C39" s="2355"/>
      <c r="D39" s="2355"/>
      <c r="E39" s="2357"/>
      <c r="F39" s="2357"/>
      <c r="G39" s="2357"/>
      <c r="H39" s="2357"/>
      <c r="I39" s="2354"/>
    </row>
    <row r="40" spans="1:9" s="2347" customFormat="1" ht="11.25" customHeight="1">
      <c r="A40" s="2358" t="s">
        <v>2378</v>
      </c>
      <c r="B40" s="2357"/>
      <c r="C40" s="2355"/>
      <c r="D40" s="2355"/>
      <c r="E40" s="2357"/>
      <c r="F40" s="2357"/>
      <c r="G40" s="2357"/>
      <c r="H40" s="2357"/>
      <c r="I40" s="2354"/>
    </row>
    <row r="41" spans="1:9" s="2347" customFormat="1" ht="11.25" customHeight="1">
      <c r="A41" s="2358" t="s">
        <v>2377</v>
      </c>
      <c r="B41" s="2357"/>
      <c r="C41" s="2355"/>
      <c r="D41" s="2355"/>
      <c r="E41" s="2357"/>
      <c r="F41" s="2357"/>
      <c r="G41" s="2357"/>
      <c r="H41" s="2357"/>
      <c r="I41" s="2354"/>
    </row>
    <row r="42" spans="1:9" s="2347" customFormat="1" ht="11.25" customHeight="1">
      <c r="A42" s="2358" t="s">
        <v>2376</v>
      </c>
      <c r="B42" s="2357"/>
      <c r="C42" s="2355"/>
      <c r="D42" s="2355"/>
      <c r="E42" s="2357"/>
      <c r="F42" s="2357"/>
      <c r="G42" s="2357"/>
      <c r="H42" s="2357"/>
      <c r="I42" s="2354"/>
    </row>
    <row r="43" spans="1:9" s="2347" customFormat="1" ht="11.25" customHeight="1">
      <c r="A43" s="2358" t="s">
        <v>2375</v>
      </c>
      <c r="B43" s="2357"/>
      <c r="C43" s="2355"/>
      <c r="D43" s="2355"/>
      <c r="E43" s="2357"/>
      <c r="F43" s="2357"/>
      <c r="G43" s="2357"/>
      <c r="H43" s="2357"/>
      <c r="I43" s="2354"/>
    </row>
    <row r="44" spans="1:9" s="2347" customFormat="1" ht="11.25" customHeight="1">
      <c r="A44" s="2358" t="s">
        <v>2374</v>
      </c>
      <c r="B44" s="2357"/>
      <c r="C44" s="2355"/>
      <c r="D44" s="2355"/>
      <c r="E44" s="2357"/>
      <c r="F44" s="2357"/>
      <c r="G44" s="2357"/>
      <c r="H44" s="2357"/>
      <c r="I44" s="2354"/>
    </row>
    <row r="45" spans="1:9" s="2347" customFormat="1" ht="12" customHeight="1">
      <c r="A45" s="2358"/>
      <c r="B45" s="2357"/>
      <c r="C45" s="2355"/>
      <c r="D45" s="2355"/>
      <c r="E45" s="2357"/>
      <c r="F45" s="2357"/>
      <c r="G45" s="2357"/>
      <c r="H45" s="2357"/>
      <c r="I45" s="2354"/>
    </row>
    <row r="46" spans="1:9" s="2347" customFormat="1" ht="11.25" customHeight="1">
      <c r="A46" s="2358" t="s">
        <v>2373</v>
      </c>
      <c r="B46" s="2357"/>
      <c r="C46" s="2355"/>
      <c r="D46" s="2355"/>
      <c r="E46" s="2357"/>
      <c r="F46" s="2357"/>
      <c r="G46" s="2357"/>
      <c r="H46" s="2357"/>
      <c r="I46" s="2354"/>
    </row>
    <row r="47" spans="1:9" s="2347" customFormat="1" ht="11.25" customHeight="1">
      <c r="A47" s="2358" t="s">
        <v>2372</v>
      </c>
      <c r="B47" s="2357"/>
      <c r="C47" s="2355"/>
      <c r="D47" s="2355"/>
      <c r="E47" s="2357"/>
      <c r="F47" s="2357"/>
      <c r="G47" s="2357"/>
      <c r="H47" s="2357"/>
      <c r="I47" s="2354"/>
    </row>
    <row r="48" spans="1:9" s="2347" customFormat="1" ht="11.25" customHeight="1">
      <c r="A48" s="2358" t="s">
        <v>2371</v>
      </c>
      <c r="B48" s="2357"/>
      <c r="C48" s="2355"/>
      <c r="D48" s="2355"/>
      <c r="E48" s="2357"/>
      <c r="F48" s="2357"/>
      <c r="G48" s="2357"/>
      <c r="H48" s="2357"/>
      <c r="I48" s="2354"/>
    </row>
    <row r="49" spans="1:9" s="2347" customFormat="1" ht="12" customHeight="1">
      <c r="A49" s="2358"/>
      <c r="B49" s="2357"/>
      <c r="C49" s="2355"/>
      <c r="D49" s="2355"/>
      <c r="E49" s="2357"/>
      <c r="F49" s="2357"/>
      <c r="G49" s="2357"/>
      <c r="H49" s="2357"/>
      <c r="I49" s="2354"/>
    </row>
    <row r="50" spans="1:9" s="2347" customFormat="1" ht="11.25" customHeight="1">
      <c r="A50" s="2358" t="s">
        <v>2370</v>
      </c>
      <c r="B50" s="2357"/>
      <c r="C50" s="2355"/>
      <c r="D50" s="2355"/>
      <c r="E50" s="2357"/>
      <c r="F50" s="2357"/>
      <c r="G50" s="2357"/>
      <c r="H50" s="2357"/>
      <c r="I50" s="2354"/>
    </row>
    <row r="51" spans="1:9" s="2347" customFormat="1" ht="12" customHeight="1">
      <c r="A51" s="2358"/>
      <c r="B51" s="2357"/>
      <c r="C51" s="2355"/>
      <c r="D51" s="2355"/>
      <c r="E51" s="2357"/>
      <c r="F51" s="2357"/>
      <c r="G51" s="2357"/>
      <c r="H51" s="2357"/>
      <c r="I51" s="2354"/>
    </row>
    <row r="52" spans="1:9" s="2347" customFormat="1" ht="11.25" customHeight="1">
      <c r="A52" s="2358" t="s">
        <v>2369</v>
      </c>
      <c r="B52" s="2357"/>
      <c r="C52" s="2355"/>
      <c r="D52" s="2355"/>
      <c r="E52" s="2357"/>
      <c r="F52" s="2357"/>
      <c r="G52" s="2357"/>
      <c r="H52" s="2357"/>
      <c r="I52" s="2354"/>
    </row>
    <row r="53" spans="1:9" s="2347" customFormat="1" ht="11.25" customHeight="1">
      <c r="A53" s="2358" t="s">
        <v>3406</v>
      </c>
      <c r="B53" s="2357"/>
      <c r="C53" s="2355"/>
      <c r="D53" s="2355"/>
      <c r="E53" s="2357"/>
      <c r="F53" s="2357"/>
      <c r="G53" s="2357"/>
      <c r="H53" s="2357"/>
      <c r="I53" s="2354"/>
    </row>
    <row r="54" spans="1:9" s="2347" customFormat="1" ht="11.25" customHeight="1">
      <c r="A54" s="2358" t="s">
        <v>2368</v>
      </c>
      <c r="B54" s="2357"/>
      <c r="C54" s="2355"/>
      <c r="D54" s="2355"/>
      <c r="E54" s="2357"/>
      <c r="F54" s="2357"/>
      <c r="G54" s="2357"/>
      <c r="H54" s="2357"/>
      <c r="I54" s="2354"/>
    </row>
    <row r="55" spans="1:9" s="2347" customFormat="1" ht="11.25" customHeight="1">
      <c r="A55" s="2358" t="s">
        <v>2367</v>
      </c>
      <c r="B55" s="2357"/>
      <c r="C55" s="2355"/>
      <c r="D55" s="2355"/>
      <c r="E55" s="2357"/>
      <c r="F55" s="2357"/>
      <c r="G55" s="2357"/>
      <c r="H55" s="2357"/>
      <c r="I55" s="2354"/>
    </row>
    <row r="56" spans="1:9" s="2347" customFormat="1" ht="12" customHeight="1">
      <c r="A56" s="2358"/>
      <c r="B56" s="2357"/>
      <c r="C56" s="2355"/>
      <c r="D56" s="2355"/>
      <c r="E56" s="2357"/>
      <c r="F56" s="2357"/>
      <c r="G56" s="2357"/>
      <c r="H56" s="2357"/>
      <c r="I56" s="2354"/>
    </row>
    <row r="57" spans="1:9" s="2347" customFormat="1" ht="11.25" customHeight="1">
      <c r="A57" s="2358" t="s">
        <v>2366</v>
      </c>
      <c r="B57" s="2357"/>
      <c r="C57" s="2355"/>
      <c r="D57" s="2355"/>
      <c r="E57" s="2357"/>
      <c r="F57" s="2357"/>
      <c r="G57" s="2357"/>
      <c r="H57" s="2357"/>
      <c r="I57" s="2354"/>
    </row>
    <row r="58" spans="1:9" s="2347" customFormat="1" ht="11.25" customHeight="1">
      <c r="A58" s="2358" t="s">
        <v>2365</v>
      </c>
      <c r="B58" s="2355"/>
      <c r="C58" s="2355"/>
      <c r="D58" s="2355"/>
      <c r="E58" s="2355"/>
      <c r="F58" s="2355"/>
      <c r="G58" s="2355"/>
      <c r="H58" s="2355"/>
      <c r="I58" s="2354"/>
    </row>
    <row r="59" spans="1:9" s="2347" customFormat="1" ht="12" customHeight="1">
      <c r="A59" s="2358"/>
      <c r="B59" s="2355"/>
      <c r="C59" s="2355"/>
      <c r="D59" s="2355"/>
      <c r="E59" s="2355"/>
      <c r="F59" s="2355"/>
      <c r="G59" s="2355"/>
      <c r="H59" s="2355"/>
      <c r="I59" s="2354"/>
    </row>
    <row r="60" spans="1:9" s="2347" customFormat="1" ht="11.25" customHeight="1">
      <c r="A60" s="2358" t="s">
        <v>2364</v>
      </c>
      <c r="B60" s="2357"/>
      <c r="C60" s="2355"/>
      <c r="D60" s="2355"/>
      <c r="E60" s="2357"/>
      <c r="F60" s="2357"/>
      <c r="G60" s="2357"/>
      <c r="H60" s="2357"/>
      <c r="I60" s="2354"/>
    </row>
    <row r="61" spans="1:9" s="2347" customFormat="1" ht="11.25" customHeight="1">
      <c r="A61" s="2356"/>
      <c r="B61" s="2357"/>
      <c r="C61" s="2355"/>
      <c r="D61" s="2355"/>
      <c r="E61" s="2357"/>
      <c r="F61" s="2357"/>
      <c r="G61" s="2357"/>
      <c r="H61" s="2357"/>
      <c r="I61" s="2354"/>
    </row>
    <row r="62" spans="1:9" s="2347" customFormat="1" ht="21" customHeight="1">
      <c r="A62" s="2356"/>
      <c r="B62" s="2357"/>
      <c r="C62" s="2355"/>
      <c r="D62" s="2355"/>
      <c r="E62" s="2357"/>
      <c r="F62" s="2357"/>
      <c r="G62" s="2357"/>
      <c r="H62" s="2357"/>
      <c r="I62" s="2354"/>
    </row>
    <row r="63" spans="1:9" s="2347" customFormat="1" ht="11.25" customHeight="1">
      <c r="A63" s="2356"/>
      <c r="B63" s="2357"/>
      <c r="C63" s="2355"/>
      <c r="D63" s="2355"/>
      <c r="E63" s="2357"/>
      <c r="F63" s="2357"/>
      <c r="G63" s="2357"/>
      <c r="H63" s="2357"/>
      <c r="I63" s="2354"/>
    </row>
    <row r="64" spans="1:9" s="2347" customFormat="1" ht="11.25" customHeight="1">
      <c r="A64" s="2356"/>
      <c r="B64" s="2355"/>
      <c r="C64" s="2355"/>
      <c r="D64" s="2355"/>
      <c r="E64" s="2355"/>
      <c r="F64" s="2355"/>
      <c r="G64" s="2355"/>
      <c r="H64" s="2355"/>
      <c r="I64" s="2354"/>
    </row>
    <row r="65" spans="1:9" s="2347" customFormat="1" ht="11.25" customHeight="1" thickBot="1">
      <c r="A65" s="2353"/>
      <c r="B65" s="2352"/>
      <c r="C65" s="2352"/>
      <c r="D65" s="2352"/>
      <c r="E65" s="2351"/>
      <c r="F65" s="2351"/>
      <c r="G65" s="2351"/>
      <c r="H65" s="2351"/>
      <c r="I65" s="2350"/>
    </row>
    <row r="66" spans="1:9" s="2347" customFormat="1" ht="11.25" customHeight="1">
      <c r="A66" s="2349"/>
      <c r="B66" s="2348"/>
      <c r="C66" s="2348"/>
      <c r="D66" s="2348"/>
      <c r="E66" s="2348"/>
      <c r="F66" s="2348"/>
      <c r="G66" s="2348"/>
      <c r="H66" s="2348"/>
      <c r="I66" s="2365" t="s">
        <v>173</v>
      </c>
    </row>
    <row r="67" spans="1:9" s="2347" customFormat="1" ht="11.25" customHeight="1"/>
    <row r="68" spans="1:9" s="2347" customFormat="1" ht="11.25" customHeight="1"/>
    <row r="69" spans="1:9" s="2347" customFormat="1" ht="11.25" customHeight="1"/>
    <row r="70" spans="1:9" s="2347" customFormat="1" ht="11.25" customHeight="1"/>
    <row r="71" spans="1:9" s="2347" customFormat="1" ht="11.25" customHeight="1"/>
    <row r="72" spans="1:9" s="2347" customFormat="1" ht="11.25" customHeight="1"/>
    <row r="73" spans="1:9" s="2347" customFormat="1" ht="11.25" customHeight="1"/>
    <row r="74" spans="1:9" s="2347" customFormat="1" ht="11.25" customHeight="1"/>
    <row r="75" spans="1:9" s="2347" customFormat="1" ht="11.25" customHeight="1"/>
    <row r="76" spans="1:9" s="2347" customFormat="1" ht="11.25" customHeight="1"/>
    <row r="77" spans="1:9" s="2347" customFormat="1" ht="11.25" customHeight="1"/>
    <row r="78" spans="1:9" s="2347" customFormat="1" ht="11.25" customHeight="1"/>
    <row r="79" spans="1:9" ht="9" customHeight="1">
      <c r="C79" s="2345"/>
      <c r="D79" s="2345"/>
      <c r="E79" s="2345"/>
    </row>
    <row r="80" spans="1:9" ht="9" customHeight="1">
      <c r="C80" s="2345"/>
      <c r="D80" s="2345"/>
      <c r="E80" s="2345"/>
      <c r="F80" s="2345"/>
      <c r="G80" s="2345"/>
      <c r="H80" s="2345"/>
    </row>
    <row r="81" spans="3:12" ht="9" customHeight="1">
      <c r="C81" s="2345"/>
      <c r="D81" s="2345"/>
      <c r="E81" s="2345"/>
      <c r="F81" s="2345"/>
      <c r="G81" s="2345"/>
      <c r="H81" s="2345"/>
      <c r="I81" s="2346"/>
    </row>
    <row r="82" spans="3:12" ht="9" customHeight="1">
      <c r="C82" s="2345"/>
      <c r="D82" s="2345"/>
      <c r="E82" s="2345"/>
      <c r="F82" s="2345"/>
      <c r="G82" s="2345"/>
      <c r="H82" s="2345"/>
      <c r="I82" s="2346"/>
    </row>
    <row r="83" spans="3:12" ht="9" customHeight="1">
      <c r="C83" s="2345"/>
      <c r="D83" s="2345"/>
      <c r="E83" s="2345"/>
      <c r="F83" s="2345"/>
      <c r="G83" s="2345"/>
      <c r="H83" s="2345"/>
      <c r="I83" s="2346"/>
    </row>
    <row r="84" spans="3:12" ht="9" customHeight="1">
      <c r="C84" s="2345"/>
      <c r="D84" s="2345"/>
      <c r="E84" s="2345"/>
      <c r="F84" s="2345"/>
      <c r="G84" s="2345"/>
      <c r="H84" s="2345"/>
      <c r="I84" s="2346"/>
    </row>
    <row r="85" spans="3:12" ht="9" customHeight="1">
      <c r="C85" s="2345"/>
      <c r="D85" s="2345"/>
      <c r="E85" s="2345"/>
      <c r="F85" s="2345"/>
      <c r="G85" s="2345"/>
      <c r="H85" s="2345"/>
      <c r="I85" s="2346"/>
    </row>
    <row r="86" spans="3:12">
      <c r="C86" s="2345"/>
      <c r="D86" s="2345"/>
      <c r="E86" s="2345"/>
      <c r="F86" s="2345"/>
      <c r="G86" s="2345"/>
      <c r="H86" s="2345"/>
      <c r="I86" s="2346"/>
    </row>
    <row r="87" spans="3:12">
      <c r="C87" s="2345"/>
      <c r="D87" s="2345"/>
      <c r="E87" s="2345"/>
      <c r="F87" s="2345"/>
      <c r="G87" s="2345"/>
      <c r="H87" s="2345"/>
      <c r="I87" s="2346"/>
    </row>
    <row r="88" spans="3:12">
      <c r="C88" s="2345"/>
      <c r="D88" s="2345"/>
      <c r="E88" s="2345"/>
      <c r="F88" s="2345"/>
      <c r="G88" s="2345"/>
      <c r="H88" s="2345"/>
      <c r="K88" s="2344"/>
      <c r="L88" s="2344"/>
    </row>
    <row r="89" spans="3:12">
      <c r="C89" s="2345"/>
      <c r="D89" s="2345"/>
      <c r="E89" s="2345"/>
      <c r="F89" s="2345"/>
      <c r="G89" s="2345"/>
      <c r="H89" s="2345"/>
      <c r="L89" s="2344"/>
    </row>
    <row r="90" spans="3:12">
      <c r="C90" s="2345"/>
      <c r="D90" s="2345"/>
      <c r="E90" s="2345"/>
      <c r="F90" s="2345"/>
      <c r="G90" s="2345"/>
      <c r="H90" s="2345"/>
      <c r="L90" s="2344"/>
    </row>
    <row r="91" spans="3:12">
      <c r="C91" s="2345"/>
      <c r="D91" s="2345"/>
      <c r="E91" s="2345"/>
      <c r="F91" s="2345"/>
      <c r="G91" s="2345"/>
      <c r="H91" s="2345"/>
      <c r="L91" s="2344"/>
    </row>
    <row r="92" spans="3:12">
      <c r="K92" s="2344"/>
      <c r="L92" s="2344"/>
    </row>
    <row r="93" spans="3:12">
      <c r="L93" s="2344"/>
    </row>
    <row r="94" spans="3:12">
      <c r="L94" s="2344"/>
    </row>
    <row r="95" spans="3:12">
      <c r="K95" s="2344"/>
      <c r="L95" s="2344"/>
    </row>
    <row r="96" spans="3:12">
      <c r="L96" s="2344"/>
    </row>
    <row r="97" spans="11:12">
      <c r="K97" s="2344"/>
      <c r="L97" s="2344"/>
    </row>
    <row r="98" spans="11:12">
      <c r="L98" s="2344"/>
    </row>
    <row r="139" spans="20:20">
      <c r="T139" s="2343"/>
    </row>
    <row r="167" spans="13:18">
      <c r="M167" s="2343"/>
      <c r="R167" s="2343"/>
    </row>
    <row r="168" spans="13:18">
      <c r="R168" s="2343"/>
    </row>
  </sheetData>
  <printOptions horizontalCentered="1" verticalCentered="1" gridLinesSet="0"/>
  <pageMargins left="0.5" right="0.5" top="0.25" bottom="0.25" header="0" footer="0"/>
  <pageSetup scale="96" orientation="portrait" horizontalDpi="2400" verticalDpi="2400"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1">
    <pageSetUpPr fitToPage="1"/>
  </sheetPr>
  <dimension ref="A1:V68"/>
  <sheetViews>
    <sheetView showGridLines="0" showZeros="0" zoomScaleNormal="100" zoomScaleSheetLayoutView="100" workbookViewId="0">
      <pane xSplit="4" ySplit="8" topLeftCell="E9" activePane="bottomRight" state="frozen"/>
      <selection activeCell="H38" sqref="H38"/>
      <selection pane="topRight" activeCell="H38" sqref="H38"/>
      <selection pane="bottomLeft" activeCell="H38" sqref="H38"/>
      <selection pane="bottomRight" activeCell="F14" sqref="F14"/>
    </sheetView>
  </sheetViews>
  <sheetFormatPr defaultColWidth="10.85546875" defaultRowHeight="12.75"/>
  <cols>
    <col min="1" max="1" width="4.140625" style="2366" customWidth="1"/>
    <col min="2" max="2" width="2.85546875" style="2366" customWidth="1"/>
    <col min="3" max="3" width="4" style="2366" customWidth="1"/>
    <col min="4" max="4" width="17.85546875" style="2366" customWidth="1"/>
    <col min="5" max="7" width="8.85546875" style="2366" customWidth="1"/>
    <col min="8" max="8" width="10.85546875" style="2366" customWidth="1"/>
    <col min="9" max="11" width="8.85546875" style="2366" customWidth="1"/>
    <col min="12" max="12" width="4.85546875" style="2366" customWidth="1"/>
    <col min="13" max="13" width="1.85546875" style="2366" customWidth="1"/>
    <col min="14" max="16384" width="10.85546875" style="2366"/>
  </cols>
  <sheetData>
    <row r="1" spans="1:22" ht="11.1" customHeight="1">
      <c r="A1" s="2396" t="s">
        <v>3500</v>
      </c>
      <c r="B1" s="2407"/>
      <c r="C1" s="2407"/>
      <c r="D1" s="2407"/>
      <c r="E1" s="2407"/>
      <c r="F1" s="2407"/>
      <c r="G1" s="2407"/>
      <c r="H1" s="2407"/>
      <c r="I1" s="2374"/>
      <c r="J1" s="2374"/>
      <c r="K1" s="2374"/>
      <c r="L1" s="4036">
        <v>63</v>
      </c>
      <c r="N1" s="4030"/>
    </row>
    <row r="2" spans="1:22" ht="12.6" customHeight="1">
      <c r="A2" s="2406" t="s">
        <v>2426</v>
      </c>
      <c r="B2" s="2388"/>
      <c r="C2" s="2388"/>
      <c r="D2" s="2388"/>
      <c r="E2" s="2405"/>
      <c r="F2" s="2405"/>
      <c r="G2" s="2405"/>
      <c r="H2" s="2405"/>
      <c r="I2" s="2405"/>
      <c r="J2" s="2388"/>
      <c r="K2" s="2388"/>
      <c r="L2" s="2397"/>
    </row>
    <row r="3" spans="1:22" ht="12.6" customHeight="1">
      <c r="A3" s="2382"/>
      <c r="B3" s="2402"/>
      <c r="C3" s="2401"/>
      <c r="D3" s="2402"/>
      <c r="E3" s="2405" t="s">
        <v>2425</v>
      </c>
      <c r="F3" s="2405"/>
      <c r="G3" s="2405"/>
      <c r="H3" s="2404"/>
      <c r="I3" s="2401"/>
      <c r="J3" s="2402"/>
      <c r="K3" s="2376"/>
      <c r="L3" s="2376"/>
    </row>
    <row r="4" spans="1:22" ht="12.6" customHeight="1">
      <c r="A4" s="2382"/>
      <c r="B4" s="2402"/>
      <c r="C4" s="2401"/>
      <c r="D4" s="2399" t="s">
        <v>2424</v>
      </c>
      <c r="E4" s="2401"/>
      <c r="F4" s="2399" t="s">
        <v>2420</v>
      </c>
      <c r="G4" s="2400" t="s">
        <v>2422</v>
      </c>
      <c r="H4" s="2399" t="s">
        <v>2423</v>
      </c>
      <c r="I4" s="2400" t="s">
        <v>2422</v>
      </c>
      <c r="J4" s="2399" t="s">
        <v>2422</v>
      </c>
      <c r="K4" s="2376"/>
      <c r="L4" s="2376"/>
    </row>
    <row r="5" spans="1:22" ht="12.6" customHeight="1">
      <c r="A5" s="2384" t="s">
        <v>364</v>
      </c>
      <c r="B5" s="2402"/>
      <c r="C5" s="2400" t="s">
        <v>333</v>
      </c>
      <c r="D5" s="2399" t="s">
        <v>2421</v>
      </c>
      <c r="E5" s="2400" t="s">
        <v>2420</v>
      </c>
      <c r="F5" s="2399" t="s">
        <v>2419</v>
      </c>
      <c r="G5" s="2400" t="s">
        <v>2418</v>
      </c>
      <c r="H5" s="2399" t="s">
        <v>2417</v>
      </c>
      <c r="I5" s="2400" t="s">
        <v>2416</v>
      </c>
      <c r="J5" s="2399" t="s">
        <v>2415</v>
      </c>
      <c r="K5" s="2376"/>
      <c r="L5" s="2403" t="s">
        <v>364</v>
      </c>
      <c r="P5"/>
      <c r="Q5"/>
      <c r="R5"/>
      <c r="S5"/>
      <c r="T5"/>
      <c r="U5"/>
      <c r="V5"/>
    </row>
    <row r="6" spans="1:22" ht="12.6" customHeight="1">
      <c r="A6" s="2384" t="s">
        <v>593</v>
      </c>
      <c r="B6" s="2402"/>
      <c r="C6" s="2401"/>
      <c r="D6" s="2399" t="s">
        <v>2414</v>
      </c>
      <c r="E6" s="2400" t="s">
        <v>2413</v>
      </c>
      <c r="F6" s="2399" t="s">
        <v>2412</v>
      </c>
      <c r="G6" s="2400" t="s">
        <v>2412</v>
      </c>
      <c r="H6" s="2399" t="s">
        <v>2411</v>
      </c>
      <c r="I6" s="2400" t="s">
        <v>2410</v>
      </c>
      <c r="J6" s="2399" t="s">
        <v>2410</v>
      </c>
      <c r="K6" s="2403" t="s">
        <v>504</v>
      </c>
      <c r="L6" s="2403" t="s">
        <v>593</v>
      </c>
      <c r="P6"/>
      <c r="Q6"/>
      <c r="R6"/>
      <c r="S6"/>
      <c r="T6"/>
      <c r="U6"/>
      <c r="V6"/>
    </row>
    <row r="7" spans="1:22" ht="12.6" customHeight="1">
      <c r="A7" s="2382"/>
      <c r="B7" s="2402"/>
      <c r="C7" s="2401"/>
      <c r="D7" s="2402"/>
      <c r="E7" s="2401"/>
      <c r="F7" s="2399" t="s">
        <v>2409</v>
      </c>
      <c r="G7" s="2400" t="s">
        <v>2407</v>
      </c>
      <c r="H7" s="2399" t="s">
        <v>2408</v>
      </c>
      <c r="I7" s="2400" t="s">
        <v>2407</v>
      </c>
      <c r="J7" s="2399" t="s">
        <v>2407</v>
      </c>
      <c r="K7" s="2376"/>
      <c r="L7" s="2376"/>
      <c r="P7"/>
      <c r="Q7"/>
      <c r="R7"/>
      <c r="S7"/>
      <c r="T7"/>
      <c r="U7"/>
      <c r="V7"/>
    </row>
    <row r="8" spans="1:22" ht="12.6" customHeight="1">
      <c r="A8" s="2375"/>
      <c r="B8" s="2389"/>
      <c r="C8" s="2388" t="s">
        <v>599</v>
      </c>
      <c r="D8" s="2398" t="s">
        <v>600</v>
      </c>
      <c r="E8" s="2388" t="s">
        <v>494</v>
      </c>
      <c r="F8" s="2398" t="s">
        <v>495</v>
      </c>
      <c r="G8" s="2388" t="s">
        <v>496</v>
      </c>
      <c r="H8" s="2398" t="s">
        <v>497</v>
      </c>
      <c r="I8" s="2388" t="s">
        <v>498</v>
      </c>
      <c r="J8" s="2398" t="s">
        <v>499</v>
      </c>
      <c r="K8" s="2397" t="s">
        <v>500</v>
      </c>
      <c r="L8" s="2369"/>
      <c r="P8"/>
      <c r="Q8"/>
      <c r="R8"/>
      <c r="S8"/>
      <c r="T8"/>
      <c r="U8"/>
      <c r="V8"/>
    </row>
    <row r="9" spans="1:22" ht="11.45" customHeight="1">
      <c r="A9" s="2390">
        <v>1</v>
      </c>
      <c r="B9" s="2389"/>
      <c r="C9" s="2388"/>
      <c r="D9" s="2387"/>
      <c r="E9" s="2395"/>
      <c r="F9" s="2395"/>
      <c r="G9" s="2396"/>
      <c r="H9" s="2395"/>
      <c r="I9" s="2396"/>
      <c r="J9" s="2395"/>
      <c r="K9" s="2394"/>
      <c r="L9" s="2385">
        <v>1</v>
      </c>
      <c r="P9"/>
      <c r="Q9"/>
      <c r="R9"/>
      <c r="S9"/>
      <c r="T9"/>
      <c r="U9"/>
      <c r="V9"/>
    </row>
    <row r="10" spans="1:22" ht="11.45" customHeight="1">
      <c r="A10" s="2390">
        <v>2</v>
      </c>
      <c r="B10" s="2389"/>
      <c r="C10" s="5025">
        <v>1</v>
      </c>
      <c r="D10" s="5026">
        <v>1</v>
      </c>
      <c r="E10" s="5021">
        <v>5761</v>
      </c>
      <c r="F10" s="5023">
        <v>540</v>
      </c>
      <c r="G10" s="5021">
        <v>69</v>
      </c>
      <c r="H10" s="5021">
        <v>649</v>
      </c>
      <c r="I10" s="5021">
        <v>209</v>
      </c>
      <c r="J10" s="5021">
        <v>1901</v>
      </c>
      <c r="K10" s="2392">
        <f>SUM(E10:J10)</f>
        <v>9129</v>
      </c>
      <c r="L10" s="2385">
        <v>2</v>
      </c>
      <c r="M10" s="2393"/>
      <c r="P10"/>
      <c r="Q10"/>
      <c r="R10"/>
      <c r="S10"/>
      <c r="T10"/>
      <c r="U10"/>
      <c r="V10"/>
    </row>
    <row r="11" spans="1:22" ht="11.45" customHeight="1">
      <c r="A11" s="2390">
        <v>3</v>
      </c>
      <c r="B11" s="2389"/>
      <c r="C11" s="5025"/>
      <c r="D11" s="5027"/>
      <c r="E11" s="5022"/>
      <c r="F11" s="5024"/>
      <c r="G11" s="5022"/>
      <c r="H11" s="5022"/>
      <c r="I11" s="5022"/>
      <c r="J11" s="5022"/>
      <c r="K11" s="2392"/>
      <c r="L11" s="2385">
        <v>3</v>
      </c>
      <c r="P11"/>
      <c r="Q11"/>
      <c r="R11"/>
      <c r="S11"/>
      <c r="T11"/>
      <c r="U11"/>
      <c r="V11"/>
    </row>
    <row r="12" spans="1:22" ht="11.45" customHeight="1">
      <c r="A12" s="2390">
        <v>4</v>
      </c>
      <c r="B12" s="2389"/>
      <c r="C12" s="5025" t="s">
        <v>2406</v>
      </c>
      <c r="D12" s="5028">
        <v>0.5</v>
      </c>
      <c r="E12" s="5021">
        <v>14</v>
      </c>
      <c r="F12" s="5023">
        <v>0</v>
      </c>
      <c r="G12" s="5021">
        <v>18</v>
      </c>
      <c r="H12" s="5021">
        <v>19</v>
      </c>
      <c r="I12" s="5021">
        <v>10</v>
      </c>
      <c r="J12" s="5021">
        <v>6</v>
      </c>
      <c r="K12" s="2392">
        <f>SUM(E12:J12)</f>
        <v>67</v>
      </c>
      <c r="L12" s="2385">
        <v>4</v>
      </c>
      <c r="P12"/>
      <c r="Q12"/>
      <c r="R12"/>
      <c r="S12"/>
      <c r="T12"/>
      <c r="U12"/>
      <c r="V12"/>
    </row>
    <row r="13" spans="1:22" ht="11.45" customHeight="1">
      <c r="A13" s="2390">
        <v>5</v>
      </c>
      <c r="B13" s="2389"/>
      <c r="C13" s="5025"/>
      <c r="D13" s="5027"/>
      <c r="E13" s="5022"/>
      <c r="F13" s="5024"/>
      <c r="G13" s="5022"/>
      <c r="H13" s="5022"/>
      <c r="I13" s="5022"/>
      <c r="J13" s="5022"/>
      <c r="K13" s="2392"/>
      <c r="L13" s="2385">
        <v>5</v>
      </c>
      <c r="P13"/>
      <c r="Q13"/>
      <c r="R13"/>
      <c r="S13"/>
      <c r="T13"/>
      <c r="U13"/>
    </row>
    <row r="14" spans="1:22" ht="11.45" customHeight="1">
      <c r="A14" s="2390">
        <v>6</v>
      </c>
      <c r="B14" s="2389"/>
      <c r="C14" s="5025" t="s">
        <v>2405</v>
      </c>
      <c r="D14" s="5029" t="s">
        <v>2404</v>
      </c>
      <c r="E14" s="5021">
        <v>5</v>
      </c>
      <c r="F14" s="5023">
        <v>0</v>
      </c>
      <c r="G14" s="5021">
        <v>0</v>
      </c>
      <c r="H14" s="5021">
        <v>3</v>
      </c>
      <c r="I14" s="5021">
        <v>2</v>
      </c>
      <c r="J14" s="5021">
        <v>15</v>
      </c>
      <c r="K14" s="2392">
        <f>SUM(E14:J14)</f>
        <v>25</v>
      </c>
      <c r="L14" s="2385">
        <v>6</v>
      </c>
      <c r="P14"/>
      <c r="Q14"/>
      <c r="R14"/>
      <c r="S14"/>
      <c r="T14"/>
      <c r="U14"/>
    </row>
    <row r="15" spans="1:22" ht="11.45" customHeight="1">
      <c r="A15" s="2390">
        <v>7</v>
      </c>
      <c r="B15" s="2389"/>
      <c r="C15" s="5025"/>
      <c r="D15" s="5029"/>
      <c r="E15" s="5022"/>
      <c r="F15" s="5024"/>
      <c r="G15" s="5022"/>
      <c r="H15" s="5022"/>
      <c r="I15" s="5022"/>
      <c r="J15" s="5022"/>
      <c r="K15" s="2392"/>
      <c r="L15" s="2385">
        <v>7</v>
      </c>
      <c r="P15"/>
      <c r="Q15"/>
      <c r="R15"/>
      <c r="S15"/>
      <c r="T15"/>
      <c r="U15"/>
    </row>
    <row r="16" spans="1:22" ht="11.45" customHeight="1">
      <c r="A16" s="2390">
        <v>8</v>
      </c>
      <c r="B16" s="2389"/>
      <c r="C16" s="5025">
        <v>5</v>
      </c>
      <c r="D16" s="5029" t="s">
        <v>2403</v>
      </c>
      <c r="E16" s="5021">
        <v>93</v>
      </c>
      <c r="F16" s="5023">
        <v>20</v>
      </c>
      <c r="G16" s="5021">
        <v>291</v>
      </c>
      <c r="H16" s="5021">
        <v>100</v>
      </c>
      <c r="I16" s="5021">
        <v>171</v>
      </c>
      <c r="J16" s="5021">
        <v>62</v>
      </c>
      <c r="K16" s="2392">
        <f>SUM(E16:J16)</f>
        <v>737</v>
      </c>
      <c r="L16" s="2385">
        <v>8</v>
      </c>
      <c r="P16"/>
      <c r="Q16"/>
      <c r="R16"/>
      <c r="S16"/>
      <c r="T16"/>
      <c r="U16"/>
    </row>
    <row r="17" spans="1:12" ht="11.45" customHeight="1">
      <c r="A17" s="2390">
        <v>9</v>
      </c>
      <c r="B17" s="2389"/>
      <c r="C17" s="2388"/>
      <c r="D17" s="2391"/>
      <c r="E17" s="2370"/>
      <c r="F17" s="2370"/>
      <c r="G17" s="2370"/>
      <c r="H17" s="2370"/>
      <c r="I17" s="2370"/>
      <c r="J17" s="2370"/>
      <c r="K17" s="2370"/>
      <c r="L17" s="2385">
        <v>9</v>
      </c>
    </row>
    <row r="18" spans="1:12" ht="11.45" customHeight="1">
      <c r="A18" s="2390">
        <v>10</v>
      </c>
      <c r="B18" s="2389"/>
      <c r="C18" s="2388"/>
      <c r="D18" s="2391"/>
      <c r="E18" s="2370"/>
      <c r="F18" s="2370"/>
      <c r="G18" s="2370"/>
      <c r="H18" s="2370"/>
      <c r="I18" s="2370"/>
      <c r="J18" s="2370"/>
      <c r="K18" s="2370"/>
      <c r="L18" s="2385">
        <v>10</v>
      </c>
    </row>
    <row r="19" spans="1:12" ht="11.45" customHeight="1">
      <c r="A19" s="2390">
        <v>11</v>
      </c>
      <c r="B19" s="2389"/>
      <c r="C19" s="2388"/>
      <c r="D19" s="2391"/>
      <c r="E19" s="2370"/>
      <c r="F19" s="2370"/>
      <c r="G19" s="2370"/>
      <c r="H19" s="2370"/>
      <c r="I19" s="2370"/>
      <c r="J19" s="2370"/>
      <c r="K19" s="2370"/>
      <c r="L19" s="2385">
        <v>11</v>
      </c>
    </row>
    <row r="20" spans="1:12" ht="11.45" customHeight="1">
      <c r="A20" s="2390">
        <v>12</v>
      </c>
      <c r="B20" s="2389"/>
      <c r="C20" s="2388"/>
      <c r="D20" s="2391"/>
      <c r="E20" s="2370"/>
      <c r="F20" s="2370"/>
      <c r="G20" s="2370"/>
      <c r="H20" s="2370"/>
      <c r="I20" s="2370"/>
      <c r="J20" s="2370"/>
      <c r="K20" s="2370"/>
      <c r="L20" s="2385">
        <v>12</v>
      </c>
    </row>
    <row r="21" spans="1:12" ht="11.45" customHeight="1">
      <c r="A21" s="2390">
        <v>13</v>
      </c>
      <c r="B21" s="2389"/>
      <c r="C21" s="2388"/>
      <c r="D21" s="2391"/>
      <c r="E21" s="2370"/>
      <c r="F21" s="2370"/>
      <c r="G21" s="2370"/>
      <c r="H21" s="2370"/>
      <c r="I21" s="2370"/>
      <c r="J21" s="2370"/>
      <c r="K21" s="2370"/>
      <c r="L21" s="2385">
        <v>13</v>
      </c>
    </row>
    <row r="22" spans="1:12" ht="11.45" customHeight="1">
      <c r="A22" s="2390">
        <v>14</v>
      </c>
      <c r="B22" s="2389"/>
      <c r="C22" s="2388"/>
      <c r="D22" s="2387"/>
      <c r="E22" s="2370"/>
      <c r="F22" s="2370"/>
      <c r="G22" s="2370"/>
      <c r="H22" s="2370"/>
      <c r="I22" s="2370"/>
      <c r="J22" s="2370"/>
      <c r="K22" s="2370"/>
      <c r="L22" s="2385">
        <v>14</v>
      </c>
    </row>
    <row r="23" spans="1:12" ht="11.45" customHeight="1">
      <c r="A23" s="2390">
        <v>15</v>
      </c>
      <c r="B23" s="2389"/>
      <c r="C23" s="2388"/>
      <c r="D23" s="2387"/>
      <c r="E23" s="2370"/>
      <c r="F23" s="2370"/>
      <c r="G23" s="2370"/>
      <c r="H23" s="2370"/>
      <c r="I23" s="2370"/>
      <c r="J23" s="2370"/>
      <c r="K23" s="2370"/>
      <c r="L23" s="2385">
        <v>15</v>
      </c>
    </row>
    <row r="24" spans="1:12" ht="11.45" customHeight="1">
      <c r="A24" s="2390">
        <v>16</v>
      </c>
      <c r="B24" s="2389"/>
      <c r="C24" s="2388"/>
      <c r="D24" s="2387"/>
      <c r="E24" s="2370"/>
      <c r="F24" s="2370"/>
      <c r="G24" s="2370"/>
      <c r="H24" s="2370"/>
      <c r="I24" s="2370"/>
      <c r="J24" s="2370"/>
      <c r="K24" s="2370"/>
      <c r="L24" s="2385">
        <v>16</v>
      </c>
    </row>
    <row r="25" spans="1:12" ht="11.45" customHeight="1">
      <c r="A25" s="2390">
        <v>17</v>
      </c>
      <c r="B25" s="2389"/>
      <c r="C25" s="2388"/>
      <c r="D25" s="2387"/>
      <c r="E25" s="2370"/>
      <c r="F25" s="2370"/>
      <c r="G25" s="2370"/>
      <c r="H25" s="2370"/>
      <c r="I25" s="2370"/>
      <c r="J25" s="2370"/>
      <c r="K25" s="2370"/>
      <c r="L25" s="2385">
        <v>17</v>
      </c>
    </row>
    <row r="26" spans="1:12" ht="11.45" customHeight="1">
      <c r="A26" s="2390">
        <v>18</v>
      </c>
      <c r="B26" s="2389"/>
      <c r="C26" s="2388"/>
      <c r="D26" s="2387"/>
      <c r="E26" s="2370"/>
      <c r="F26" s="2370"/>
      <c r="G26" s="2370"/>
      <c r="H26" s="2370"/>
      <c r="I26" s="2370"/>
      <c r="J26" s="2370"/>
      <c r="K26" s="2370"/>
      <c r="L26" s="2385">
        <v>18</v>
      </c>
    </row>
    <row r="27" spans="1:12" ht="11.45" customHeight="1">
      <c r="A27" s="2390">
        <v>19</v>
      </c>
      <c r="B27" s="2389"/>
      <c r="C27" s="2388"/>
      <c r="D27" s="2387"/>
      <c r="E27" s="2370"/>
      <c r="F27" s="2370"/>
      <c r="G27" s="2370"/>
      <c r="H27" s="2370"/>
      <c r="I27" s="2370"/>
      <c r="J27" s="2370"/>
      <c r="K27" s="2370"/>
      <c r="L27" s="2385">
        <v>19</v>
      </c>
    </row>
    <row r="28" spans="1:12" ht="11.45" customHeight="1">
      <c r="A28" s="2390">
        <v>20</v>
      </c>
      <c r="B28" s="2389"/>
      <c r="C28" s="2388"/>
      <c r="D28" s="2387"/>
      <c r="E28" s="2370"/>
      <c r="F28" s="2370"/>
      <c r="G28" s="2370"/>
      <c r="H28" s="2370"/>
      <c r="I28" s="2370"/>
      <c r="J28" s="2370"/>
      <c r="K28" s="2370"/>
      <c r="L28" s="2385">
        <v>20</v>
      </c>
    </row>
    <row r="29" spans="1:12" ht="11.45" customHeight="1">
      <c r="A29" s="2390">
        <v>21</v>
      </c>
      <c r="B29" s="2389"/>
      <c r="C29" s="2388"/>
      <c r="D29" s="2387"/>
      <c r="E29" s="2370"/>
      <c r="F29" s="2370"/>
      <c r="G29" s="2370"/>
      <c r="H29" s="2370"/>
      <c r="I29" s="2370"/>
      <c r="J29" s="2370"/>
      <c r="K29" s="2370"/>
      <c r="L29" s="2385">
        <v>21</v>
      </c>
    </row>
    <row r="30" spans="1:12" ht="11.45" customHeight="1">
      <c r="A30" s="2390">
        <v>22</v>
      </c>
      <c r="B30" s="2389"/>
      <c r="C30" s="2388"/>
      <c r="D30" s="2387"/>
      <c r="E30" s="2370"/>
      <c r="F30" s="2370"/>
      <c r="G30" s="2370"/>
      <c r="H30" s="2370"/>
      <c r="I30" s="2370"/>
      <c r="J30" s="2370"/>
      <c r="K30" s="2370"/>
      <c r="L30" s="2385">
        <v>22</v>
      </c>
    </row>
    <row r="31" spans="1:12" ht="11.45" customHeight="1">
      <c r="A31" s="2390">
        <v>23</v>
      </c>
      <c r="B31" s="2389"/>
      <c r="C31" s="2388"/>
      <c r="D31" s="2387"/>
      <c r="E31" s="2370"/>
      <c r="F31" s="2370"/>
      <c r="G31" s="2370"/>
      <c r="H31" s="2370"/>
      <c r="I31" s="2370"/>
      <c r="J31" s="2370"/>
      <c r="K31" s="2370"/>
      <c r="L31" s="2385">
        <v>23</v>
      </c>
    </row>
    <row r="32" spans="1:12" ht="11.45" customHeight="1">
      <c r="A32" s="2390">
        <v>24</v>
      </c>
      <c r="B32" s="2389"/>
      <c r="C32" s="2388"/>
      <c r="D32" s="2387"/>
      <c r="E32" s="2370"/>
      <c r="F32" s="2370"/>
      <c r="G32" s="2370"/>
      <c r="H32" s="2370"/>
      <c r="I32" s="2370"/>
      <c r="J32" s="2370"/>
      <c r="K32" s="2370"/>
      <c r="L32" s="2385">
        <v>24</v>
      </c>
    </row>
    <row r="33" spans="1:12" ht="11.45" customHeight="1">
      <c r="A33" s="2390">
        <v>25</v>
      </c>
      <c r="B33" s="2389"/>
      <c r="C33" s="2388"/>
      <c r="D33" s="2387"/>
      <c r="E33" s="2370"/>
      <c r="F33" s="2370"/>
      <c r="G33" s="2370"/>
      <c r="H33" s="2370"/>
      <c r="I33" s="2370"/>
      <c r="J33" s="2370"/>
      <c r="K33" s="2370"/>
      <c r="L33" s="2385">
        <v>25</v>
      </c>
    </row>
    <row r="34" spans="1:12" ht="11.45" customHeight="1">
      <c r="A34" s="2390">
        <v>26</v>
      </c>
      <c r="B34" s="2389"/>
      <c r="C34" s="2388"/>
      <c r="D34" s="2387"/>
      <c r="E34" s="2370"/>
      <c r="F34" s="2370"/>
      <c r="G34" s="2370"/>
      <c r="H34" s="2370"/>
      <c r="I34" s="2370"/>
      <c r="J34" s="2370"/>
      <c r="K34" s="2370"/>
      <c r="L34" s="2385">
        <v>26</v>
      </c>
    </row>
    <row r="35" spans="1:12" ht="11.45" customHeight="1">
      <c r="A35" s="2390">
        <v>27</v>
      </c>
      <c r="B35" s="2389"/>
      <c r="C35" s="2388"/>
      <c r="D35" s="2387"/>
      <c r="E35" s="2370"/>
      <c r="F35" s="2370"/>
      <c r="G35" s="2370"/>
      <c r="H35" s="2370"/>
      <c r="I35" s="2370"/>
      <c r="J35" s="2370"/>
      <c r="K35" s="2370"/>
      <c r="L35" s="2385">
        <v>27</v>
      </c>
    </row>
    <row r="36" spans="1:12" ht="11.45" customHeight="1">
      <c r="A36" s="2390">
        <v>28</v>
      </c>
      <c r="B36" s="2389"/>
      <c r="C36" s="2388"/>
      <c r="D36" s="2387"/>
      <c r="E36" s="2370"/>
      <c r="F36" s="2370"/>
      <c r="G36" s="2370"/>
      <c r="H36" s="2370"/>
      <c r="I36" s="2370"/>
      <c r="J36" s="2370"/>
      <c r="K36" s="2370"/>
      <c r="L36" s="2385">
        <v>28</v>
      </c>
    </row>
    <row r="37" spans="1:12" ht="11.45" customHeight="1">
      <c r="A37" s="2390">
        <v>29</v>
      </c>
      <c r="B37" s="2389"/>
      <c r="C37" s="2388"/>
      <c r="D37" s="2387"/>
      <c r="E37" s="2370"/>
      <c r="F37" s="2370"/>
      <c r="G37" s="2370"/>
      <c r="H37" s="2370"/>
      <c r="I37" s="2370"/>
      <c r="J37" s="2370"/>
      <c r="K37" s="2370"/>
      <c r="L37" s="2385">
        <v>29</v>
      </c>
    </row>
    <row r="38" spans="1:12" ht="11.45" customHeight="1">
      <c r="A38" s="2390">
        <v>30</v>
      </c>
      <c r="B38" s="2389"/>
      <c r="C38" s="2388"/>
      <c r="D38" s="2387"/>
      <c r="E38" s="2370"/>
      <c r="F38" s="2370"/>
      <c r="G38" s="2370"/>
      <c r="H38" s="2370"/>
      <c r="I38" s="2370"/>
      <c r="J38" s="2370"/>
      <c r="K38" s="2370"/>
      <c r="L38" s="2385">
        <v>30</v>
      </c>
    </row>
    <row r="39" spans="1:12" ht="11.45" customHeight="1">
      <c r="A39" s="2390">
        <v>31</v>
      </c>
      <c r="B39" s="2389"/>
      <c r="C39" s="2388"/>
      <c r="D39" s="2387"/>
      <c r="E39" s="2370"/>
      <c r="F39" s="2370"/>
      <c r="G39" s="2370"/>
      <c r="H39" s="2370"/>
      <c r="I39" s="2370"/>
      <c r="J39" s="2370"/>
      <c r="K39" s="2370"/>
      <c r="L39" s="2385">
        <v>31</v>
      </c>
    </row>
    <row r="40" spans="1:12" ht="11.45" customHeight="1">
      <c r="A40" s="2390">
        <v>32</v>
      </c>
      <c r="B40" s="2389"/>
      <c r="C40" s="2388"/>
      <c r="D40" s="2387"/>
      <c r="E40" s="2370"/>
      <c r="F40" s="2370"/>
      <c r="G40" s="2370"/>
      <c r="H40" s="2370"/>
      <c r="I40" s="2370"/>
      <c r="J40" s="2370"/>
      <c r="K40" s="2370"/>
      <c r="L40" s="2385">
        <v>32</v>
      </c>
    </row>
    <row r="41" spans="1:12" ht="11.45" customHeight="1">
      <c r="A41" s="2390">
        <v>33</v>
      </c>
      <c r="B41" s="2389"/>
      <c r="C41" s="2388"/>
      <c r="D41" s="2387"/>
      <c r="E41" s="2370"/>
      <c r="F41" s="2370"/>
      <c r="G41" s="2370"/>
      <c r="H41" s="2370"/>
      <c r="I41" s="2370"/>
      <c r="J41" s="2370"/>
      <c r="K41" s="2370"/>
      <c r="L41" s="2385">
        <v>33</v>
      </c>
    </row>
    <row r="42" spans="1:12" ht="11.45" customHeight="1">
      <c r="A42" s="2390">
        <v>34</v>
      </c>
      <c r="B42" s="2389"/>
      <c r="C42" s="2388"/>
      <c r="D42" s="2387"/>
      <c r="E42" s="2370"/>
      <c r="F42" s="2370"/>
      <c r="G42" s="2370"/>
      <c r="H42" s="2370"/>
      <c r="I42" s="2370"/>
      <c r="J42" s="2370"/>
      <c r="K42" s="2370"/>
      <c r="L42" s="2385">
        <v>34</v>
      </c>
    </row>
    <row r="43" spans="1:12" ht="11.45" customHeight="1">
      <c r="A43" s="2390">
        <v>35</v>
      </c>
      <c r="B43" s="2389"/>
      <c r="C43" s="2388"/>
      <c r="D43" s="2387"/>
      <c r="E43" s="2370"/>
      <c r="F43" s="2370"/>
      <c r="G43" s="2370"/>
      <c r="H43" s="2370"/>
      <c r="I43" s="2370"/>
      <c r="J43" s="2370"/>
      <c r="K43" s="2370"/>
      <c r="L43" s="2385">
        <v>35</v>
      </c>
    </row>
    <row r="44" spans="1:12" ht="11.45" customHeight="1">
      <c r="A44" s="2390">
        <v>36</v>
      </c>
      <c r="B44" s="2389"/>
      <c r="C44" s="2388"/>
      <c r="D44" s="2387"/>
      <c r="E44" s="2370"/>
      <c r="F44" s="2370"/>
      <c r="G44" s="2370"/>
      <c r="H44" s="2370"/>
      <c r="I44" s="2370"/>
      <c r="J44" s="2370"/>
      <c r="K44" s="2370"/>
      <c r="L44" s="2385">
        <v>36</v>
      </c>
    </row>
    <row r="45" spans="1:12" ht="11.45" customHeight="1">
      <c r="A45" s="2390">
        <v>37</v>
      </c>
      <c r="B45" s="2389"/>
      <c r="C45" s="2388"/>
      <c r="D45" s="2387"/>
      <c r="E45" s="2370"/>
      <c r="F45" s="2370"/>
      <c r="G45" s="2370"/>
      <c r="H45" s="2370"/>
      <c r="I45" s="2370"/>
      <c r="J45" s="2370"/>
      <c r="K45" s="2370"/>
      <c r="L45" s="2385">
        <v>37</v>
      </c>
    </row>
    <row r="46" spans="1:12" ht="11.45" customHeight="1">
      <c r="A46" s="2390">
        <v>38</v>
      </c>
      <c r="B46" s="2389"/>
      <c r="C46" s="2388"/>
      <c r="D46" s="2387"/>
      <c r="E46" s="2370"/>
      <c r="F46" s="2370"/>
      <c r="G46" s="2370"/>
      <c r="H46" s="2370"/>
      <c r="I46" s="2370"/>
      <c r="J46" s="2370"/>
      <c r="K46" s="2370"/>
      <c r="L46" s="2385">
        <v>38</v>
      </c>
    </row>
    <row r="47" spans="1:12" ht="11.45" customHeight="1">
      <c r="A47" s="2390">
        <v>39</v>
      </c>
      <c r="B47" s="2389"/>
      <c r="C47" s="2388"/>
      <c r="D47" s="2387"/>
      <c r="E47" s="2370"/>
      <c r="F47" s="2370"/>
      <c r="G47" s="2370"/>
      <c r="H47" s="2370"/>
      <c r="I47" s="2370"/>
      <c r="J47" s="2370"/>
      <c r="K47" s="2370"/>
      <c r="L47" s="2385">
        <v>39</v>
      </c>
    </row>
    <row r="48" spans="1:12" ht="11.45" customHeight="1">
      <c r="A48" s="2390">
        <v>41</v>
      </c>
      <c r="B48" s="2389"/>
      <c r="C48" s="2388"/>
      <c r="D48" s="2387"/>
      <c r="E48" s="2370"/>
      <c r="F48" s="2370"/>
      <c r="G48" s="2370"/>
      <c r="H48" s="2370"/>
      <c r="I48" s="2370"/>
      <c r="J48" s="2370"/>
      <c r="K48" s="2370"/>
      <c r="L48" s="2385">
        <v>41</v>
      </c>
    </row>
    <row r="49" spans="1:15" ht="11.45" customHeight="1">
      <c r="A49" s="2390">
        <v>42</v>
      </c>
      <c r="B49" s="2389"/>
      <c r="C49" s="2388"/>
      <c r="D49" s="2387"/>
      <c r="E49" s="2370"/>
      <c r="F49" s="2370"/>
      <c r="G49" s="2370"/>
      <c r="H49" s="2370"/>
      <c r="I49" s="2370"/>
      <c r="J49" s="2370"/>
      <c r="K49" s="2370"/>
      <c r="L49" s="2385">
        <v>42</v>
      </c>
    </row>
    <row r="50" spans="1:15" ht="11.45" customHeight="1">
      <c r="A50" s="2390">
        <v>43</v>
      </c>
      <c r="B50" s="2389"/>
      <c r="C50" s="2388"/>
      <c r="D50" s="2387"/>
      <c r="E50" s="2370"/>
      <c r="F50" s="2370"/>
      <c r="G50" s="2370"/>
      <c r="H50" s="2370"/>
      <c r="I50" s="2370"/>
      <c r="J50" s="2370"/>
      <c r="K50" s="2370"/>
      <c r="L50" s="2385">
        <v>43</v>
      </c>
    </row>
    <row r="51" spans="1:15" ht="11.45" customHeight="1">
      <c r="A51" s="2390">
        <v>44</v>
      </c>
      <c r="B51" s="2389"/>
      <c r="C51" s="2388"/>
      <c r="D51" s="2387"/>
      <c r="E51" s="2370"/>
      <c r="F51" s="2370"/>
      <c r="G51" s="2370"/>
      <c r="H51" s="2370"/>
      <c r="I51" s="2370"/>
      <c r="J51" s="2370"/>
      <c r="K51" s="2370"/>
      <c r="L51" s="2385">
        <v>44</v>
      </c>
    </row>
    <row r="52" spans="1:15" ht="11.45" customHeight="1">
      <c r="A52" s="2390">
        <v>45</v>
      </c>
      <c r="B52" s="2389"/>
      <c r="C52" s="2388"/>
      <c r="D52" s="2387"/>
      <c r="E52" s="2370"/>
      <c r="F52" s="2370"/>
      <c r="G52" s="2370"/>
      <c r="H52" s="2370"/>
      <c r="I52" s="2370"/>
      <c r="J52" s="2370"/>
      <c r="K52" s="2370"/>
      <c r="L52" s="2385">
        <v>45</v>
      </c>
    </row>
    <row r="53" spans="1:15" ht="11.45" customHeight="1">
      <c r="A53" s="2390">
        <v>46</v>
      </c>
      <c r="B53" s="2389"/>
      <c r="C53" s="2388"/>
      <c r="D53" s="2387"/>
      <c r="E53" s="2370"/>
      <c r="F53" s="2370"/>
      <c r="G53" s="2370"/>
      <c r="H53" s="2370"/>
      <c r="I53" s="2370"/>
      <c r="J53" s="2370"/>
      <c r="K53" s="2370"/>
      <c r="L53" s="2385">
        <v>46</v>
      </c>
    </row>
    <row r="54" spans="1:15" ht="11.45" customHeight="1">
      <c r="A54" s="2390">
        <v>47</v>
      </c>
      <c r="B54" s="2389"/>
      <c r="C54" s="2388"/>
      <c r="D54" s="2387"/>
      <c r="E54" s="2370"/>
      <c r="F54" s="2370"/>
      <c r="G54" s="2370"/>
      <c r="H54" s="2370"/>
      <c r="I54" s="2370"/>
      <c r="J54" s="2370"/>
      <c r="K54" s="2370"/>
      <c r="L54" s="2385">
        <v>47</v>
      </c>
    </row>
    <row r="55" spans="1:15" ht="11.45" customHeight="1">
      <c r="A55" s="2390">
        <v>48</v>
      </c>
      <c r="B55" s="2389"/>
      <c r="C55" s="2388"/>
      <c r="D55" s="2387"/>
      <c r="E55" s="2370"/>
      <c r="F55" s="2370"/>
      <c r="G55" s="2370"/>
      <c r="H55" s="2370"/>
      <c r="I55" s="2370"/>
      <c r="J55" s="2370"/>
      <c r="K55" s="2370"/>
      <c r="L55" s="2385">
        <v>48</v>
      </c>
    </row>
    <row r="56" spans="1:15" ht="11.45" customHeight="1">
      <c r="A56" s="2390">
        <v>49</v>
      </c>
      <c r="B56" s="2389"/>
      <c r="C56" s="2388"/>
      <c r="D56" s="2387"/>
      <c r="E56" s="2370"/>
      <c r="F56" s="2370"/>
      <c r="G56" s="2370"/>
      <c r="H56" s="2370"/>
      <c r="I56" s="2370"/>
      <c r="J56" s="2370"/>
      <c r="K56" s="2370"/>
      <c r="L56" s="2385">
        <v>49</v>
      </c>
    </row>
    <row r="57" spans="1:15" ht="11.45" customHeight="1">
      <c r="A57" s="2390">
        <v>50</v>
      </c>
      <c r="B57" s="2389"/>
      <c r="C57" s="2388"/>
      <c r="D57" s="2387"/>
      <c r="E57" s="2370"/>
      <c r="F57" s="2370"/>
      <c r="G57" s="2370"/>
      <c r="H57" s="2370"/>
      <c r="I57" s="2370"/>
      <c r="J57" s="2370"/>
      <c r="K57" s="2370"/>
      <c r="L57" s="2385">
        <v>50</v>
      </c>
    </row>
    <row r="58" spans="1:15" ht="11.45" customHeight="1">
      <c r="A58" s="2390">
        <v>51</v>
      </c>
      <c r="B58" s="2389"/>
      <c r="C58" s="2388"/>
      <c r="D58" s="2387"/>
      <c r="E58" s="2370"/>
      <c r="F58" s="2370"/>
      <c r="G58" s="2370"/>
      <c r="H58" s="2370"/>
      <c r="I58" s="2370"/>
      <c r="J58" s="2370"/>
      <c r="K58" s="2370"/>
      <c r="L58" s="2385">
        <v>51</v>
      </c>
    </row>
    <row r="59" spans="1:15" ht="11.45" customHeight="1">
      <c r="A59" s="2390">
        <v>52</v>
      </c>
      <c r="B59" s="2389"/>
      <c r="C59" s="2388"/>
      <c r="D59" s="2387"/>
      <c r="E59" s="2370"/>
      <c r="F59" s="2370"/>
      <c r="G59" s="2370"/>
      <c r="H59" s="2370"/>
      <c r="I59" s="2370"/>
      <c r="J59" s="2370"/>
      <c r="K59" s="2370"/>
      <c r="L59" s="2385">
        <v>52</v>
      </c>
    </row>
    <row r="60" spans="1:15" ht="11.45" customHeight="1">
      <c r="A60" s="2390">
        <v>53</v>
      </c>
      <c r="B60" s="2389"/>
      <c r="C60" s="2388"/>
      <c r="D60" s="2387"/>
      <c r="E60" s="2370"/>
      <c r="F60" s="2370"/>
      <c r="G60" s="2370"/>
      <c r="H60" s="2370"/>
      <c r="I60" s="2370"/>
      <c r="J60" s="2370"/>
      <c r="K60" s="2370"/>
      <c r="L60" s="2385">
        <v>53</v>
      </c>
    </row>
    <row r="61" spans="1:15" ht="11.45" customHeight="1">
      <c r="A61" s="2390">
        <v>54</v>
      </c>
      <c r="B61" s="2389"/>
      <c r="C61" s="2388"/>
      <c r="D61" s="2387"/>
      <c r="E61" s="2370"/>
      <c r="F61" s="2370"/>
      <c r="G61" s="2370"/>
      <c r="H61" s="2370"/>
      <c r="I61" s="2370"/>
      <c r="J61" s="2370"/>
      <c r="K61" s="2370"/>
      <c r="L61" s="2385">
        <v>54</v>
      </c>
    </row>
    <row r="62" spans="1:15" ht="11.45" customHeight="1">
      <c r="A62" s="2390">
        <v>55</v>
      </c>
      <c r="B62" s="2389"/>
      <c r="C62" s="2388"/>
      <c r="D62" s="2387"/>
      <c r="E62" s="2370"/>
      <c r="F62" s="2370"/>
      <c r="G62" s="2370"/>
      <c r="H62" s="2370"/>
      <c r="I62" s="2370"/>
      <c r="J62" s="2370"/>
      <c r="K62" s="2370"/>
      <c r="L62" s="2385">
        <v>55</v>
      </c>
    </row>
    <row r="63" spans="1:15" ht="11.45" customHeight="1">
      <c r="A63" s="2390">
        <v>56</v>
      </c>
      <c r="B63" s="2389"/>
      <c r="C63" s="2388"/>
      <c r="D63" s="2387"/>
      <c r="E63" s="2370"/>
      <c r="F63" s="2370"/>
      <c r="G63" s="2370"/>
      <c r="H63" s="2370"/>
      <c r="I63" s="2370"/>
      <c r="J63" s="2370"/>
      <c r="K63" s="2370"/>
      <c r="L63" s="2385">
        <v>56</v>
      </c>
    </row>
    <row r="64" spans="1:15" ht="13.5" customHeight="1">
      <c r="A64" s="2390">
        <v>57</v>
      </c>
      <c r="B64" s="2389"/>
      <c r="C64" s="2388"/>
      <c r="D64" s="2387" t="s">
        <v>504</v>
      </c>
      <c r="E64" s="2386">
        <f t="shared" ref="E64:K64" si="0">SUM(E9:E63)</f>
        <v>5873</v>
      </c>
      <c r="F64" s="2386">
        <f t="shared" si="0"/>
        <v>560</v>
      </c>
      <c r="G64" s="2386">
        <f t="shared" si="0"/>
        <v>378</v>
      </c>
      <c r="H64" s="2386">
        <f t="shared" si="0"/>
        <v>771</v>
      </c>
      <c r="I64" s="2386">
        <f t="shared" si="0"/>
        <v>392</v>
      </c>
      <c r="J64" s="2386">
        <f t="shared" si="0"/>
        <v>1984</v>
      </c>
      <c r="K64" s="2386">
        <f t="shared" si="0"/>
        <v>9958</v>
      </c>
      <c r="L64" s="2385">
        <v>57</v>
      </c>
      <c r="N64" s="2366">
        <f>SUM(N10:N63)</f>
        <v>0</v>
      </c>
      <c r="O64" s="4593"/>
    </row>
    <row r="65" spans="1:12" ht="11.45" customHeight="1">
      <c r="A65" s="2384">
        <v>58</v>
      </c>
      <c r="B65" s="2380"/>
      <c r="C65" s="2381"/>
      <c r="D65" s="2380" t="s">
        <v>2402</v>
      </c>
      <c r="E65" s="2379"/>
      <c r="F65" s="2378"/>
      <c r="G65" s="2379"/>
      <c r="H65" s="2378"/>
      <c r="I65" s="2379"/>
      <c r="J65" s="2378"/>
      <c r="K65" s="2377"/>
      <c r="L65" s="2383">
        <v>58</v>
      </c>
    </row>
    <row r="66" spans="1:12" ht="11.45" customHeight="1">
      <c r="A66" s="2382"/>
      <c r="B66" s="2380"/>
      <c r="C66" s="2381"/>
      <c r="D66" s="2380" t="s">
        <v>2401</v>
      </c>
      <c r="E66" s="2379"/>
      <c r="F66" s="2378"/>
      <c r="G66" s="2379"/>
      <c r="H66" s="2378"/>
      <c r="I66" s="2379"/>
      <c r="J66" s="2378"/>
      <c r="K66" s="2377"/>
      <c r="L66" s="2376"/>
    </row>
    <row r="67" spans="1:12" ht="11.45" customHeight="1">
      <c r="A67" s="2375"/>
      <c r="B67" s="2373"/>
      <c r="C67" s="2374"/>
      <c r="D67" s="2373" t="s">
        <v>2400</v>
      </c>
      <c r="E67" s="5030" t="s">
        <v>478</v>
      </c>
      <c r="F67" s="2371"/>
      <c r="G67" s="2372"/>
      <c r="H67" s="2371"/>
      <c r="I67" s="2372"/>
      <c r="J67" s="2371"/>
      <c r="K67" s="2370"/>
      <c r="L67" s="2369"/>
    </row>
    <row r="68" spans="1:12" ht="12.6" customHeight="1">
      <c r="A68" s="4037" t="s">
        <v>173</v>
      </c>
      <c r="B68" s="2368"/>
      <c r="C68" s="2368"/>
      <c r="D68" s="2368"/>
      <c r="E68" s="2368"/>
      <c r="F68" s="2368"/>
      <c r="G68" s="2368"/>
      <c r="H68" s="2368"/>
      <c r="I68" s="2367"/>
      <c r="J68" s="2367"/>
      <c r="K68" s="2367"/>
    </row>
  </sheetData>
  <printOptions horizontalCentered="1"/>
  <pageMargins left="0.25" right="0.25" top="0.45" bottom="0.35" header="0" footer="0"/>
  <pageSetup scale="95" orientation="portrait" horizontalDpi="1800" verticalDpi="1800"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2">
    <pageSetUpPr fitToPage="1"/>
  </sheetPr>
  <dimension ref="B1:AA2043"/>
  <sheetViews>
    <sheetView showGridLines="0" topLeftCell="A4" zoomScaleNormal="100" workbookViewId="0">
      <selection activeCell="L51" sqref="L51:L53"/>
    </sheetView>
  </sheetViews>
  <sheetFormatPr defaultColWidth="10.85546875" defaultRowHeight="12.75"/>
  <cols>
    <col min="1" max="1" width="3.5703125" style="2408" customWidth="1"/>
    <col min="2" max="2" width="5.85546875" style="2408" customWidth="1"/>
    <col min="3" max="3" width="4.85546875" style="2408" customWidth="1"/>
    <col min="4" max="4" width="21.5703125" style="2408" customWidth="1"/>
    <col min="5" max="12" width="11.28515625" style="2408" customWidth="1"/>
    <col min="13" max="13" width="5.85546875" style="2408" customWidth="1"/>
    <col min="14" max="14" width="2.7109375" style="2408" customWidth="1"/>
    <col min="15" max="15" width="18.140625" style="2409" bestFit="1" customWidth="1"/>
    <col min="16" max="27" width="10.85546875" style="2409"/>
    <col min="28" max="16384" width="10.85546875" style="2408"/>
  </cols>
  <sheetData>
    <row r="1" spans="2:27" ht="14.25">
      <c r="B1" s="2442" t="s">
        <v>2463</v>
      </c>
      <c r="C1" s="2441"/>
      <c r="D1" s="2441"/>
      <c r="E1" s="2441"/>
      <c r="F1" s="2441"/>
      <c r="G1" s="2441"/>
      <c r="H1" s="2441"/>
      <c r="I1" s="2441"/>
      <c r="J1" s="2441"/>
      <c r="K1" s="2441"/>
      <c r="L1" s="2441"/>
      <c r="M1" s="2440"/>
      <c r="N1" s="4964">
        <v>64</v>
      </c>
      <c r="O1" s="5664"/>
      <c r="P1" s="2408"/>
      <c r="Q1" s="2408"/>
      <c r="R1" s="2408"/>
      <c r="S1" s="2408"/>
      <c r="T1" s="2408"/>
      <c r="U1" s="2408"/>
      <c r="V1" s="2408"/>
      <c r="W1" s="2408"/>
      <c r="X1" s="2408"/>
      <c r="Y1" s="2408"/>
      <c r="Z1" s="2408"/>
      <c r="AA1" s="2408"/>
    </row>
    <row r="2" spans="2:27" ht="11.1" customHeight="1">
      <c r="B2" s="2439"/>
      <c r="C2" s="2437"/>
      <c r="D2" s="2437"/>
      <c r="E2" s="2437"/>
      <c r="F2" s="2437"/>
      <c r="G2" s="2437"/>
      <c r="H2" s="2437"/>
      <c r="I2" s="2437"/>
      <c r="J2" s="2437"/>
      <c r="K2" s="2437"/>
      <c r="L2" s="2437"/>
      <c r="M2" s="2436"/>
      <c r="O2" s="5664"/>
      <c r="P2" s="2408"/>
      <c r="Q2" s="2408"/>
      <c r="R2" s="2408"/>
      <c r="S2" s="2408"/>
      <c r="T2" s="2408"/>
      <c r="U2" s="2408"/>
      <c r="V2" s="2408"/>
      <c r="W2" s="2408"/>
      <c r="X2" s="2408"/>
      <c r="Y2" s="2408"/>
      <c r="Z2" s="2408"/>
      <c r="AA2" s="2408"/>
    </row>
    <row r="3" spans="2:27" ht="12" customHeight="1">
      <c r="B3" s="2438" t="s">
        <v>2462</v>
      </c>
      <c r="C3" s="2437"/>
      <c r="D3" s="2437"/>
      <c r="E3" s="2437"/>
      <c r="F3" s="2437"/>
      <c r="G3" s="2437"/>
      <c r="H3" s="2437"/>
      <c r="I3" s="2437"/>
      <c r="J3" s="2437"/>
      <c r="K3" s="2437"/>
      <c r="L3" s="2437"/>
      <c r="M3" s="2436"/>
      <c r="O3" s="5664"/>
      <c r="P3" s="2408"/>
      <c r="Q3" s="2408"/>
      <c r="R3" s="2408"/>
      <c r="S3" s="2408"/>
      <c r="T3" s="2408"/>
      <c r="U3" s="2408"/>
      <c r="V3" s="2408"/>
      <c r="W3" s="2408"/>
      <c r="X3" s="2408"/>
      <c r="Y3" s="2408"/>
      <c r="Z3" s="2408"/>
      <c r="AA3" s="2408"/>
    </row>
    <row r="4" spans="2:27" ht="12" customHeight="1">
      <c r="B4" s="2438" t="s">
        <v>2461</v>
      </c>
      <c r="C4" s="2437"/>
      <c r="D4" s="2437"/>
      <c r="E4" s="2437"/>
      <c r="F4" s="2437"/>
      <c r="G4" s="2437"/>
      <c r="H4" s="2437"/>
      <c r="I4" s="2437"/>
      <c r="J4" s="2437"/>
      <c r="K4" s="2437"/>
      <c r="L4" s="2437"/>
      <c r="M4" s="2436"/>
      <c r="O4" s="5664"/>
      <c r="P4" s="2408"/>
      <c r="Q4" s="2408"/>
      <c r="R4" s="2408"/>
      <c r="S4" s="2408"/>
      <c r="T4" s="2408"/>
      <c r="U4" s="2408"/>
      <c r="V4" s="2408"/>
      <c r="W4" s="2408"/>
      <c r="X4" s="2408"/>
      <c r="Y4" s="2408"/>
      <c r="Z4" s="2408"/>
      <c r="AA4" s="2408"/>
    </row>
    <row r="5" spans="2:27" ht="12" customHeight="1">
      <c r="B5" s="2438" t="s">
        <v>2460</v>
      </c>
      <c r="C5" s="2437"/>
      <c r="D5" s="2437"/>
      <c r="E5" s="2437"/>
      <c r="F5" s="2437"/>
      <c r="G5" s="2437"/>
      <c r="H5" s="2437"/>
      <c r="I5" s="2437"/>
      <c r="J5" s="2437"/>
      <c r="K5" s="2437"/>
      <c r="L5" s="2437"/>
      <c r="M5" s="2436"/>
      <c r="O5" s="5664"/>
      <c r="P5" s="2408"/>
      <c r="Q5" s="2408"/>
      <c r="R5" s="2408"/>
      <c r="S5" s="2408"/>
      <c r="T5" s="2408"/>
      <c r="U5" s="2408"/>
      <c r="V5" s="2408"/>
      <c r="W5" s="2408"/>
      <c r="X5" s="2408"/>
      <c r="Y5" s="2408"/>
      <c r="Z5" s="2408"/>
      <c r="AA5" s="2408"/>
    </row>
    <row r="6" spans="2:27" ht="12" customHeight="1">
      <c r="B6" s="2438" t="s">
        <v>2459</v>
      </c>
      <c r="C6" s="2437"/>
      <c r="D6" s="2437"/>
      <c r="E6" s="2437"/>
      <c r="F6" s="2437"/>
      <c r="G6" s="2437"/>
      <c r="H6" s="2437"/>
      <c r="I6" s="2437"/>
      <c r="J6" s="2437"/>
      <c r="K6" s="2437"/>
      <c r="L6" s="2437"/>
      <c r="M6" s="2436"/>
      <c r="O6" s="5664"/>
      <c r="P6" s="2408" t="s">
        <v>982</v>
      </c>
      <c r="Q6" s="2408"/>
      <c r="R6" s="2408"/>
      <c r="S6" s="2408"/>
      <c r="T6" s="2408"/>
      <c r="U6" s="2408"/>
      <c r="V6" s="2408"/>
      <c r="W6" s="2408"/>
      <c r="X6" s="2408"/>
      <c r="Y6" s="2408"/>
      <c r="Z6" s="2408"/>
      <c r="AA6" s="2408"/>
    </row>
    <row r="7" spans="2:27" ht="11.1" customHeight="1" thickBot="1">
      <c r="B7" s="2435"/>
      <c r="C7" s="2434"/>
      <c r="D7" s="2434"/>
      <c r="E7" s="2434"/>
      <c r="F7" s="2434"/>
      <c r="G7" s="2434"/>
      <c r="H7" s="2434"/>
      <c r="I7" s="2434"/>
      <c r="J7" s="2434"/>
      <c r="K7" s="2434"/>
      <c r="L7" s="2434"/>
      <c r="M7" s="2433"/>
      <c r="O7" s="5664"/>
      <c r="P7" s="2408"/>
      <c r="Q7" s="2408"/>
      <c r="R7" s="2408"/>
      <c r="S7" s="2408"/>
      <c r="T7" s="2408"/>
      <c r="U7" s="2408"/>
      <c r="V7" s="2408"/>
      <c r="W7" s="2408"/>
      <c r="X7" s="2408"/>
      <c r="Y7" s="2408"/>
      <c r="Z7" s="2408"/>
      <c r="AA7" s="2408"/>
    </row>
    <row r="8" spans="2:27" ht="12.6" customHeight="1" thickTop="1">
      <c r="B8" s="2427"/>
      <c r="C8" s="2425"/>
      <c r="D8" s="2426" t="s">
        <v>982</v>
      </c>
      <c r="E8" s="2432" t="s">
        <v>2458</v>
      </c>
      <c r="F8" s="2431"/>
      <c r="G8" s="2431"/>
      <c r="H8" s="2431"/>
      <c r="I8" s="2431"/>
      <c r="J8" s="2431"/>
      <c r="K8" s="2431"/>
      <c r="L8" s="2431"/>
      <c r="M8" s="2425"/>
      <c r="O8" s="5664"/>
      <c r="P8" s="2408"/>
      <c r="Q8" s="2408"/>
      <c r="R8" s="2408"/>
      <c r="S8" s="2408"/>
      <c r="T8" s="2408"/>
      <c r="U8" s="2408"/>
      <c r="V8" s="2408"/>
      <c r="W8" s="2408"/>
      <c r="X8" s="2408"/>
      <c r="Y8" s="2408"/>
      <c r="Z8" s="2408"/>
      <c r="AA8" s="2408"/>
    </row>
    <row r="9" spans="2:27" ht="11.1" customHeight="1">
      <c r="B9" s="2430" t="s">
        <v>549</v>
      </c>
      <c r="C9" s="2429" t="s">
        <v>491</v>
      </c>
      <c r="D9" s="2426"/>
      <c r="E9" s="2425"/>
      <c r="F9" s="2426"/>
      <c r="G9" s="2425"/>
      <c r="H9" s="2428" t="s">
        <v>2453</v>
      </c>
      <c r="I9" s="2429" t="s">
        <v>2453</v>
      </c>
      <c r="J9" s="2426"/>
      <c r="K9" s="2429" t="s">
        <v>2457</v>
      </c>
      <c r="L9" s="2428" t="s">
        <v>2456</v>
      </c>
      <c r="M9" s="2429" t="s">
        <v>549</v>
      </c>
      <c r="O9" s="5664"/>
      <c r="P9" s="2408"/>
      <c r="Q9" s="2408"/>
      <c r="R9" s="2408"/>
      <c r="S9" s="2408"/>
      <c r="T9" s="2408"/>
      <c r="U9" s="2408"/>
      <c r="V9" s="2408"/>
      <c r="W9" s="2408"/>
      <c r="X9" s="2408"/>
      <c r="Y9" s="2408"/>
      <c r="Z9" s="2408"/>
      <c r="AA9" s="2408"/>
    </row>
    <row r="10" spans="2:27" ht="11.1" customHeight="1">
      <c r="B10" s="2430" t="s">
        <v>593</v>
      </c>
      <c r="C10" s="2429" t="s">
        <v>492</v>
      </c>
      <c r="D10" s="2428" t="s">
        <v>2455</v>
      </c>
      <c r="E10" s="2429" t="s">
        <v>549</v>
      </c>
      <c r="F10" s="2428" t="s">
        <v>2454</v>
      </c>
      <c r="G10" s="2429" t="s">
        <v>2453</v>
      </c>
      <c r="H10" s="2428" t="s">
        <v>2452</v>
      </c>
      <c r="I10" s="2429" t="s">
        <v>2451</v>
      </c>
      <c r="J10" s="2428" t="s">
        <v>2450</v>
      </c>
      <c r="K10" s="2429" t="s">
        <v>2449</v>
      </c>
      <c r="L10" s="2428" t="s">
        <v>2448</v>
      </c>
      <c r="M10" s="2429" t="s">
        <v>593</v>
      </c>
      <c r="O10" s="5664"/>
      <c r="P10" s="2408"/>
      <c r="Q10" s="2408"/>
      <c r="R10" s="2408"/>
      <c r="S10" s="2408"/>
      <c r="T10" s="2408"/>
      <c r="U10" s="2408"/>
      <c r="V10" s="2408"/>
      <c r="W10" s="2408"/>
      <c r="X10" s="2408"/>
      <c r="Y10" s="2408"/>
      <c r="Z10" s="2408"/>
      <c r="AA10" s="2408"/>
    </row>
    <row r="11" spans="2:27" ht="11.1" customHeight="1">
      <c r="B11" s="2427"/>
      <c r="C11" s="2425"/>
      <c r="D11" s="2426"/>
      <c r="E11" s="2429" t="s">
        <v>2447</v>
      </c>
      <c r="F11" s="2428" t="s">
        <v>2446</v>
      </c>
      <c r="G11" s="2429" t="s">
        <v>2445</v>
      </c>
      <c r="H11" s="2428" t="s">
        <v>2444</v>
      </c>
      <c r="I11" s="2429" t="s">
        <v>2443</v>
      </c>
      <c r="J11" s="2428" t="s">
        <v>2442</v>
      </c>
      <c r="K11" s="2429" t="s">
        <v>2414</v>
      </c>
      <c r="L11" s="2428" t="s">
        <v>1075</v>
      </c>
      <c r="M11" s="2425"/>
      <c r="O11" s="5664"/>
      <c r="P11" s="2408"/>
      <c r="Q11" s="2408"/>
      <c r="R11" s="2408"/>
      <c r="S11" s="2408"/>
      <c r="T11" s="2408"/>
      <c r="U11" s="2408"/>
      <c r="V11" s="2408"/>
      <c r="W11" s="2408"/>
      <c r="X11" s="2408"/>
      <c r="Y11" s="2408"/>
      <c r="Z11" s="2408"/>
      <c r="AA11" s="2408"/>
    </row>
    <row r="12" spans="2:27" ht="11.1" customHeight="1">
      <c r="B12" s="2427"/>
      <c r="C12" s="2425"/>
      <c r="D12" s="2426"/>
      <c r="E12" s="2425"/>
      <c r="F12" s="2426"/>
      <c r="G12" s="2425"/>
      <c r="H12" s="2426"/>
      <c r="I12" s="2425"/>
      <c r="J12" s="2426"/>
      <c r="K12" s="2425"/>
      <c r="L12" s="2426"/>
      <c r="M12" s="2425"/>
      <c r="O12" s="5664"/>
      <c r="P12"/>
      <c r="Q12"/>
      <c r="R12"/>
      <c r="S12"/>
      <c r="T12"/>
      <c r="U12"/>
      <c r="V12" s="2408"/>
      <c r="W12" s="2408"/>
      <c r="X12" s="2408"/>
      <c r="Y12" s="2408"/>
      <c r="Z12" s="2408"/>
      <c r="AA12" s="2408"/>
    </row>
    <row r="13" spans="2:27" ht="11.1" customHeight="1">
      <c r="B13" s="2424"/>
      <c r="C13" s="2418"/>
      <c r="D13" s="2423" t="s">
        <v>2441</v>
      </c>
      <c r="E13" s="2419" t="s">
        <v>600</v>
      </c>
      <c r="F13" s="2423" t="s">
        <v>494</v>
      </c>
      <c r="G13" s="2419" t="s">
        <v>495</v>
      </c>
      <c r="H13" s="2423" t="s">
        <v>496</v>
      </c>
      <c r="I13" s="2419" t="s">
        <v>497</v>
      </c>
      <c r="J13" s="2423" t="s">
        <v>498</v>
      </c>
      <c r="K13" s="2419" t="s">
        <v>499</v>
      </c>
      <c r="L13" s="2423" t="s">
        <v>500</v>
      </c>
      <c r="M13" s="2418"/>
      <c r="O13" s="5664"/>
      <c r="P13"/>
      <c r="Q13"/>
      <c r="R13"/>
      <c r="S13"/>
      <c r="T13"/>
      <c r="U13"/>
      <c r="V13" s="2408"/>
      <c r="W13" s="2408"/>
      <c r="X13" s="2408"/>
      <c r="Y13" s="2408"/>
      <c r="Z13" s="2408"/>
      <c r="AA13" s="2408"/>
    </row>
    <row r="14" spans="2:27" ht="12" customHeight="1">
      <c r="B14" s="2417">
        <v>1</v>
      </c>
      <c r="C14" s="2418"/>
      <c r="D14" s="2407"/>
      <c r="E14" s="4162"/>
      <c r="F14" s="4163"/>
      <c r="G14" s="4162"/>
      <c r="H14" s="4163"/>
      <c r="I14" s="4162"/>
      <c r="J14" s="2422"/>
      <c r="K14" s="2421"/>
      <c r="L14" s="2420"/>
      <c r="M14" s="2419">
        <v>1</v>
      </c>
      <c r="O14" s="5664"/>
      <c r="P14"/>
      <c r="Q14"/>
      <c r="R14"/>
      <c r="S14"/>
      <c r="T14"/>
      <c r="U14"/>
      <c r="V14" s="2408"/>
      <c r="W14" s="2408"/>
      <c r="X14" s="2408"/>
      <c r="Y14" s="2408"/>
      <c r="Z14" s="2408"/>
      <c r="AA14" s="2408"/>
    </row>
    <row r="15" spans="2:27" ht="12" customHeight="1">
      <c r="B15" s="2417">
        <v>2</v>
      </c>
      <c r="C15" s="2418"/>
      <c r="D15" s="5031" t="s">
        <v>2440</v>
      </c>
      <c r="E15" s="5032">
        <v>26</v>
      </c>
      <c r="F15" s="5032">
        <v>0</v>
      </c>
      <c r="G15" s="5032">
        <v>0</v>
      </c>
      <c r="H15" s="5032">
        <v>0</v>
      </c>
      <c r="I15" s="5032">
        <v>0</v>
      </c>
      <c r="J15" s="2415">
        <f>SUM(E15:I15)</f>
        <v>26</v>
      </c>
      <c r="K15" s="2414"/>
      <c r="L15" s="2413"/>
      <c r="M15" s="2419">
        <v>2</v>
      </c>
      <c r="O15" s="5664"/>
      <c r="P15"/>
      <c r="Q15"/>
      <c r="R15"/>
      <c r="S15"/>
      <c r="T15"/>
      <c r="U15"/>
      <c r="V15" s="2408"/>
      <c r="W15" s="2408"/>
      <c r="X15" s="2408"/>
      <c r="Y15" s="2408"/>
      <c r="Z15" s="2408"/>
      <c r="AA15" s="2408"/>
    </row>
    <row r="16" spans="2:27" ht="12" customHeight="1">
      <c r="B16" s="2417">
        <v>3</v>
      </c>
      <c r="C16" s="2418"/>
      <c r="D16" s="5031"/>
      <c r="E16" s="5033"/>
      <c r="F16" s="5033"/>
      <c r="G16" s="5033"/>
      <c r="H16" s="5033"/>
      <c r="I16" s="5033"/>
      <c r="J16" s="2415"/>
      <c r="K16" s="2414"/>
      <c r="L16" s="2413"/>
      <c r="M16" s="2419">
        <v>3</v>
      </c>
      <c r="O16" s="5664"/>
      <c r="P16"/>
      <c r="Q16"/>
      <c r="R16"/>
      <c r="S16"/>
      <c r="T16"/>
      <c r="U16"/>
      <c r="V16" s="2408"/>
      <c r="W16" s="2408"/>
      <c r="X16" s="2408"/>
      <c r="Y16" s="2408"/>
      <c r="Z16" s="2408"/>
      <c r="AA16" s="2408"/>
    </row>
    <row r="17" spans="2:27" ht="12" customHeight="1">
      <c r="B17" s="2417">
        <v>4</v>
      </c>
      <c r="C17" s="2418"/>
      <c r="D17" s="5031" t="s">
        <v>2439</v>
      </c>
      <c r="E17" s="5032">
        <v>1230</v>
      </c>
      <c r="F17" s="5032">
        <v>0</v>
      </c>
      <c r="G17" s="5032">
        <v>2</v>
      </c>
      <c r="H17" s="5032">
        <v>0</v>
      </c>
      <c r="I17" s="5032">
        <v>46</v>
      </c>
      <c r="J17" s="2415">
        <f>SUM(E17:I17)</f>
        <v>1278</v>
      </c>
      <c r="K17" s="2414"/>
      <c r="L17" s="2413"/>
      <c r="M17" s="2419">
        <v>4</v>
      </c>
      <c r="O17" s="5664"/>
      <c r="P17"/>
      <c r="Q17"/>
      <c r="R17"/>
      <c r="S17"/>
      <c r="T17"/>
      <c r="U17"/>
      <c r="V17" s="2408"/>
      <c r="W17" s="2408"/>
      <c r="X17" s="2408"/>
      <c r="Y17" s="2408"/>
      <c r="Z17" s="2408"/>
      <c r="AA17" s="2408"/>
    </row>
    <row r="18" spans="2:27" ht="12" customHeight="1">
      <c r="B18" s="2417">
        <v>5</v>
      </c>
      <c r="C18" s="2418"/>
      <c r="D18" s="5031"/>
      <c r="E18" s="5034"/>
      <c r="F18" s="5034"/>
      <c r="G18" s="5034"/>
      <c r="H18" s="5034"/>
      <c r="I18" s="5034"/>
      <c r="J18" s="2415"/>
      <c r="K18" s="2414"/>
      <c r="L18" s="2413"/>
      <c r="M18" s="2419">
        <v>5</v>
      </c>
      <c r="O18" s="5664"/>
      <c r="P18"/>
      <c r="Q18"/>
      <c r="R18"/>
      <c r="S18"/>
      <c r="T18"/>
      <c r="U18"/>
      <c r="V18" s="2408"/>
      <c r="W18" s="2408"/>
      <c r="X18" s="2408"/>
      <c r="Y18" s="2408"/>
      <c r="Z18" s="2408"/>
      <c r="AA18" s="2408"/>
    </row>
    <row r="19" spans="2:27" ht="12" customHeight="1">
      <c r="B19" s="2417">
        <v>6</v>
      </c>
      <c r="C19" s="2418"/>
      <c r="D19" s="5031" t="s">
        <v>2438</v>
      </c>
      <c r="E19" s="5032">
        <v>102</v>
      </c>
      <c r="F19" s="5032">
        <v>0</v>
      </c>
      <c r="G19" s="5032">
        <v>0</v>
      </c>
      <c r="H19" s="5032">
        <v>0</v>
      </c>
      <c r="I19" s="5032">
        <v>1</v>
      </c>
      <c r="J19" s="2415">
        <f>SUM(E19:I19)</f>
        <v>103</v>
      </c>
      <c r="K19" s="2414"/>
      <c r="L19" s="2413"/>
      <c r="M19" s="2419">
        <v>6</v>
      </c>
      <c r="O19" s="5664"/>
      <c r="P19"/>
      <c r="Q19"/>
      <c r="R19"/>
      <c r="S19"/>
      <c r="T19"/>
      <c r="U19"/>
      <c r="V19" s="2408"/>
      <c r="W19" s="2408"/>
      <c r="X19" s="2408"/>
      <c r="Y19" s="2408"/>
      <c r="Z19" s="2408"/>
      <c r="AA19" s="2408"/>
    </row>
    <row r="20" spans="2:27" ht="12" customHeight="1">
      <c r="B20" s="2417">
        <v>7</v>
      </c>
      <c r="C20" s="2418"/>
      <c r="D20" s="5031"/>
      <c r="E20" s="5034"/>
      <c r="F20" s="5034"/>
      <c r="G20" s="5034"/>
      <c r="H20" s="5034"/>
      <c r="I20" s="5034"/>
      <c r="J20" s="2415"/>
      <c r="K20" s="2414"/>
      <c r="L20" s="2413"/>
      <c r="M20" s="2419">
        <v>7</v>
      </c>
      <c r="O20" s="5664"/>
      <c r="P20"/>
      <c r="Q20"/>
      <c r="R20"/>
      <c r="S20"/>
      <c r="T20"/>
      <c r="U20"/>
      <c r="V20" s="2408"/>
      <c r="W20" s="2408"/>
      <c r="X20" s="2408"/>
      <c r="Y20" s="2408"/>
      <c r="Z20" s="2408"/>
      <c r="AA20" s="2408"/>
    </row>
    <row r="21" spans="2:27" ht="12" customHeight="1">
      <c r="B21" s="2417">
        <v>8</v>
      </c>
      <c r="C21" s="2418"/>
      <c r="D21" s="5031" t="s">
        <v>2437</v>
      </c>
      <c r="E21" s="5032">
        <v>574</v>
      </c>
      <c r="F21" s="5032">
        <v>0</v>
      </c>
      <c r="G21" s="5032">
        <v>0</v>
      </c>
      <c r="H21" s="5032">
        <v>0</v>
      </c>
      <c r="I21" s="5032">
        <v>0</v>
      </c>
      <c r="J21" s="2415">
        <f>SUM(E21:I21)</f>
        <v>574</v>
      </c>
      <c r="K21" s="2414"/>
      <c r="L21" s="2413"/>
      <c r="M21" s="2419">
        <v>8</v>
      </c>
      <c r="O21" s="5664"/>
      <c r="P21"/>
      <c r="Q21"/>
      <c r="R21"/>
      <c r="S21"/>
      <c r="T21"/>
      <c r="U21"/>
      <c r="V21" s="2408"/>
      <c r="W21" s="2408"/>
      <c r="X21" s="2408"/>
      <c r="Y21" s="2408"/>
      <c r="Z21" s="2408"/>
      <c r="AA21" s="2408"/>
    </row>
    <row r="22" spans="2:27" ht="12" customHeight="1">
      <c r="B22" s="2417">
        <v>9</v>
      </c>
      <c r="C22" s="2418"/>
      <c r="D22" s="5031"/>
      <c r="E22" s="5033"/>
      <c r="F22" s="5033"/>
      <c r="G22" s="5033"/>
      <c r="H22" s="5033"/>
      <c r="I22" s="5033"/>
      <c r="J22" s="2415"/>
      <c r="K22" s="2414"/>
      <c r="L22" s="2413"/>
      <c r="M22" s="2419">
        <v>9</v>
      </c>
      <c r="O22" s="5664"/>
      <c r="P22"/>
      <c r="Q22"/>
      <c r="R22"/>
      <c r="S22"/>
      <c r="T22"/>
      <c r="U22"/>
      <c r="V22" s="2408"/>
      <c r="W22" s="2408"/>
      <c r="X22" s="2408"/>
      <c r="Y22" s="2408"/>
      <c r="Z22" s="2408"/>
      <c r="AA22" s="2408"/>
    </row>
    <row r="23" spans="2:27" ht="12" customHeight="1">
      <c r="B23" s="2417">
        <v>10</v>
      </c>
      <c r="C23" s="2418"/>
      <c r="D23" s="5031" t="s">
        <v>2436</v>
      </c>
      <c r="E23" s="5032">
        <v>85</v>
      </c>
      <c r="F23" s="5032">
        <v>13</v>
      </c>
      <c r="G23" s="5032">
        <v>0</v>
      </c>
      <c r="H23" s="5032">
        <v>0</v>
      </c>
      <c r="I23" s="5032">
        <v>0</v>
      </c>
      <c r="J23" s="2415">
        <f>SUM(E23:I23)</f>
        <v>98</v>
      </c>
      <c r="K23" s="2414"/>
      <c r="L23" s="2413"/>
      <c r="M23" s="2419">
        <v>10</v>
      </c>
      <c r="O23" s="5664"/>
      <c r="P23"/>
      <c r="Q23"/>
      <c r="R23"/>
      <c r="S23"/>
      <c r="T23"/>
      <c r="U23"/>
      <c r="V23" s="2408"/>
      <c r="W23" s="2408"/>
      <c r="X23" s="2408"/>
      <c r="Y23" s="2408"/>
      <c r="Z23" s="2408"/>
      <c r="AA23" s="2408"/>
    </row>
    <row r="24" spans="2:27" ht="12" customHeight="1">
      <c r="B24" s="2417">
        <v>11</v>
      </c>
      <c r="C24" s="2418"/>
      <c r="D24" s="5031"/>
      <c r="E24" s="5035"/>
      <c r="F24" s="5035"/>
      <c r="G24" s="5035"/>
      <c r="H24" s="5035"/>
      <c r="I24" s="5035"/>
      <c r="J24" s="2415"/>
      <c r="K24" s="2414"/>
      <c r="L24" s="2413"/>
      <c r="M24" s="2412">
        <v>11</v>
      </c>
      <c r="O24" s="5664"/>
      <c r="P24"/>
      <c r="Q24"/>
      <c r="R24"/>
      <c r="S24"/>
      <c r="T24"/>
      <c r="U24"/>
      <c r="V24" s="2408"/>
      <c r="W24" s="2408"/>
      <c r="X24" s="2408"/>
      <c r="Y24" s="2408"/>
      <c r="Z24" s="2408"/>
      <c r="AA24" s="2408"/>
    </row>
    <row r="25" spans="2:27" ht="12" customHeight="1">
      <c r="B25" s="2417">
        <v>12</v>
      </c>
      <c r="C25" s="2418"/>
      <c r="D25" s="5031" t="s">
        <v>2435</v>
      </c>
      <c r="E25" s="5032">
        <v>239</v>
      </c>
      <c r="F25" s="5032">
        <v>0</v>
      </c>
      <c r="G25" s="5032">
        <v>0</v>
      </c>
      <c r="H25" s="5032">
        <v>0</v>
      </c>
      <c r="I25" s="5032">
        <v>0</v>
      </c>
      <c r="J25" s="2415">
        <f>SUM(E25:I25)</f>
        <v>239</v>
      </c>
      <c r="K25" s="2414"/>
      <c r="L25" s="2413"/>
      <c r="M25" s="2412">
        <v>12</v>
      </c>
      <c r="O25" s="5664"/>
      <c r="P25"/>
      <c r="Q25"/>
      <c r="R25"/>
      <c r="S25"/>
      <c r="T25"/>
      <c r="U25"/>
      <c r="V25" s="2408"/>
      <c r="W25" s="2408"/>
      <c r="X25" s="2408"/>
      <c r="Y25" s="2408"/>
      <c r="Z25" s="2408"/>
      <c r="AA25" s="2408"/>
    </row>
    <row r="26" spans="2:27" ht="12" customHeight="1">
      <c r="B26" s="2417">
        <v>13</v>
      </c>
      <c r="C26" s="2418"/>
      <c r="D26" s="5031"/>
      <c r="E26" s="5034"/>
      <c r="F26" s="5034"/>
      <c r="G26" s="5034"/>
      <c r="H26" s="5034"/>
      <c r="I26" s="5034"/>
      <c r="J26" s="2415"/>
      <c r="K26" s="2414"/>
      <c r="L26" s="2413"/>
      <c r="M26" s="2412">
        <v>13</v>
      </c>
      <c r="N26" s="5665" t="s">
        <v>3500</v>
      </c>
      <c r="O26"/>
      <c r="P26"/>
      <c r="Q26"/>
      <c r="R26"/>
      <c r="S26"/>
      <c r="T26"/>
      <c r="U26"/>
      <c r="V26" s="2408"/>
      <c r="W26" s="2408"/>
      <c r="X26" s="2408"/>
      <c r="Y26" s="2408"/>
      <c r="Z26" s="2408"/>
      <c r="AA26" s="2408"/>
    </row>
    <row r="27" spans="2:27" ht="12" customHeight="1">
      <c r="B27" s="2417">
        <v>14</v>
      </c>
      <c r="C27" s="2418"/>
      <c r="D27" s="5031" t="s">
        <v>2434</v>
      </c>
      <c r="E27" s="5032">
        <v>873</v>
      </c>
      <c r="F27" s="5032">
        <v>1</v>
      </c>
      <c r="G27" s="5032">
        <v>3</v>
      </c>
      <c r="H27" s="5032">
        <v>0</v>
      </c>
      <c r="I27" s="5032">
        <v>0</v>
      </c>
      <c r="J27" s="2415">
        <f>SUM(E27:I27)</f>
        <v>877</v>
      </c>
      <c r="K27" s="2414"/>
      <c r="L27" s="2413"/>
      <c r="M27" s="2412">
        <v>14</v>
      </c>
      <c r="N27" s="5665"/>
      <c r="O27"/>
      <c r="P27"/>
      <c r="Q27"/>
      <c r="R27"/>
      <c r="S27"/>
      <c r="T27"/>
      <c r="U27"/>
      <c r="V27" s="2408"/>
      <c r="W27" s="2408"/>
      <c r="X27" s="2408"/>
      <c r="Y27" s="2408"/>
      <c r="Z27" s="2408"/>
      <c r="AA27" s="2408"/>
    </row>
    <row r="28" spans="2:27" ht="12" customHeight="1">
      <c r="B28" s="2417">
        <v>15</v>
      </c>
      <c r="C28" s="2418"/>
      <c r="D28" s="5031"/>
      <c r="E28" s="5033"/>
      <c r="F28" s="5033"/>
      <c r="G28" s="5033"/>
      <c r="H28" s="5033"/>
      <c r="I28" s="5033"/>
      <c r="J28" s="2415"/>
      <c r="K28" s="2414"/>
      <c r="L28" s="2413"/>
      <c r="M28" s="2412">
        <v>15</v>
      </c>
      <c r="N28" s="5665"/>
      <c r="O28"/>
      <c r="P28"/>
      <c r="Q28"/>
      <c r="R28"/>
      <c r="S28"/>
      <c r="T28"/>
      <c r="U28"/>
      <c r="V28" s="2408"/>
      <c r="W28" s="2408"/>
      <c r="X28" s="2408"/>
      <c r="Y28" s="2408"/>
      <c r="Z28" s="2408"/>
      <c r="AA28" s="2408"/>
    </row>
    <row r="29" spans="2:27" ht="12" customHeight="1">
      <c r="B29" s="2417">
        <v>16</v>
      </c>
      <c r="C29" s="2418"/>
      <c r="D29" s="5031" t="s">
        <v>2433</v>
      </c>
      <c r="E29" s="5032">
        <v>378</v>
      </c>
      <c r="F29" s="5032">
        <v>0</v>
      </c>
      <c r="G29" s="5032">
        <v>0</v>
      </c>
      <c r="H29" s="5032">
        <v>0</v>
      </c>
      <c r="I29" s="5032">
        <v>0</v>
      </c>
      <c r="J29" s="2415">
        <f>SUM(E29:I29)</f>
        <v>378</v>
      </c>
      <c r="K29" s="2414"/>
      <c r="L29" s="2413"/>
      <c r="M29" s="2412">
        <v>16</v>
      </c>
      <c r="N29" s="5665"/>
      <c r="O29"/>
      <c r="P29"/>
      <c r="Q29"/>
      <c r="R29"/>
      <c r="S29"/>
      <c r="T29"/>
      <c r="U29"/>
      <c r="V29" s="2408"/>
      <c r="W29" s="2408"/>
      <c r="X29" s="2408"/>
      <c r="Y29" s="2408"/>
      <c r="Z29" s="2408"/>
      <c r="AA29" s="2408"/>
    </row>
    <row r="30" spans="2:27" ht="12" customHeight="1">
      <c r="B30" s="2417">
        <v>17</v>
      </c>
      <c r="C30" s="2418"/>
      <c r="D30" s="5031"/>
      <c r="E30" s="5033"/>
      <c r="F30" s="5033"/>
      <c r="G30" s="5033"/>
      <c r="H30" s="5033"/>
      <c r="I30" s="5033"/>
      <c r="J30" s="2415"/>
      <c r="K30" s="2414"/>
      <c r="L30" s="2413"/>
      <c r="M30" s="2412">
        <v>17</v>
      </c>
      <c r="N30" s="5665"/>
      <c r="O30"/>
      <c r="P30"/>
      <c r="Q30"/>
      <c r="R30"/>
      <c r="S30"/>
      <c r="T30"/>
      <c r="U30"/>
      <c r="V30" s="2408"/>
      <c r="W30" s="2408"/>
      <c r="X30" s="2408"/>
      <c r="Y30" s="2408"/>
      <c r="Z30" s="2408"/>
      <c r="AA30" s="2408"/>
    </row>
    <row r="31" spans="2:27" ht="12" customHeight="1">
      <c r="B31" s="2417">
        <v>18</v>
      </c>
      <c r="C31" s="2418"/>
      <c r="D31" s="5031" t="s">
        <v>2432</v>
      </c>
      <c r="E31" s="5032">
        <v>575</v>
      </c>
      <c r="F31" s="5032">
        <v>0</v>
      </c>
      <c r="G31" s="5032">
        <v>0</v>
      </c>
      <c r="H31" s="5032">
        <v>0</v>
      </c>
      <c r="I31" s="5032">
        <v>0</v>
      </c>
      <c r="J31" s="2415">
        <f>SUM(E31:I31)</f>
        <v>575</v>
      </c>
      <c r="K31" s="2414"/>
      <c r="L31" s="2413"/>
      <c r="M31" s="2412">
        <v>18</v>
      </c>
      <c r="N31" s="5665"/>
      <c r="O31"/>
      <c r="P31"/>
      <c r="Q31"/>
      <c r="R31"/>
      <c r="S31"/>
      <c r="T31"/>
      <c r="U31"/>
      <c r="V31" s="2408"/>
      <c r="W31" s="2408"/>
      <c r="X31" s="2408"/>
      <c r="Y31" s="2408"/>
      <c r="Z31" s="2408"/>
      <c r="AA31" s="2408"/>
    </row>
    <row r="32" spans="2:27" ht="12" customHeight="1">
      <c r="B32" s="2417">
        <v>19</v>
      </c>
      <c r="C32" s="2418"/>
      <c r="D32" s="5031"/>
      <c r="E32" s="5033"/>
      <c r="F32" s="5033"/>
      <c r="G32" s="5033"/>
      <c r="H32" s="5033"/>
      <c r="I32" s="5033"/>
      <c r="J32" s="2415"/>
      <c r="K32" s="2414"/>
      <c r="L32" s="2413"/>
      <c r="M32" s="2412">
        <v>19</v>
      </c>
      <c r="N32" s="5665"/>
      <c r="O32"/>
      <c r="P32"/>
      <c r="Q32"/>
      <c r="R32"/>
      <c r="S32"/>
      <c r="T32"/>
      <c r="U32"/>
      <c r="V32" s="2408"/>
      <c r="W32" s="2408"/>
      <c r="X32" s="2408"/>
      <c r="Y32" s="2408"/>
      <c r="Z32" s="2408"/>
      <c r="AA32" s="2408"/>
    </row>
    <row r="33" spans="2:27" ht="12" customHeight="1">
      <c r="B33" s="2417">
        <v>20</v>
      </c>
      <c r="C33" s="2418"/>
      <c r="D33" s="5031" t="s">
        <v>2431</v>
      </c>
      <c r="E33" s="5032">
        <v>4</v>
      </c>
      <c r="F33" s="5032">
        <v>0</v>
      </c>
      <c r="G33" s="5032">
        <v>0</v>
      </c>
      <c r="H33" s="5032">
        <v>0</v>
      </c>
      <c r="I33" s="5032">
        <v>0</v>
      </c>
      <c r="J33" s="2415">
        <f>SUM(E33:I33)</f>
        <v>4</v>
      </c>
      <c r="K33" s="2414"/>
      <c r="L33" s="2413"/>
      <c r="M33" s="2412">
        <v>20</v>
      </c>
      <c r="N33" s="5665"/>
      <c r="O33"/>
      <c r="P33"/>
      <c r="Q33"/>
      <c r="R33"/>
      <c r="S33"/>
      <c r="T33"/>
      <c r="U33"/>
      <c r="V33" s="2408"/>
      <c r="W33" s="2408"/>
      <c r="X33" s="2408"/>
      <c r="Y33" s="2408"/>
      <c r="Z33" s="2408"/>
      <c r="AA33" s="2408"/>
    </row>
    <row r="34" spans="2:27" ht="12" customHeight="1">
      <c r="B34" s="2417">
        <v>21</v>
      </c>
      <c r="C34" s="2418"/>
      <c r="D34" s="5031"/>
      <c r="E34" s="5034"/>
      <c r="F34" s="5034"/>
      <c r="G34" s="5034"/>
      <c r="H34" s="5034"/>
      <c r="I34" s="5034"/>
      <c r="J34" s="2415"/>
      <c r="K34" s="2414"/>
      <c r="L34" s="2413"/>
      <c r="M34" s="2412">
        <v>21</v>
      </c>
      <c r="N34" s="5665"/>
      <c r="O34"/>
      <c r="P34"/>
      <c r="Q34"/>
      <c r="R34"/>
      <c r="S34"/>
      <c r="T34"/>
      <c r="U34"/>
      <c r="V34" s="2408"/>
      <c r="W34" s="2408"/>
      <c r="X34" s="2408"/>
      <c r="Y34" s="2408"/>
      <c r="Z34" s="2408"/>
      <c r="AA34" s="2408"/>
    </row>
    <row r="35" spans="2:27" ht="12" customHeight="1">
      <c r="B35" s="2417">
        <v>22</v>
      </c>
      <c r="C35" s="2418"/>
      <c r="D35" s="5031" t="s">
        <v>2430</v>
      </c>
      <c r="E35" s="5032">
        <v>156</v>
      </c>
      <c r="F35" s="5032">
        <v>0</v>
      </c>
      <c r="G35" s="5032">
        <v>0</v>
      </c>
      <c r="H35" s="5032">
        <v>0</v>
      </c>
      <c r="I35" s="5032">
        <v>0</v>
      </c>
      <c r="J35" s="2415">
        <f>SUM(E35:I35)</f>
        <v>156</v>
      </c>
      <c r="K35" s="2414"/>
      <c r="L35" s="2413"/>
      <c r="M35" s="2412">
        <v>22</v>
      </c>
      <c r="N35" s="5665"/>
      <c r="O35"/>
      <c r="P35"/>
      <c r="Q35"/>
      <c r="R35"/>
      <c r="S35"/>
      <c r="T35"/>
      <c r="U35"/>
      <c r="V35" s="2408"/>
      <c r="W35" s="2408"/>
      <c r="X35" s="2408"/>
      <c r="Y35" s="2408"/>
      <c r="Z35" s="2408"/>
      <c r="AA35" s="2408"/>
    </row>
    <row r="36" spans="2:27" ht="12" customHeight="1">
      <c r="B36" s="2417">
        <v>23</v>
      </c>
      <c r="C36" s="2418"/>
      <c r="D36" s="5031"/>
      <c r="E36" s="5034"/>
      <c r="F36" s="5034"/>
      <c r="G36" s="5034"/>
      <c r="H36" s="5034"/>
      <c r="I36" s="5034"/>
      <c r="J36" s="2415"/>
      <c r="K36" s="2414"/>
      <c r="L36" s="2413"/>
      <c r="M36" s="2412">
        <v>23</v>
      </c>
      <c r="N36" s="5665"/>
      <c r="O36"/>
      <c r="P36"/>
      <c r="Q36"/>
      <c r="R36"/>
      <c r="S36"/>
      <c r="T36"/>
      <c r="U36"/>
      <c r="V36" s="2408"/>
      <c r="W36" s="2408"/>
      <c r="X36" s="2408"/>
      <c r="Y36" s="2408"/>
      <c r="Z36" s="2408"/>
      <c r="AA36" s="2408"/>
    </row>
    <row r="37" spans="2:27" ht="12" customHeight="1">
      <c r="B37" s="2417">
        <v>24</v>
      </c>
      <c r="C37" s="2418"/>
      <c r="D37" s="5031" t="s">
        <v>2429</v>
      </c>
      <c r="E37" s="5032">
        <v>161</v>
      </c>
      <c r="F37" s="5032">
        <v>0</v>
      </c>
      <c r="G37" s="5032">
        <v>0</v>
      </c>
      <c r="H37" s="5032">
        <v>0</v>
      </c>
      <c r="I37" s="5032">
        <v>0</v>
      </c>
      <c r="J37" s="2415">
        <f>SUM(E37:I37)</f>
        <v>161</v>
      </c>
      <c r="K37" s="2414"/>
      <c r="L37" s="2413"/>
      <c r="M37" s="2412">
        <v>24</v>
      </c>
      <c r="N37" s="5665"/>
      <c r="O37"/>
      <c r="P37"/>
      <c r="Q37"/>
      <c r="R37"/>
      <c r="S37"/>
      <c r="T37"/>
      <c r="U37"/>
      <c r="V37" s="2408"/>
      <c r="W37" s="2408"/>
      <c r="X37" s="2408"/>
      <c r="Y37" s="2408"/>
      <c r="Z37" s="2408"/>
      <c r="AA37" s="2408"/>
    </row>
    <row r="38" spans="2:27" ht="12" customHeight="1">
      <c r="B38" s="2417">
        <v>25</v>
      </c>
      <c r="C38" s="2418"/>
      <c r="D38" s="5031"/>
      <c r="E38" s="5034"/>
      <c r="F38" s="5034"/>
      <c r="G38" s="5034"/>
      <c r="H38" s="5034"/>
      <c r="I38" s="5034"/>
      <c r="J38" s="2415"/>
      <c r="K38" s="2414"/>
      <c r="L38" s="2413"/>
      <c r="M38" s="2412">
        <v>25</v>
      </c>
      <c r="N38" s="5665"/>
      <c r="O38"/>
      <c r="P38"/>
      <c r="Q38"/>
      <c r="R38"/>
      <c r="S38"/>
      <c r="T38"/>
      <c r="U38"/>
      <c r="V38" s="2408"/>
      <c r="W38" s="2408"/>
      <c r="X38" s="2408"/>
      <c r="Y38" s="2408"/>
      <c r="Z38" s="2408"/>
      <c r="AA38" s="2408"/>
    </row>
    <row r="39" spans="2:27" ht="12" customHeight="1">
      <c r="B39" s="2417">
        <v>26</v>
      </c>
      <c r="C39" s="2418"/>
      <c r="D39" s="5031" t="s">
        <v>2428</v>
      </c>
      <c r="E39" s="5032">
        <v>1358</v>
      </c>
      <c r="F39" s="5032">
        <v>0</v>
      </c>
      <c r="G39" s="5032">
        <v>0</v>
      </c>
      <c r="H39" s="5032">
        <v>0</v>
      </c>
      <c r="I39" s="5032">
        <v>46</v>
      </c>
      <c r="J39" s="2415">
        <f>SUM(E39:I39)</f>
        <v>1404</v>
      </c>
      <c r="K39" s="2414"/>
      <c r="L39" s="2413"/>
      <c r="M39" s="2412">
        <v>26</v>
      </c>
      <c r="N39" s="5665"/>
      <c r="O39"/>
      <c r="P39"/>
      <c r="Q39"/>
      <c r="R39"/>
      <c r="S39"/>
      <c r="T39"/>
      <c r="U39"/>
      <c r="V39" s="2408"/>
      <c r="W39" s="2408"/>
      <c r="X39" s="2408"/>
      <c r="Y39" s="2408"/>
      <c r="Z39" s="2408"/>
      <c r="AA39" s="2408"/>
    </row>
    <row r="40" spans="2:27" ht="12" customHeight="1">
      <c r="B40" s="2417">
        <v>27</v>
      </c>
      <c r="C40" s="2418"/>
      <c r="D40" s="2407"/>
      <c r="E40" s="2414"/>
      <c r="F40" s="2415"/>
      <c r="G40" s="2414"/>
      <c r="H40" s="2415"/>
      <c r="I40" s="2414"/>
      <c r="J40" s="2415"/>
      <c r="K40" s="2414"/>
      <c r="L40" s="2413"/>
      <c r="M40" s="2412">
        <v>27</v>
      </c>
      <c r="N40" s="5665"/>
      <c r="O40"/>
      <c r="P40"/>
      <c r="Q40"/>
      <c r="R40"/>
      <c r="S40"/>
      <c r="T40"/>
      <c r="U40"/>
      <c r="V40" s="2408"/>
      <c r="W40" s="2408"/>
      <c r="X40" s="2408"/>
      <c r="Y40" s="2408"/>
      <c r="Z40" s="2408"/>
      <c r="AA40" s="2408"/>
    </row>
    <row r="41" spans="2:27" ht="12" customHeight="1">
      <c r="B41" s="2417">
        <v>28</v>
      </c>
      <c r="C41" s="2418"/>
      <c r="D41" s="2407"/>
      <c r="E41" s="2414"/>
      <c r="F41" s="2415"/>
      <c r="G41" s="2414"/>
      <c r="H41" s="2415"/>
      <c r="I41" s="2414"/>
      <c r="J41" s="2415"/>
      <c r="K41" s="2414"/>
      <c r="L41" s="2413"/>
      <c r="M41" s="2412">
        <v>28</v>
      </c>
      <c r="N41" s="5665"/>
      <c r="O41"/>
      <c r="P41"/>
      <c r="Q41"/>
      <c r="R41"/>
      <c r="S41"/>
      <c r="T41"/>
      <c r="U41"/>
      <c r="V41" s="2408"/>
      <c r="W41" s="2408"/>
      <c r="X41" s="2408"/>
      <c r="Y41" s="2408"/>
      <c r="Z41" s="2408"/>
      <c r="AA41" s="2408"/>
    </row>
    <row r="42" spans="2:27" ht="12" customHeight="1">
      <c r="B42" s="2417">
        <v>29</v>
      </c>
      <c r="C42" s="2418"/>
      <c r="D42" s="2407"/>
      <c r="E42" s="2414"/>
      <c r="F42" s="2415"/>
      <c r="G42" s="2414"/>
      <c r="H42" s="2415"/>
      <c r="I42" s="2414"/>
      <c r="J42" s="2415"/>
      <c r="K42" s="2414"/>
      <c r="L42" s="2413"/>
      <c r="M42" s="2412">
        <v>29</v>
      </c>
      <c r="N42" s="5665"/>
      <c r="O42"/>
      <c r="P42"/>
      <c r="Q42"/>
      <c r="R42"/>
      <c r="S42"/>
      <c r="T42"/>
      <c r="U42"/>
      <c r="V42" s="2408"/>
      <c r="W42" s="2408"/>
      <c r="X42" s="2408"/>
      <c r="Y42" s="2408"/>
      <c r="Z42" s="2408"/>
      <c r="AA42" s="2408"/>
    </row>
    <row r="43" spans="2:27" ht="12" customHeight="1">
      <c r="B43" s="2417">
        <v>30</v>
      </c>
      <c r="C43" s="2418"/>
      <c r="D43" s="2407"/>
      <c r="E43" s="2414"/>
      <c r="F43" s="2415"/>
      <c r="G43" s="2414"/>
      <c r="H43" s="2415"/>
      <c r="I43" s="2414"/>
      <c r="J43" s="2415"/>
      <c r="K43" s="2414"/>
      <c r="L43" s="2413"/>
      <c r="M43" s="2412">
        <v>30</v>
      </c>
      <c r="N43" s="5665"/>
      <c r="O43"/>
      <c r="P43"/>
      <c r="Q43"/>
      <c r="R43"/>
      <c r="S43"/>
      <c r="T43"/>
      <c r="U43"/>
      <c r="V43" s="2408"/>
      <c r="W43" s="2408"/>
      <c r="X43" s="2408"/>
      <c r="Y43" s="2408"/>
      <c r="Z43" s="2408"/>
      <c r="AA43" s="2408"/>
    </row>
    <row r="44" spans="2:27" ht="12" customHeight="1">
      <c r="B44" s="2417">
        <v>31</v>
      </c>
      <c r="C44" s="2418"/>
      <c r="D44" s="2407"/>
      <c r="E44" s="2414"/>
      <c r="F44" s="2415"/>
      <c r="G44" s="2414"/>
      <c r="H44" s="2415"/>
      <c r="I44" s="2414"/>
      <c r="J44" s="2415"/>
      <c r="K44" s="2414"/>
      <c r="L44" s="2413"/>
      <c r="M44" s="2412">
        <v>31</v>
      </c>
      <c r="N44" s="5665"/>
      <c r="O44"/>
      <c r="P44"/>
      <c r="Q44"/>
      <c r="R44"/>
      <c r="S44"/>
      <c r="T44"/>
      <c r="U44"/>
      <c r="V44" s="2408"/>
      <c r="W44" s="2408"/>
      <c r="X44" s="2408"/>
      <c r="Y44" s="2408"/>
      <c r="Z44" s="2408"/>
      <c r="AA44" s="2408"/>
    </row>
    <row r="45" spans="2:27" ht="12" customHeight="1">
      <c r="B45" s="2417">
        <v>32</v>
      </c>
      <c r="C45" s="2416" t="s">
        <v>2427</v>
      </c>
      <c r="D45" s="2374"/>
      <c r="E45" s="2414">
        <f t="shared" ref="E45:J45" si="0">SUM(E15:E44)</f>
        <v>5761</v>
      </c>
      <c r="F45" s="2414">
        <f t="shared" si="0"/>
        <v>14</v>
      </c>
      <c r="G45" s="2414">
        <f t="shared" si="0"/>
        <v>5</v>
      </c>
      <c r="H45" s="2414">
        <f t="shared" si="0"/>
        <v>0</v>
      </c>
      <c r="I45" s="2414">
        <f t="shared" si="0"/>
        <v>93</v>
      </c>
      <c r="J45" s="2415">
        <f t="shared" si="0"/>
        <v>5873</v>
      </c>
      <c r="K45" s="2414"/>
      <c r="L45" s="2413"/>
      <c r="M45" s="2412">
        <v>32</v>
      </c>
      <c r="N45" s="5665"/>
      <c r="O45" s="4031"/>
      <c r="P45"/>
      <c r="Q45"/>
      <c r="R45"/>
      <c r="S45"/>
      <c r="T45"/>
      <c r="U45"/>
      <c r="V45" s="2408"/>
      <c r="W45" s="2408"/>
      <c r="X45" s="2408"/>
      <c r="Y45" s="2408"/>
      <c r="Z45" s="2408"/>
      <c r="AA45" s="2408"/>
    </row>
    <row r="46" spans="2:27" ht="12.75" customHeight="1">
      <c r="B46" s="2411"/>
      <c r="C46" s="2411"/>
      <c r="D46" s="2411"/>
      <c r="E46" s="2411"/>
      <c r="F46" s="2411"/>
      <c r="G46" s="2411"/>
      <c r="H46" s="2411"/>
      <c r="I46" s="2411"/>
      <c r="J46" s="2411"/>
      <c r="K46" s="2411"/>
      <c r="L46" s="2411"/>
      <c r="M46" s="3972"/>
      <c r="N46" s="4038"/>
      <c r="O46" s="3994"/>
      <c r="P46"/>
      <c r="Q46"/>
      <c r="R46"/>
      <c r="S46"/>
      <c r="T46"/>
      <c r="U46"/>
    </row>
    <row r="47" spans="2:27" ht="12.75" customHeight="1">
      <c r="M47" s="2877"/>
      <c r="N47" s="4038"/>
      <c r="O47" s="4039"/>
    </row>
    <row r="48" spans="2:27" ht="12.75" customHeight="1">
      <c r="M48" s="2877"/>
      <c r="N48" s="4038"/>
      <c r="O48" s="4039"/>
    </row>
    <row r="49" spans="13:27" ht="12.75" customHeight="1">
      <c r="M49" s="2877"/>
      <c r="N49" s="4038"/>
      <c r="O49" s="4039"/>
    </row>
    <row r="50" spans="13:27" ht="12.75" customHeight="1">
      <c r="M50" s="2877"/>
      <c r="N50" s="4038"/>
      <c r="O50" s="4039"/>
    </row>
    <row r="51" spans="13:27" ht="12.75" customHeight="1">
      <c r="M51" s="2877"/>
      <c r="N51" s="4038"/>
    </row>
    <row r="52" spans="13:27" ht="12.75" customHeight="1">
      <c r="M52" s="2877"/>
      <c r="N52" s="4038"/>
    </row>
    <row r="53" spans="13:27" ht="12.75" customHeight="1">
      <c r="M53" s="2877"/>
      <c r="N53" s="4038"/>
    </row>
    <row r="54" spans="13:27" ht="12.75" customHeight="1">
      <c r="M54" s="2877"/>
      <c r="N54" s="4038"/>
      <c r="O54" s="2408"/>
      <c r="P54" s="2408"/>
      <c r="Q54" s="2408"/>
      <c r="R54" s="2408"/>
      <c r="S54" s="2408"/>
      <c r="T54" s="2408"/>
      <c r="U54" s="2408"/>
      <c r="V54" s="2408"/>
      <c r="W54" s="2408"/>
      <c r="X54" s="2408"/>
      <c r="Y54" s="2408"/>
      <c r="Z54" s="2408"/>
      <c r="AA54" s="2408"/>
    </row>
    <row r="55" spans="13:27" ht="12.75" customHeight="1">
      <c r="M55" s="2877"/>
      <c r="N55" s="4038"/>
      <c r="AA55" s="2408"/>
    </row>
    <row r="56" spans="13:27" ht="12.75" customHeight="1">
      <c r="M56" s="2877"/>
      <c r="N56" s="4038"/>
    </row>
    <row r="57" spans="13:27" ht="12.75" customHeight="1">
      <c r="M57" s="2877"/>
      <c r="N57" s="4038"/>
    </row>
    <row r="58" spans="13:27" ht="12.75" customHeight="1">
      <c r="M58" s="2877"/>
      <c r="N58" s="4038"/>
    </row>
    <row r="59" spans="13:27" ht="12.75" customHeight="1">
      <c r="M59" s="2877"/>
      <c r="N59" s="4038"/>
    </row>
    <row r="60" spans="13:27" ht="12.75" customHeight="1">
      <c r="M60" s="2877"/>
      <c r="N60" s="4038"/>
    </row>
    <row r="61" spans="13:27" ht="12.75" customHeight="1">
      <c r="M61" s="2877"/>
      <c r="N61" s="4038"/>
    </row>
    <row r="62" spans="13:27" ht="12.75" customHeight="1">
      <c r="M62" s="2877"/>
      <c r="N62" s="4038"/>
    </row>
    <row r="63" spans="13:27" ht="12.75" customHeight="1">
      <c r="M63" s="2877"/>
      <c r="N63" s="4038"/>
    </row>
    <row r="64" spans="13:27" ht="12.75" customHeight="1">
      <c r="M64" s="2877"/>
      <c r="N64" s="4038"/>
    </row>
    <row r="65" spans="13:14" ht="12.75" customHeight="1">
      <c r="M65" s="2877"/>
      <c r="N65" s="4038"/>
    </row>
    <row r="66" spans="13:14" ht="12.75" customHeight="1">
      <c r="M66" s="2877"/>
      <c r="N66" s="4038"/>
    </row>
    <row r="67" spans="13:14" ht="12.75" customHeight="1">
      <c r="M67" s="2877"/>
      <c r="N67" s="4038"/>
    </row>
    <row r="68" spans="13:14" ht="12.75" customHeight="1">
      <c r="M68" s="2877"/>
      <c r="N68" s="4038"/>
    </row>
    <row r="69" spans="13:14" ht="12.75" customHeight="1">
      <c r="M69" s="2877"/>
      <c r="N69" s="4038"/>
    </row>
    <row r="70" spans="13:14">
      <c r="M70" s="2877"/>
    </row>
    <row r="71" spans="13:14">
      <c r="M71" s="2877"/>
    </row>
    <row r="72" spans="13:14">
      <c r="M72" s="2877"/>
    </row>
    <row r="73" spans="13:14">
      <c r="M73" s="2877"/>
    </row>
    <row r="74" spans="13:14">
      <c r="M74" s="2877"/>
    </row>
    <row r="75" spans="13:14">
      <c r="M75" s="2877"/>
    </row>
    <row r="76" spans="13:14">
      <c r="M76" s="2877"/>
    </row>
    <row r="77" spans="13:14">
      <c r="M77" s="2877"/>
    </row>
    <row r="78" spans="13:14">
      <c r="M78" s="2877"/>
    </row>
    <row r="79" spans="13:14">
      <c r="M79" s="2877"/>
    </row>
    <row r="80" spans="13:14">
      <c r="M80" s="2877"/>
    </row>
    <row r="81" spans="13:13">
      <c r="M81" s="2877"/>
    </row>
    <row r="82" spans="13:13">
      <c r="M82" s="2877"/>
    </row>
    <row r="83" spans="13:13">
      <c r="M83" s="2877"/>
    </row>
    <row r="84" spans="13:13">
      <c r="M84" s="2877"/>
    </row>
    <row r="85" spans="13:13">
      <c r="M85" s="2877"/>
    </row>
    <row r="86" spans="13:13">
      <c r="M86" s="2877"/>
    </row>
    <row r="87" spans="13:13">
      <c r="M87" s="2877"/>
    </row>
    <row r="88" spans="13:13">
      <c r="M88" s="2877"/>
    </row>
    <row r="89" spans="13:13">
      <c r="M89" s="2877"/>
    </row>
    <row r="90" spans="13:13">
      <c r="M90" s="2877"/>
    </row>
    <row r="91" spans="13:13">
      <c r="M91" s="2877"/>
    </row>
    <row r="92" spans="13:13">
      <c r="M92" s="2877"/>
    </row>
    <row r="93" spans="13:13">
      <c r="M93" s="2877"/>
    </row>
    <row r="94" spans="13:13">
      <c r="M94" s="2877"/>
    </row>
    <row r="95" spans="13:13">
      <c r="M95" s="2877"/>
    </row>
    <row r="96" spans="13:13">
      <c r="M96" s="2877"/>
    </row>
    <row r="97" spans="13:13">
      <c r="M97" s="2877"/>
    </row>
    <row r="98" spans="13:13">
      <c r="M98" s="2877"/>
    </row>
    <row r="99" spans="13:13">
      <c r="M99" s="2877"/>
    </row>
    <row r="100" spans="13:13">
      <c r="M100" s="2877"/>
    </row>
    <row r="101" spans="13:13">
      <c r="M101" s="2877"/>
    </row>
    <row r="102" spans="13:13">
      <c r="M102" s="2877"/>
    </row>
    <row r="103" spans="13:13">
      <c r="M103" s="2877"/>
    </row>
    <row r="104" spans="13:13">
      <c r="M104" s="2877"/>
    </row>
    <row r="105" spans="13:13">
      <c r="M105" s="2877"/>
    </row>
    <row r="106" spans="13:13">
      <c r="M106" s="2877"/>
    </row>
    <row r="107" spans="13:13">
      <c r="M107" s="2877"/>
    </row>
    <row r="108" spans="13:13">
      <c r="M108" s="2877"/>
    </row>
    <row r="109" spans="13:13">
      <c r="M109" s="2877"/>
    </row>
    <row r="110" spans="13:13">
      <c r="M110" s="2877"/>
    </row>
    <row r="111" spans="13:13">
      <c r="M111" s="2877"/>
    </row>
    <row r="112" spans="13:13">
      <c r="M112" s="2877"/>
    </row>
    <row r="113" spans="13:13">
      <c r="M113" s="2877"/>
    </row>
    <row r="114" spans="13:13">
      <c r="M114" s="2877"/>
    </row>
    <row r="115" spans="13:13">
      <c r="M115" s="2877"/>
    </row>
    <row r="116" spans="13:13">
      <c r="M116" s="2877"/>
    </row>
    <row r="117" spans="13:13">
      <c r="M117" s="2877"/>
    </row>
    <row r="118" spans="13:13">
      <c r="M118" s="2877"/>
    </row>
    <row r="119" spans="13:13">
      <c r="M119" s="2877"/>
    </row>
    <row r="120" spans="13:13">
      <c r="M120" s="2877"/>
    </row>
    <row r="121" spans="13:13">
      <c r="M121" s="2877"/>
    </row>
    <row r="122" spans="13:13">
      <c r="M122" s="2877"/>
    </row>
    <row r="123" spans="13:13">
      <c r="M123" s="2877"/>
    </row>
    <row r="124" spans="13:13">
      <c r="M124" s="2877"/>
    </row>
    <row r="125" spans="13:13">
      <c r="M125" s="2877"/>
    </row>
    <row r="126" spans="13:13">
      <c r="M126" s="2877"/>
    </row>
    <row r="127" spans="13:13">
      <c r="M127" s="2877"/>
    </row>
    <row r="128" spans="13:13">
      <c r="M128" s="2877"/>
    </row>
    <row r="129" spans="13:13">
      <c r="M129" s="2877"/>
    </row>
    <row r="130" spans="13:13">
      <c r="M130" s="2877"/>
    </row>
    <row r="131" spans="13:13">
      <c r="M131" s="2877"/>
    </row>
    <row r="132" spans="13:13">
      <c r="M132" s="2877"/>
    </row>
    <row r="133" spans="13:13">
      <c r="M133" s="2877"/>
    </row>
    <row r="134" spans="13:13">
      <c r="M134" s="2877"/>
    </row>
    <row r="135" spans="13:13">
      <c r="M135" s="2877"/>
    </row>
    <row r="136" spans="13:13">
      <c r="M136" s="2877"/>
    </row>
    <row r="137" spans="13:13">
      <c r="M137" s="2877"/>
    </row>
    <row r="138" spans="13:13">
      <c r="M138" s="2877"/>
    </row>
    <row r="139" spans="13:13">
      <c r="M139" s="2877"/>
    </row>
    <row r="140" spans="13:13">
      <c r="M140" s="2877"/>
    </row>
    <row r="141" spans="13:13">
      <c r="M141" s="2877"/>
    </row>
    <row r="142" spans="13:13">
      <c r="M142" s="2877"/>
    </row>
    <row r="143" spans="13:13">
      <c r="M143" s="2877"/>
    </row>
    <row r="144" spans="13:13">
      <c r="M144" s="2877"/>
    </row>
    <row r="145" spans="13:13">
      <c r="M145" s="2877"/>
    </row>
    <row r="146" spans="13:13">
      <c r="M146" s="2877"/>
    </row>
    <row r="147" spans="13:13">
      <c r="M147" s="2877"/>
    </row>
    <row r="148" spans="13:13">
      <c r="M148" s="2877"/>
    </row>
    <row r="149" spans="13:13">
      <c r="M149" s="2877"/>
    </row>
    <row r="150" spans="13:13">
      <c r="M150" s="2877"/>
    </row>
    <row r="151" spans="13:13">
      <c r="M151" s="2877"/>
    </row>
    <row r="152" spans="13:13">
      <c r="M152" s="2877"/>
    </row>
    <row r="153" spans="13:13">
      <c r="M153" s="2877"/>
    </row>
    <row r="154" spans="13:13">
      <c r="M154" s="2877"/>
    </row>
    <row r="155" spans="13:13">
      <c r="M155" s="2877"/>
    </row>
    <row r="156" spans="13:13">
      <c r="M156" s="2877"/>
    </row>
    <row r="157" spans="13:13">
      <c r="M157" s="2877"/>
    </row>
    <row r="158" spans="13:13">
      <c r="M158" s="2877"/>
    </row>
    <row r="159" spans="13:13">
      <c r="M159" s="2877"/>
    </row>
    <row r="160" spans="13:13">
      <c r="M160" s="2877"/>
    </row>
    <row r="161" spans="13:13">
      <c r="M161" s="2877"/>
    </row>
    <row r="162" spans="13:13">
      <c r="M162" s="2877"/>
    </row>
    <row r="163" spans="13:13">
      <c r="M163" s="2877"/>
    </row>
    <row r="164" spans="13:13">
      <c r="M164" s="2877"/>
    </row>
    <row r="165" spans="13:13">
      <c r="M165" s="2877"/>
    </row>
    <row r="166" spans="13:13">
      <c r="M166" s="2877"/>
    </row>
    <row r="167" spans="13:13">
      <c r="M167" s="2877"/>
    </row>
    <row r="168" spans="13:13">
      <c r="M168" s="2877"/>
    </row>
    <row r="169" spans="13:13">
      <c r="M169" s="2877"/>
    </row>
    <row r="170" spans="13:13">
      <c r="M170" s="2877"/>
    </row>
    <row r="171" spans="13:13">
      <c r="M171" s="2877"/>
    </row>
    <row r="172" spans="13:13">
      <c r="M172" s="2877"/>
    </row>
    <row r="173" spans="13:13">
      <c r="M173" s="2877"/>
    </row>
    <row r="174" spans="13:13">
      <c r="M174" s="2877"/>
    </row>
    <row r="175" spans="13:13">
      <c r="M175" s="2877"/>
    </row>
    <row r="176" spans="13:13">
      <c r="M176" s="2877"/>
    </row>
    <row r="177" spans="13:13">
      <c r="M177" s="2877"/>
    </row>
    <row r="178" spans="13:13">
      <c r="M178" s="2877"/>
    </row>
    <row r="179" spans="13:13">
      <c r="M179" s="2877"/>
    </row>
    <row r="180" spans="13:13">
      <c r="M180" s="2877"/>
    </row>
    <row r="181" spans="13:13">
      <c r="M181" s="2877"/>
    </row>
    <row r="182" spans="13:13">
      <c r="M182" s="2877"/>
    </row>
    <row r="183" spans="13:13">
      <c r="M183" s="2877"/>
    </row>
    <row r="184" spans="13:13">
      <c r="M184" s="2877"/>
    </row>
    <row r="185" spans="13:13">
      <c r="M185" s="2877"/>
    </row>
    <row r="186" spans="13:13">
      <c r="M186" s="2877"/>
    </row>
    <row r="187" spans="13:13">
      <c r="M187" s="2877"/>
    </row>
    <row r="188" spans="13:13">
      <c r="M188" s="2877"/>
    </row>
    <row r="189" spans="13:13">
      <c r="M189" s="2877"/>
    </row>
    <row r="190" spans="13:13">
      <c r="M190" s="2877"/>
    </row>
    <row r="191" spans="13:13">
      <c r="M191" s="2877"/>
    </row>
    <row r="192" spans="13:13">
      <c r="M192" s="2877"/>
    </row>
    <row r="193" spans="13:13">
      <c r="M193" s="2877"/>
    </row>
    <row r="194" spans="13:13">
      <c r="M194" s="2877"/>
    </row>
    <row r="195" spans="13:13">
      <c r="M195" s="2877"/>
    </row>
    <row r="196" spans="13:13">
      <c r="M196" s="2877"/>
    </row>
    <row r="197" spans="13:13">
      <c r="M197" s="2877"/>
    </row>
    <row r="198" spans="13:13">
      <c r="M198" s="2877"/>
    </row>
    <row r="199" spans="13:13">
      <c r="M199" s="2877"/>
    </row>
    <row r="200" spans="13:13">
      <c r="M200" s="2877"/>
    </row>
    <row r="201" spans="13:13">
      <c r="M201" s="2877"/>
    </row>
    <row r="202" spans="13:13">
      <c r="M202" s="2877"/>
    </row>
    <row r="203" spans="13:13">
      <c r="M203" s="2877"/>
    </row>
    <row r="204" spans="13:13">
      <c r="M204" s="2877"/>
    </row>
    <row r="205" spans="13:13">
      <c r="M205" s="2877"/>
    </row>
    <row r="206" spans="13:13">
      <c r="M206" s="2877"/>
    </row>
    <row r="207" spans="13:13">
      <c r="M207" s="2877"/>
    </row>
    <row r="208" spans="13:13">
      <c r="M208" s="2877"/>
    </row>
    <row r="209" spans="13:13">
      <c r="M209" s="2877"/>
    </row>
    <row r="210" spans="13:13">
      <c r="M210" s="2877"/>
    </row>
    <row r="211" spans="13:13">
      <c r="M211" s="2877"/>
    </row>
    <row r="212" spans="13:13">
      <c r="M212" s="2877"/>
    </row>
    <row r="213" spans="13:13">
      <c r="M213" s="2877"/>
    </row>
    <row r="214" spans="13:13">
      <c r="M214" s="2877"/>
    </row>
    <row r="215" spans="13:13">
      <c r="M215" s="2877"/>
    </row>
    <row r="216" spans="13:13">
      <c r="M216" s="2877"/>
    </row>
    <row r="217" spans="13:13">
      <c r="M217" s="2877"/>
    </row>
    <row r="218" spans="13:13">
      <c r="M218" s="2877"/>
    </row>
    <row r="219" spans="13:13">
      <c r="M219" s="2877"/>
    </row>
    <row r="220" spans="13:13">
      <c r="M220" s="2877"/>
    </row>
    <row r="221" spans="13:13">
      <c r="M221" s="2877"/>
    </row>
    <row r="222" spans="13:13">
      <c r="M222" s="2877"/>
    </row>
    <row r="223" spans="13:13">
      <c r="M223" s="2877"/>
    </row>
    <row r="224" spans="13:13">
      <c r="M224" s="2877"/>
    </row>
    <row r="225" spans="13:13">
      <c r="M225" s="2877"/>
    </row>
    <row r="226" spans="13:13">
      <c r="M226" s="2877"/>
    </row>
    <row r="227" spans="13:13">
      <c r="M227" s="2877"/>
    </row>
    <row r="228" spans="13:13">
      <c r="M228" s="2877"/>
    </row>
    <row r="229" spans="13:13">
      <c r="M229" s="2877"/>
    </row>
    <row r="230" spans="13:13">
      <c r="M230" s="2877"/>
    </row>
    <row r="231" spans="13:13">
      <c r="M231" s="2877"/>
    </row>
    <row r="232" spans="13:13">
      <c r="M232" s="2877"/>
    </row>
    <row r="233" spans="13:13">
      <c r="M233" s="2877"/>
    </row>
    <row r="234" spans="13:13">
      <c r="M234" s="2877"/>
    </row>
    <row r="2043" spans="5:27">
      <c r="E2043" s="2410"/>
      <c r="F2043" s="2410"/>
      <c r="G2043" s="2410"/>
      <c r="H2043" s="2410"/>
      <c r="I2043" s="2410"/>
      <c r="J2043" s="2410"/>
      <c r="K2043" s="2410"/>
      <c r="L2043" s="2410"/>
      <c r="M2043" s="2410"/>
      <c r="O2043" s="2408"/>
      <c r="P2043" s="2408"/>
      <c r="Q2043" s="2408"/>
      <c r="R2043" s="2408"/>
      <c r="S2043" s="2408"/>
      <c r="T2043" s="2408"/>
      <c r="U2043" s="2408"/>
      <c r="V2043" s="2408"/>
      <c r="W2043" s="2408"/>
      <c r="X2043" s="2408"/>
      <c r="Y2043" s="2408"/>
      <c r="Z2043" s="2408"/>
      <c r="AA2043" s="2408"/>
    </row>
  </sheetData>
  <mergeCells count="2">
    <mergeCell ref="O1:O25"/>
    <mergeCell ref="N26:N45"/>
  </mergeCells>
  <printOptions horizontalCentered="1" verticalCentered="1"/>
  <pageMargins left="0" right="0" top="0" bottom="0" header="0" footer="0"/>
  <pageSetup orientation="landscape" horizontalDpi="2400" verticalDpi="2400" r:id="rId1"/>
  <headerFooter alignWithMargins="0"/>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codeName="Sheet84"/>
  <dimension ref="A1:I320"/>
  <sheetViews>
    <sheetView showGridLines="0" zoomScaleNormal="100" workbookViewId="0">
      <selection activeCell="H38" sqref="H38"/>
    </sheetView>
  </sheetViews>
  <sheetFormatPr defaultColWidth="16.42578125" defaultRowHeight="10.5"/>
  <cols>
    <col min="1" max="1" width="3.85546875" style="2443" customWidth="1"/>
    <col min="2" max="2" width="0.5703125" style="2443" customWidth="1"/>
    <col min="3" max="3" width="2.140625" style="2443" customWidth="1"/>
    <col min="4" max="4" width="6.140625" style="2443" customWidth="1"/>
    <col min="5" max="5" width="3.5703125" style="2443" customWidth="1"/>
    <col min="6" max="6" width="53.28515625" style="2443" customWidth="1"/>
    <col min="7" max="7" width="5.7109375" style="2443" customWidth="1"/>
    <col min="8" max="8" width="61" style="2443" customWidth="1"/>
    <col min="9" max="9" width="2.7109375" style="2444" customWidth="1"/>
    <col min="10" max="16384" width="16.42578125" style="2443"/>
  </cols>
  <sheetData>
    <row r="1" spans="1:9" ht="15.75" customHeight="1">
      <c r="A1" s="5666" t="s">
        <v>3479</v>
      </c>
      <c r="B1" s="2472"/>
      <c r="C1" s="2471" t="s">
        <v>2511</v>
      </c>
      <c r="D1" s="2470"/>
      <c r="E1" s="2470"/>
      <c r="F1" s="2470"/>
      <c r="G1" s="2470"/>
      <c r="H1" s="2469"/>
      <c r="I1" s="5668" t="s">
        <v>3500</v>
      </c>
    </row>
    <row r="2" spans="1:9" ht="11.25" customHeight="1">
      <c r="A2" s="5667"/>
      <c r="B2" s="2463"/>
      <c r="C2" s="2462"/>
      <c r="D2" s="2462"/>
      <c r="E2" s="2462"/>
      <c r="F2" s="2462"/>
      <c r="G2" s="2462"/>
      <c r="H2" s="2468"/>
      <c r="I2" s="5668"/>
    </row>
    <row r="3" spans="1:9" ht="11.25" customHeight="1">
      <c r="A3" s="5667"/>
      <c r="B3" s="2463"/>
      <c r="C3" s="2466" t="s">
        <v>2510</v>
      </c>
      <c r="D3" s="2462"/>
      <c r="E3" s="2462"/>
      <c r="F3" s="2462"/>
      <c r="G3" s="2462"/>
      <c r="H3" s="2468"/>
      <c r="I3" s="5668"/>
    </row>
    <row r="4" spans="1:9" ht="11.25" customHeight="1">
      <c r="A4" s="5667"/>
      <c r="B4" s="2463"/>
      <c r="C4" s="2462"/>
      <c r="D4" s="2462"/>
      <c r="E4" s="2462"/>
      <c r="F4" s="2462"/>
      <c r="G4" s="2462"/>
      <c r="H4" s="2468"/>
      <c r="I4" s="5668"/>
    </row>
    <row r="5" spans="1:9" ht="11.25" customHeight="1">
      <c r="A5" s="5667"/>
      <c r="B5" s="2463"/>
      <c r="C5" s="2465"/>
      <c r="D5" s="2465"/>
      <c r="E5" s="2465"/>
      <c r="F5" s="2465"/>
      <c r="G5" s="2462"/>
      <c r="H5" s="2464"/>
      <c r="I5" s="5668"/>
    </row>
    <row r="6" spans="1:9" ht="11.25" customHeight="1">
      <c r="A6" s="5667"/>
      <c r="B6" s="2463"/>
      <c r="C6" s="2466" t="s">
        <v>2509</v>
      </c>
      <c r="D6" s="2465"/>
      <c r="E6" s="2465"/>
      <c r="F6" s="2465"/>
      <c r="G6" s="2462"/>
      <c r="H6" s="2467" t="s">
        <v>2508</v>
      </c>
      <c r="I6" s="5668"/>
    </row>
    <row r="7" spans="1:9" ht="11.25" customHeight="1">
      <c r="A7" s="5667"/>
      <c r="B7" s="2463"/>
      <c r="C7" s="2466" t="s">
        <v>2507</v>
      </c>
      <c r="D7" s="2465"/>
      <c r="E7" s="2465"/>
      <c r="F7" s="2465"/>
      <c r="G7" s="2462"/>
      <c r="H7" s="2467" t="s">
        <v>2506</v>
      </c>
      <c r="I7" s="5668"/>
    </row>
    <row r="8" spans="1:9" ht="11.25" customHeight="1">
      <c r="A8" s="5667"/>
      <c r="B8" s="2463"/>
      <c r="C8" s="2466"/>
      <c r="D8" s="2465"/>
      <c r="E8" s="2465"/>
      <c r="F8" s="2465"/>
      <c r="G8" s="2462"/>
      <c r="H8" s="2467" t="s">
        <v>2505</v>
      </c>
      <c r="I8" s="5668"/>
    </row>
    <row r="9" spans="1:9" ht="11.25" customHeight="1">
      <c r="A9" s="5667"/>
      <c r="B9" s="2463"/>
      <c r="C9" s="2466" t="s">
        <v>3491</v>
      </c>
      <c r="D9" s="2465"/>
      <c r="E9" s="2465"/>
      <c r="F9" s="2465"/>
      <c r="G9" s="2462"/>
      <c r="H9" s="2467" t="s">
        <v>2504</v>
      </c>
      <c r="I9" s="5668"/>
    </row>
    <row r="10" spans="1:9" ht="11.25" customHeight="1">
      <c r="A10" s="5667"/>
      <c r="B10" s="2463"/>
      <c r="C10" s="2466" t="s">
        <v>2503</v>
      </c>
      <c r="D10" s="2465"/>
      <c r="E10" s="2465"/>
      <c r="F10" s="2465"/>
      <c r="G10" s="2462"/>
      <c r="H10" s="2468"/>
      <c r="I10" s="5668"/>
    </row>
    <row r="11" spans="1:9" ht="11.25" customHeight="1">
      <c r="A11" s="5667"/>
      <c r="B11" s="2463"/>
      <c r="C11" s="2466" t="s">
        <v>2502</v>
      </c>
      <c r="D11" s="2465"/>
      <c r="E11" s="2465"/>
      <c r="F11" s="2465"/>
      <c r="G11" s="2462"/>
      <c r="H11" s="2467" t="s">
        <v>3494</v>
      </c>
      <c r="I11" s="5668"/>
    </row>
    <row r="12" spans="1:9" ht="11.25" customHeight="1">
      <c r="A12" s="5667"/>
      <c r="B12" s="2463"/>
      <c r="C12" s="2466"/>
      <c r="D12" s="2465"/>
      <c r="E12" s="2465"/>
      <c r="F12" s="2465"/>
      <c r="G12" s="2462"/>
      <c r="H12" s="2467" t="s">
        <v>2501</v>
      </c>
      <c r="I12" s="5668"/>
    </row>
    <row r="13" spans="1:9" ht="11.25" customHeight="1">
      <c r="A13" s="5667"/>
      <c r="B13" s="2463"/>
      <c r="C13" s="2466" t="s">
        <v>3492</v>
      </c>
      <c r="D13" s="2465"/>
      <c r="E13" s="2465"/>
      <c r="F13" s="2465"/>
      <c r="G13" s="2462"/>
      <c r="H13" s="2467" t="s">
        <v>2500</v>
      </c>
      <c r="I13" s="5668"/>
    </row>
    <row r="14" spans="1:9" ht="12.75" customHeight="1">
      <c r="A14" s="5667"/>
      <c r="B14" s="2463"/>
      <c r="C14" s="2466" t="s">
        <v>2499</v>
      </c>
      <c r="D14" s="2465"/>
      <c r="E14" s="2465"/>
      <c r="F14" s="2465"/>
      <c r="G14" s="2462"/>
      <c r="H14" s="2467" t="s">
        <v>2498</v>
      </c>
      <c r="I14" s="5668"/>
    </row>
    <row r="15" spans="1:9" ht="11.25" customHeight="1">
      <c r="A15" s="5667"/>
      <c r="B15" s="2463"/>
      <c r="C15" s="2466" t="s">
        <v>2497</v>
      </c>
      <c r="D15" s="2454"/>
      <c r="E15" s="2465"/>
      <c r="F15" s="2465"/>
      <c r="G15" s="2462"/>
      <c r="H15" s="2467" t="s">
        <v>2496</v>
      </c>
      <c r="I15" s="2462"/>
    </row>
    <row r="16" spans="1:9" ht="11.25" customHeight="1">
      <c r="A16" s="2462"/>
      <c r="B16" s="2463"/>
      <c r="C16" s="2466" t="s">
        <v>2495</v>
      </c>
      <c r="D16" s="2454"/>
      <c r="E16" s="2465"/>
      <c r="F16" s="2465"/>
      <c r="G16" s="2454"/>
      <c r="H16" s="2467" t="s">
        <v>2494</v>
      </c>
      <c r="I16" s="2462"/>
    </row>
    <row r="17" spans="1:9" ht="11.25" customHeight="1">
      <c r="A17" s="2462"/>
      <c r="B17" s="2463"/>
      <c r="C17" s="2466"/>
      <c r="D17" s="2454"/>
      <c r="E17" s="2465"/>
      <c r="F17" s="2465"/>
      <c r="G17" s="2454"/>
      <c r="H17" s="2467"/>
      <c r="I17" s="2462"/>
    </row>
    <row r="18" spans="1:9" ht="11.25" customHeight="1">
      <c r="A18" s="2462"/>
      <c r="B18" s="2463"/>
      <c r="C18" s="2466" t="s">
        <v>3493</v>
      </c>
      <c r="D18" s="2454"/>
      <c r="E18" s="2465"/>
      <c r="F18" s="2465"/>
      <c r="G18" s="2454"/>
      <c r="H18" s="2467" t="s">
        <v>3495</v>
      </c>
      <c r="I18" s="2462"/>
    </row>
    <row r="19" spans="1:9" ht="11.25" customHeight="1">
      <c r="A19" s="2462"/>
      <c r="B19" s="2463"/>
      <c r="C19" s="2466" t="s">
        <v>2493</v>
      </c>
      <c r="D19" s="2454"/>
      <c r="E19" s="2465"/>
      <c r="F19" s="2465"/>
      <c r="G19" s="2454"/>
      <c r="H19" s="2467" t="s">
        <v>2492</v>
      </c>
      <c r="I19" s="2462"/>
    </row>
    <row r="20" spans="1:9" ht="11.25" customHeight="1">
      <c r="A20" s="2462"/>
      <c r="B20" s="2463"/>
      <c r="C20" s="2466" t="s">
        <v>2491</v>
      </c>
      <c r="D20" s="2454"/>
      <c r="E20" s="2465"/>
      <c r="F20" s="2465"/>
      <c r="G20" s="2454"/>
      <c r="H20" s="2467" t="s">
        <v>2490</v>
      </c>
      <c r="I20" s="2462"/>
    </row>
    <row r="21" spans="1:9" ht="11.25" customHeight="1">
      <c r="A21" s="2462"/>
      <c r="B21" s="2463"/>
      <c r="C21" s="2466" t="s">
        <v>2489</v>
      </c>
      <c r="D21" s="2454"/>
      <c r="E21" s="2465"/>
      <c r="F21" s="2465"/>
      <c r="G21" s="2454"/>
      <c r="H21" s="2468"/>
      <c r="I21" s="2462"/>
    </row>
    <row r="22" spans="1:9" ht="11.25" customHeight="1">
      <c r="A22" s="2462"/>
      <c r="B22" s="2463"/>
      <c r="C22" s="2466" t="s">
        <v>3391</v>
      </c>
      <c r="D22" s="2454"/>
      <c r="E22" s="2465"/>
      <c r="F22" s="2465"/>
      <c r="G22" s="2454"/>
      <c r="H22" s="2467" t="s">
        <v>3496</v>
      </c>
      <c r="I22" s="2462"/>
    </row>
    <row r="23" spans="1:9" ht="11.25" customHeight="1">
      <c r="A23" s="2462"/>
      <c r="B23" s="2463"/>
      <c r="C23" s="2466" t="s">
        <v>2488</v>
      </c>
      <c r="D23" s="2454"/>
      <c r="E23" s="2465"/>
      <c r="F23" s="2465"/>
      <c r="G23" s="2454"/>
      <c r="H23" s="2464"/>
      <c r="I23" s="2462"/>
    </row>
    <row r="24" spans="1:9" ht="11.25" customHeight="1">
      <c r="A24" s="2462"/>
      <c r="B24" s="2463"/>
      <c r="C24" s="2466"/>
      <c r="D24" s="2454"/>
      <c r="E24" s="2465"/>
      <c r="F24" s="2465"/>
      <c r="G24" s="2454"/>
      <c r="H24" s="2467" t="s">
        <v>2487</v>
      </c>
      <c r="I24" s="2462"/>
    </row>
    <row r="25" spans="1:9" ht="11.25" customHeight="1">
      <c r="A25" s="2462"/>
      <c r="B25" s="2463"/>
      <c r="C25" s="2466" t="s">
        <v>2486</v>
      </c>
      <c r="D25" s="2454"/>
      <c r="E25" s="2465"/>
      <c r="F25" s="2465"/>
      <c r="G25" s="2454"/>
      <c r="H25" s="4040"/>
      <c r="I25" s="2462"/>
    </row>
    <row r="26" spans="1:9" ht="11.25" customHeight="1">
      <c r="A26" s="2462"/>
      <c r="B26" s="2463"/>
      <c r="C26" s="2466" t="s">
        <v>2485</v>
      </c>
      <c r="D26" s="2454"/>
      <c r="E26" s="2465"/>
      <c r="F26" s="2465"/>
      <c r="G26" s="2454"/>
      <c r="H26" s="2467" t="s">
        <v>2484</v>
      </c>
      <c r="I26" s="2462"/>
    </row>
    <row r="27" spans="1:9" ht="11.25" customHeight="1">
      <c r="A27" s="2462"/>
      <c r="B27" s="2463"/>
      <c r="C27" s="2466" t="s">
        <v>2483</v>
      </c>
      <c r="D27" s="2454"/>
      <c r="E27" s="2465"/>
      <c r="F27" s="2465"/>
      <c r="G27" s="2454"/>
      <c r="H27" s="2467" t="s">
        <v>2482</v>
      </c>
      <c r="I27" s="2462"/>
    </row>
    <row r="28" spans="1:9" ht="11.25" customHeight="1">
      <c r="A28" s="2462"/>
      <c r="B28" s="2463"/>
      <c r="C28" s="2466" t="s">
        <v>2481</v>
      </c>
      <c r="D28" s="2454"/>
      <c r="E28" s="2465"/>
      <c r="F28" s="2465"/>
      <c r="G28" s="2454"/>
      <c r="H28" s="2467" t="s">
        <v>2480</v>
      </c>
      <c r="I28" s="2462"/>
    </row>
    <row r="29" spans="1:9" ht="11.25" customHeight="1">
      <c r="A29" s="2462"/>
      <c r="B29" s="2463"/>
      <c r="C29" s="2466"/>
      <c r="D29" s="2454"/>
      <c r="E29" s="2465"/>
      <c r="F29" s="2465"/>
      <c r="G29" s="2454"/>
      <c r="H29" s="2467" t="s">
        <v>2479</v>
      </c>
      <c r="I29" s="2462"/>
    </row>
    <row r="30" spans="1:9" ht="11.25" customHeight="1">
      <c r="A30" s="2462"/>
      <c r="B30" s="2463"/>
      <c r="C30" s="2466" t="s">
        <v>2478</v>
      </c>
      <c r="D30" s="2454"/>
      <c r="E30" s="2465"/>
      <c r="F30" s="2465"/>
      <c r="G30" s="2454"/>
      <c r="H30" s="2467" t="s">
        <v>2477</v>
      </c>
      <c r="I30" s="2462"/>
    </row>
    <row r="31" spans="1:9" ht="11.25" customHeight="1">
      <c r="A31" s="2462"/>
      <c r="B31" s="2463"/>
      <c r="C31" s="2466" t="s">
        <v>2476</v>
      </c>
      <c r="D31" s="2454"/>
      <c r="E31" s="2465"/>
      <c r="F31" s="2465"/>
      <c r="G31" s="2454"/>
      <c r="H31" s="2467" t="s">
        <v>3497</v>
      </c>
      <c r="I31" s="2462"/>
    </row>
    <row r="32" spans="1:9" ht="11.25" customHeight="1">
      <c r="A32" s="2462"/>
      <c r="B32" s="2463"/>
      <c r="C32" s="2466" t="s">
        <v>2475</v>
      </c>
      <c r="D32" s="2454"/>
      <c r="E32" s="2465"/>
      <c r="F32" s="2465"/>
      <c r="G32" s="2454"/>
      <c r="H32" s="2464"/>
      <c r="I32" s="2462"/>
    </row>
    <row r="33" spans="1:9" ht="11.25" customHeight="1">
      <c r="A33" s="2462"/>
      <c r="B33" s="2463"/>
      <c r="C33" s="2466" t="s">
        <v>2474</v>
      </c>
      <c r="D33" s="2454"/>
      <c r="E33" s="2465"/>
      <c r="F33" s="2465"/>
      <c r="G33" s="2454"/>
      <c r="H33" s="2467" t="s">
        <v>2473</v>
      </c>
      <c r="I33" s="2462"/>
    </row>
    <row r="34" spans="1:9" ht="11.25" customHeight="1">
      <c r="A34" s="2462"/>
      <c r="B34" s="2463"/>
      <c r="C34" s="2466" t="s">
        <v>2472</v>
      </c>
      <c r="D34" s="2454"/>
      <c r="E34" s="2465"/>
      <c r="F34" s="2465"/>
      <c r="G34" s="2454"/>
      <c r="H34" s="2467" t="s">
        <v>2471</v>
      </c>
      <c r="I34" s="2462"/>
    </row>
    <row r="35" spans="1:9" ht="11.25" customHeight="1">
      <c r="A35" s="2462"/>
      <c r="B35" s="2463"/>
      <c r="C35" s="2466" t="s">
        <v>2470</v>
      </c>
      <c r="D35" s="2454"/>
      <c r="E35" s="2465"/>
      <c r="F35" s="2465"/>
      <c r="G35" s="2454"/>
      <c r="H35" s="2468"/>
      <c r="I35" s="2462"/>
    </row>
    <row r="36" spans="1:9" ht="11.25" customHeight="1">
      <c r="A36" s="2462"/>
      <c r="B36" s="2463"/>
      <c r="C36" s="2466" t="s">
        <v>2469</v>
      </c>
      <c r="D36" s="2454"/>
      <c r="E36" s="2465"/>
      <c r="F36" s="2465"/>
      <c r="G36" s="2454"/>
      <c r="H36" s="2467" t="s">
        <v>2468</v>
      </c>
      <c r="I36" s="2462"/>
    </row>
    <row r="37" spans="1:9" ht="11.25" customHeight="1">
      <c r="A37" s="2462"/>
      <c r="B37" s="2463"/>
      <c r="C37" s="2466" t="s">
        <v>2467</v>
      </c>
      <c r="D37" s="2454"/>
      <c r="E37" s="2465"/>
      <c r="F37" s="2465"/>
      <c r="G37" s="2454"/>
      <c r="H37" s="2467" t="s">
        <v>2466</v>
      </c>
      <c r="I37" s="2462"/>
    </row>
    <row r="38" spans="1:9" ht="11.25" customHeight="1">
      <c r="A38" s="2462"/>
      <c r="B38" s="2463"/>
      <c r="C38" s="2466" t="s">
        <v>2465</v>
      </c>
      <c r="D38" s="2454"/>
      <c r="E38" s="2465"/>
      <c r="F38" s="2465"/>
      <c r="G38" s="2454"/>
      <c r="H38" s="4040"/>
      <c r="I38" s="2462"/>
    </row>
    <row r="39" spans="1:9" ht="11.25" customHeight="1">
      <c r="A39" s="2462"/>
      <c r="B39" s="2463"/>
      <c r="C39" s="2466" t="s">
        <v>2464</v>
      </c>
      <c r="D39" s="2454"/>
      <c r="E39" s="2465"/>
      <c r="F39" s="2465"/>
      <c r="G39" s="2454"/>
      <c r="H39" s="2464"/>
      <c r="I39" s="2462"/>
    </row>
    <row r="40" spans="1:9" ht="11.25" customHeight="1">
      <c r="A40" s="2462"/>
      <c r="B40" s="2463"/>
      <c r="C40" s="2466"/>
      <c r="D40" s="2454"/>
      <c r="E40" s="2465"/>
      <c r="F40" s="2465"/>
      <c r="G40" s="2454"/>
      <c r="H40" s="2464"/>
      <c r="I40" s="2462"/>
    </row>
    <row r="41" spans="1:9" ht="11.25" customHeight="1">
      <c r="A41" s="2462"/>
      <c r="B41" s="2463"/>
      <c r="C41" s="2466"/>
      <c r="D41" s="2454"/>
      <c r="E41" s="2465"/>
      <c r="F41" s="2465"/>
      <c r="G41" s="2454"/>
      <c r="H41" s="2464"/>
      <c r="I41" s="2462"/>
    </row>
    <row r="42" spans="1:9" ht="11.25" customHeight="1">
      <c r="A42" s="2462"/>
      <c r="B42" s="2463"/>
      <c r="C42" s="2466"/>
      <c r="D42" s="2454"/>
      <c r="E42" s="2465"/>
      <c r="F42" s="2465"/>
      <c r="G42" s="2454"/>
      <c r="H42" s="2464"/>
      <c r="I42" s="2462"/>
    </row>
    <row r="43" spans="1:9" ht="11.25" customHeight="1">
      <c r="A43" s="2462"/>
      <c r="B43" s="2463"/>
      <c r="C43" s="2466"/>
      <c r="D43" s="2454"/>
      <c r="E43" s="2465"/>
      <c r="F43" s="2465"/>
      <c r="G43" s="2454"/>
      <c r="H43" s="2464"/>
      <c r="I43" s="2462"/>
    </row>
    <row r="44" spans="1:9" ht="11.25" customHeight="1">
      <c r="A44" s="2462"/>
      <c r="B44" s="2463"/>
      <c r="C44" s="2466"/>
      <c r="D44" s="2454"/>
      <c r="E44" s="2465"/>
      <c r="F44" s="2465"/>
      <c r="G44" s="2454"/>
      <c r="H44" s="2464"/>
      <c r="I44" s="2462"/>
    </row>
    <row r="45" spans="1:9" ht="11.25" customHeight="1">
      <c r="A45" s="2462"/>
      <c r="B45" s="2463"/>
      <c r="C45" s="2466"/>
      <c r="D45" s="2454"/>
      <c r="E45" s="2465"/>
      <c r="F45" s="2465"/>
      <c r="G45" s="2454"/>
      <c r="H45" s="2464"/>
      <c r="I45" s="2462"/>
    </row>
    <row r="46" spans="1:9" ht="11.25" customHeight="1">
      <c r="A46" s="2462"/>
      <c r="B46" s="2463"/>
      <c r="C46" s="2466"/>
      <c r="D46" s="2454"/>
      <c r="E46" s="2465"/>
      <c r="F46" s="2465"/>
      <c r="G46" s="2454"/>
      <c r="H46" s="2464"/>
      <c r="I46" s="2462"/>
    </row>
    <row r="47" spans="1:9" ht="11.25" customHeight="1">
      <c r="A47" s="2462"/>
      <c r="B47" s="2463"/>
      <c r="C47" s="2466"/>
      <c r="D47" s="2454"/>
      <c r="E47" s="2465"/>
      <c r="F47" s="2465"/>
      <c r="G47" s="2454"/>
      <c r="H47" s="2464"/>
      <c r="I47" s="2462"/>
    </row>
    <row r="48" spans="1:9" ht="11.25" customHeight="1">
      <c r="A48" s="2462"/>
      <c r="B48" s="2463"/>
      <c r="C48" s="2466"/>
      <c r="D48" s="2454"/>
      <c r="E48" s="2465"/>
      <c r="F48" s="2465"/>
      <c r="G48" s="2454"/>
      <c r="H48" s="2464"/>
      <c r="I48" s="5669">
        <v>65</v>
      </c>
    </row>
    <row r="49" spans="1:9" ht="11.25" customHeight="1" thickBot="1">
      <c r="A49" s="2462"/>
      <c r="B49" s="2461"/>
      <c r="C49" s="2459"/>
      <c r="D49" s="2460"/>
      <c r="E49" s="2459"/>
      <c r="F49" s="2459"/>
      <c r="G49" s="2459"/>
      <c r="H49" s="2458"/>
      <c r="I49" s="5669"/>
    </row>
    <row r="50" spans="1:9" ht="11.25" customHeight="1">
      <c r="A50" s="2457"/>
      <c r="B50" s="2457"/>
      <c r="C50" s="2456"/>
      <c r="D50" s="2455"/>
      <c r="E50" s="2456"/>
      <c r="F50" s="2456"/>
      <c r="G50" s="2456"/>
      <c r="H50" s="2455"/>
      <c r="I50" s="2454"/>
    </row>
    <row r="51" spans="1:9" ht="11.25" customHeight="1">
      <c r="A51" s="2457"/>
      <c r="B51" s="2457"/>
      <c r="C51" s="2456"/>
      <c r="D51" s="2455"/>
      <c r="E51" s="2456"/>
      <c r="F51" s="2456"/>
      <c r="G51" s="2456"/>
      <c r="H51" s="2455"/>
      <c r="I51" s="2454"/>
    </row>
    <row r="52" spans="1:9" ht="11.25" customHeight="1">
      <c r="A52" s="2457"/>
      <c r="B52" s="2457"/>
      <c r="C52" s="2456"/>
      <c r="D52" s="2455"/>
      <c r="E52" s="2456"/>
      <c r="F52" s="2456"/>
      <c r="G52" s="2456"/>
      <c r="H52" s="2455"/>
      <c r="I52" s="2454"/>
    </row>
    <row r="53" spans="1:9" ht="11.25" customHeight="1">
      <c r="A53" s="2457"/>
      <c r="B53" s="2457"/>
      <c r="C53" s="2456"/>
      <c r="D53" s="2455"/>
      <c r="E53" s="2456"/>
      <c r="F53" s="2456"/>
      <c r="G53" s="2456"/>
      <c r="H53" s="2455"/>
      <c r="I53" s="2454"/>
    </row>
    <row r="54" spans="1:9" ht="11.25" customHeight="1">
      <c r="A54" s="2457"/>
      <c r="B54" s="2457"/>
      <c r="C54" s="2456"/>
      <c r="D54" s="2455"/>
      <c r="E54" s="2456"/>
      <c r="F54" s="2456"/>
      <c r="G54" s="2456"/>
      <c r="H54" s="2455"/>
      <c r="I54" s="2454"/>
    </row>
    <row r="55" spans="1:9" ht="11.25" customHeight="1">
      <c r="A55" s="2457"/>
      <c r="B55" s="2457"/>
      <c r="C55" s="2456"/>
      <c r="D55" s="2455"/>
      <c r="E55" s="2456"/>
      <c r="F55" s="2456"/>
      <c r="G55" s="2456"/>
      <c r="H55" s="2455"/>
      <c r="I55" s="2454"/>
    </row>
    <row r="56" spans="1:9" ht="12">
      <c r="A56" s="2457"/>
      <c r="B56" s="2457"/>
      <c r="C56" s="2456"/>
      <c r="D56" s="2455"/>
      <c r="E56" s="2456"/>
      <c r="F56" s="2456"/>
      <c r="G56" s="2456"/>
      <c r="H56" s="2455"/>
      <c r="I56" s="2454"/>
    </row>
    <row r="57" spans="1:9" ht="12">
      <c r="A57" s="2457"/>
      <c r="B57" s="2457"/>
      <c r="C57" s="2456"/>
      <c r="D57" s="2455"/>
      <c r="E57" s="2456"/>
      <c r="F57" s="2456"/>
      <c r="G57" s="2456"/>
      <c r="H57" s="2455"/>
      <c r="I57" s="2454"/>
    </row>
    <row r="58" spans="1:9" ht="12">
      <c r="A58" s="2457"/>
      <c r="B58" s="2457"/>
      <c r="C58" s="2456"/>
      <c r="D58" s="2455"/>
      <c r="E58" s="2456"/>
      <c r="F58" s="2456"/>
      <c r="G58" s="2456"/>
      <c r="H58" s="2455"/>
      <c r="I58" s="2454"/>
    </row>
    <row r="59" spans="1:9" ht="12">
      <c r="A59" s="2457"/>
      <c r="B59" s="2457"/>
      <c r="C59" s="2456"/>
      <c r="D59" s="2455"/>
      <c r="E59" s="2456"/>
      <c r="F59" s="2456"/>
      <c r="G59" s="2456"/>
      <c r="H59" s="2455"/>
      <c r="I59" s="2454"/>
    </row>
    <row r="60" spans="1:9" ht="12">
      <c r="A60" s="2457"/>
      <c r="B60" s="2457"/>
      <c r="C60" s="2456"/>
      <c r="D60" s="2455"/>
      <c r="E60" s="2456"/>
      <c r="F60" s="2456"/>
      <c r="G60" s="2456"/>
      <c r="H60" s="2455"/>
      <c r="I60" s="2454"/>
    </row>
    <row r="61" spans="1:9" ht="12">
      <c r="A61" s="2457"/>
      <c r="B61" s="2457"/>
      <c r="C61" s="2456"/>
      <c r="D61" s="2455"/>
      <c r="E61" s="2456"/>
      <c r="F61" s="2456"/>
      <c r="G61" s="2456"/>
      <c r="H61" s="2455"/>
      <c r="I61" s="2454"/>
    </row>
    <row r="62" spans="1:9" ht="12">
      <c r="A62" s="2457"/>
      <c r="B62" s="2457"/>
      <c r="C62" s="2456"/>
      <c r="D62" s="2455"/>
      <c r="E62" s="2456"/>
      <c r="F62" s="2456"/>
      <c r="G62" s="2456"/>
      <c r="H62" s="2455"/>
      <c r="I62" s="2454"/>
    </row>
    <row r="63" spans="1:9" ht="12">
      <c r="A63" s="2457"/>
      <c r="B63" s="2457"/>
      <c r="C63" s="2456"/>
      <c r="D63" s="2455"/>
      <c r="E63" s="2456"/>
      <c r="F63" s="2456"/>
      <c r="G63" s="2456"/>
      <c r="H63" s="2455"/>
      <c r="I63" s="2454"/>
    </row>
    <row r="64" spans="1:9" ht="12">
      <c r="A64" s="2457"/>
      <c r="B64" s="2457"/>
      <c r="C64" s="2456"/>
      <c r="D64" s="2455"/>
      <c r="E64" s="2456"/>
      <c r="F64" s="2456"/>
      <c r="G64" s="2456"/>
      <c r="H64" s="2455"/>
      <c r="I64" s="2454"/>
    </row>
    <row r="65" spans="1:9">
      <c r="A65" s="2450"/>
      <c r="B65" s="2450"/>
      <c r="C65" s="2449"/>
      <c r="D65" s="2451"/>
      <c r="E65" s="2449"/>
      <c r="F65" s="2449"/>
      <c r="G65" s="2449"/>
      <c r="H65" s="2451"/>
      <c r="I65" s="2445"/>
    </row>
    <row r="66" spans="1:9">
      <c r="A66" s="2450"/>
      <c r="B66" s="2450"/>
      <c r="C66" s="2449"/>
      <c r="D66" s="2451"/>
      <c r="E66" s="2449"/>
      <c r="F66" s="2449"/>
      <c r="G66" s="2449"/>
      <c r="H66" s="2451"/>
      <c r="I66" s="2445"/>
    </row>
    <row r="67" spans="1:9">
      <c r="A67" s="2450"/>
      <c r="B67" s="2450"/>
      <c r="C67" s="2449"/>
      <c r="D67" s="2451"/>
      <c r="E67" s="2449"/>
      <c r="F67" s="2449"/>
      <c r="G67" s="2449"/>
      <c r="H67" s="2451"/>
      <c r="I67" s="2445"/>
    </row>
    <row r="68" spans="1:9">
      <c r="A68" s="2450"/>
      <c r="B68" s="2450"/>
      <c r="C68" s="2449"/>
      <c r="D68" s="2451"/>
      <c r="E68" s="2449"/>
      <c r="F68" s="2449"/>
      <c r="G68" s="2449"/>
      <c r="H68" s="2451"/>
      <c r="I68" s="2445"/>
    </row>
    <row r="69" spans="1:9">
      <c r="A69" s="2450"/>
      <c r="B69" s="2450"/>
      <c r="C69" s="2449"/>
      <c r="D69" s="2451"/>
      <c r="E69" s="2449"/>
      <c r="F69" s="2449"/>
      <c r="G69" s="2449"/>
      <c r="H69" s="2451"/>
      <c r="I69" s="2445"/>
    </row>
    <row r="70" spans="1:9">
      <c r="A70" s="2450"/>
      <c r="B70" s="2450"/>
      <c r="C70" s="2449"/>
      <c r="D70" s="2451"/>
      <c r="E70" s="2449"/>
      <c r="F70" s="2449"/>
      <c r="G70" s="2449"/>
      <c r="H70" s="2451"/>
      <c r="I70" s="2445"/>
    </row>
    <row r="71" spans="1:9">
      <c r="A71" s="2450"/>
      <c r="B71" s="2450"/>
      <c r="C71" s="2449"/>
      <c r="D71" s="2451"/>
      <c r="E71" s="2449"/>
      <c r="F71" s="2449"/>
      <c r="G71" s="2449"/>
      <c r="H71" s="2451"/>
      <c r="I71" s="2445"/>
    </row>
    <row r="72" spans="1:9">
      <c r="A72" s="2450"/>
      <c r="B72" s="2450"/>
      <c r="C72" s="2449"/>
      <c r="D72" s="2451"/>
      <c r="E72" s="2449"/>
      <c r="F72" s="2449"/>
      <c r="G72" s="2449"/>
      <c r="H72" s="2451"/>
      <c r="I72" s="2445"/>
    </row>
    <row r="73" spans="1:9">
      <c r="A73" s="2450"/>
      <c r="B73" s="2450"/>
      <c r="C73" s="2449"/>
      <c r="D73" s="2451"/>
      <c r="E73" s="2449"/>
      <c r="F73" s="2449"/>
      <c r="G73" s="2449"/>
      <c r="H73" s="2451"/>
      <c r="I73" s="2445"/>
    </row>
    <row r="74" spans="1:9">
      <c r="A74" s="2450"/>
      <c r="B74" s="2450"/>
      <c r="C74" s="2449"/>
      <c r="D74" s="2451"/>
      <c r="E74" s="2449"/>
      <c r="F74" s="2449"/>
      <c r="G74" s="2449"/>
      <c r="H74" s="2451"/>
      <c r="I74" s="2445"/>
    </row>
    <row r="75" spans="1:9">
      <c r="A75" s="2450"/>
      <c r="B75" s="2450"/>
      <c r="C75" s="2449"/>
      <c r="D75" s="2451"/>
      <c r="E75" s="2449"/>
      <c r="F75" s="2449"/>
      <c r="G75" s="2449"/>
      <c r="H75" s="2451"/>
      <c r="I75" s="2445"/>
    </row>
    <row r="76" spans="1:9">
      <c r="A76" s="2450"/>
      <c r="B76" s="2450"/>
      <c r="C76" s="2449"/>
      <c r="D76" s="2451"/>
      <c r="E76" s="2449"/>
      <c r="F76" s="2449"/>
      <c r="G76" s="2449"/>
      <c r="H76" s="2451"/>
      <c r="I76" s="2445"/>
    </row>
    <row r="77" spans="1:9">
      <c r="A77" s="2450"/>
      <c r="B77" s="2450"/>
      <c r="C77" s="2449"/>
      <c r="D77" s="2451"/>
      <c r="E77" s="2449"/>
      <c r="F77" s="2449"/>
      <c r="G77" s="2449"/>
      <c r="H77" s="2451"/>
      <c r="I77" s="2445"/>
    </row>
    <row r="78" spans="1:9">
      <c r="A78" s="2450"/>
      <c r="B78" s="2450"/>
      <c r="C78" s="2449"/>
      <c r="D78" s="2449"/>
      <c r="E78" s="2449"/>
      <c r="F78" s="2449"/>
      <c r="G78" s="2449"/>
      <c r="H78" s="2449"/>
      <c r="I78" s="2445"/>
    </row>
    <row r="79" spans="1:9">
      <c r="A79" s="2450"/>
      <c r="B79" s="2450"/>
      <c r="C79" s="2449"/>
      <c r="D79" s="2451"/>
      <c r="E79" s="2449"/>
      <c r="F79" s="2449"/>
      <c r="G79" s="2449"/>
      <c r="H79" s="2451"/>
      <c r="I79" s="2445"/>
    </row>
    <row r="80" spans="1:9">
      <c r="A80" s="2450"/>
      <c r="B80" s="2450"/>
      <c r="C80" s="2449"/>
      <c r="D80" s="2451"/>
      <c r="E80" s="2449"/>
      <c r="F80" s="2449"/>
      <c r="G80" s="2449"/>
      <c r="H80" s="2451"/>
      <c r="I80" s="2445"/>
    </row>
    <row r="81" spans="1:9">
      <c r="A81" s="2450"/>
      <c r="B81" s="2450"/>
      <c r="C81" s="2449"/>
      <c r="D81" s="2451"/>
      <c r="E81" s="2449"/>
      <c r="F81" s="2449"/>
      <c r="G81" s="2449"/>
      <c r="H81" s="2451"/>
      <c r="I81" s="2445"/>
    </row>
    <row r="82" spans="1:9">
      <c r="A82" s="2450"/>
      <c r="B82" s="2450"/>
      <c r="C82" s="2449"/>
      <c r="D82" s="2451"/>
      <c r="E82" s="2449"/>
      <c r="F82" s="2449"/>
      <c r="G82" s="2449"/>
      <c r="H82" s="2451"/>
      <c r="I82" s="2445"/>
    </row>
    <row r="83" spans="1:9">
      <c r="A83" s="2450"/>
      <c r="B83" s="2450"/>
      <c r="C83" s="2449"/>
      <c r="D83" s="2451"/>
      <c r="E83" s="2449"/>
      <c r="F83" s="2449"/>
      <c r="G83" s="2449"/>
      <c r="H83" s="2451"/>
      <c r="I83" s="2445"/>
    </row>
    <row r="84" spans="1:9">
      <c r="A84" s="2450"/>
      <c r="B84" s="2450"/>
      <c r="C84" s="2449"/>
      <c r="D84" s="2451"/>
      <c r="E84" s="2449"/>
      <c r="F84" s="2449"/>
      <c r="G84" s="2449"/>
      <c r="H84" s="2451"/>
      <c r="I84" s="2445"/>
    </row>
    <row r="85" spans="1:9">
      <c r="A85" s="2450"/>
      <c r="B85" s="2450"/>
      <c r="C85" s="2449"/>
      <c r="D85" s="2451"/>
      <c r="E85" s="2449"/>
      <c r="F85" s="2449"/>
      <c r="G85" s="2449"/>
      <c r="H85" s="2451"/>
      <c r="I85" s="2445"/>
    </row>
    <row r="86" spans="1:9">
      <c r="A86" s="2450"/>
      <c r="B86" s="2450"/>
      <c r="C86" s="2449"/>
      <c r="D86" s="2449"/>
      <c r="E86" s="2449"/>
      <c r="F86" s="2449"/>
      <c r="G86" s="2449"/>
      <c r="H86" s="2451"/>
      <c r="I86" s="2445"/>
    </row>
    <row r="87" spans="1:9">
      <c r="A87" s="2450"/>
      <c r="B87" s="2450"/>
      <c r="C87" s="2449"/>
      <c r="D87" s="2449"/>
      <c r="E87" s="2449"/>
      <c r="F87" s="2449"/>
      <c r="G87" s="2449"/>
      <c r="H87" s="2451"/>
      <c r="I87" s="2445"/>
    </row>
    <row r="88" spans="1:9">
      <c r="A88" s="2450"/>
      <c r="B88" s="2450"/>
      <c r="C88" s="2449"/>
      <c r="D88" s="2451"/>
      <c r="E88" s="2449"/>
      <c r="F88" s="2449"/>
      <c r="G88" s="2449"/>
      <c r="H88" s="2451"/>
      <c r="I88" s="2445"/>
    </row>
    <row r="89" spans="1:9">
      <c r="A89" s="2450"/>
      <c r="B89" s="2450"/>
      <c r="C89" s="2449"/>
      <c r="D89" s="2451"/>
      <c r="E89" s="2449"/>
      <c r="F89" s="2449"/>
      <c r="G89" s="2449"/>
      <c r="H89" s="2451"/>
      <c r="I89" s="2445"/>
    </row>
    <row r="90" spans="1:9">
      <c r="A90" s="2450"/>
      <c r="B90" s="2450"/>
      <c r="C90" s="2449"/>
      <c r="D90" s="2451"/>
      <c r="E90" s="2449"/>
      <c r="F90" s="2449"/>
      <c r="G90" s="2449"/>
      <c r="H90" s="2451"/>
      <c r="I90" s="2445"/>
    </row>
    <row r="91" spans="1:9">
      <c r="A91" s="2450"/>
      <c r="B91" s="2450"/>
      <c r="C91" s="2449"/>
      <c r="D91" s="2451"/>
      <c r="E91" s="2449"/>
      <c r="F91" s="2449"/>
      <c r="G91" s="2449"/>
      <c r="H91" s="2451"/>
      <c r="I91" s="2445"/>
    </row>
    <row r="92" spans="1:9">
      <c r="A92" s="2450"/>
      <c r="B92" s="2450"/>
      <c r="C92" s="2449"/>
      <c r="D92" s="2451"/>
      <c r="E92" s="2449"/>
      <c r="F92" s="2449"/>
      <c r="G92" s="2449"/>
      <c r="H92" s="2451"/>
      <c r="I92" s="2445"/>
    </row>
    <row r="93" spans="1:9">
      <c r="A93" s="2450"/>
      <c r="B93" s="2450"/>
      <c r="C93" s="2449"/>
      <c r="D93" s="2451"/>
      <c r="E93" s="2449"/>
      <c r="F93" s="2449"/>
      <c r="G93" s="2449"/>
      <c r="H93" s="2451"/>
      <c r="I93" s="2445"/>
    </row>
    <row r="94" spans="1:9">
      <c r="A94" s="2450"/>
      <c r="B94" s="2450"/>
      <c r="C94" s="2449"/>
      <c r="D94" s="2451"/>
      <c r="E94" s="2449"/>
      <c r="F94" s="2449"/>
      <c r="G94" s="2449"/>
      <c r="H94" s="2451"/>
      <c r="I94" s="2445"/>
    </row>
    <row r="95" spans="1:9">
      <c r="A95" s="2450"/>
      <c r="B95" s="2450"/>
      <c r="C95" s="2449"/>
      <c r="D95" s="2451"/>
      <c r="E95" s="2449"/>
      <c r="F95" s="2449"/>
      <c r="G95" s="2449"/>
      <c r="H95" s="2451"/>
      <c r="I95" s="2445"/>
    </row>
    <row r="96" spans="1:9">
      <c r="A96" s="2450"/>
      <c r="B96" s="2450"/>
      <c r="C96" s="2449"/>
      <c r="D96" s="2451"/>
      <c r="E96" s="2449"/>
      <c r="F96" s="2449"/>
      <c r="G96" s="2449"/>
      <c r="H96" s="2451"/>
      <c r="I96" s="2445"/>
    </row>
    <row r="97" spans="1:9">
      <c r="A97" s="2450"/>
      <c r="B97" s="2450"/>
      <c r="C97" s="2449"/>
      <c r="D97" s="2451"/>
      <c r="E97" s="2449"/>
      <c r="F97" s="2449"/>
      <c r="G97" s="2449"/>
      <c r="H97" s="2451"/>
      <c r="I97" s="2445"/>
    </row>
    <row r="98" spans="1:9">
      <c r="A98" s="2450"/>
      <c r="B98" s="2450"/>
      <c r="C98" s="2449"/>
      <c r="D98" s="2451"/>
      <c r="E98" s="2449"/>
      <c r="F98" s="2449"/>
      <c r="G98" s="2449"/>
      <c r="H98" s="2451"/>
      <c r="I98" s="2445"/>
    </row>
    <row r="99" spans="1:9">
      <c r="A99" s="2450"/>
      <c r="B99" s="2450"/>
      <c r="C99" s="2449"/>
      <c r="D99" s="2451"/>
      <c r="E99" s="2449"/>
      <c r="F99" s="2449"/>
      <c r="G99" s="2449"/>
      <c r="H99" s="2451"/>
      <c r="I99" s="2445"/>
    </row>
    <row r="100" spans="1:9">
      <c r="A100" s="2450"/>
      <c r="B100" s="2450"/>
      <c r="C100" s="2449"/>
      <c r="D100" s="2451"/>
      <c r="E100" s="2449"/>
      <c r="F100" s="2449"/>
      <c r="G100" s="2449"/>
      <c r="H100" s="2451"/>
      <c r="I100" s="2445"/>
    </row>
    <row r="101" spans="1:9">
      <c r="A101" s="2450"/>
      <c r="B101" s="2450"/>
      <c r="C101" s="2449"/>
      <c r="D101" s="2451"/>
      <c r="E101" s="2449"/>
      <c r="F101" s="2449"/>
      <c r="G101" s="2449"/>
      <c r="H101" s="2451"/>
      <c r="I101" s="2445"/>
    </row>
    <row r="102" spans="1:9">
      <c r="A102" s="2450"/>
      <c r="B102" s="2450"/>
      <c r="C102" s="2449"/>
      <c r="D102" s="2451"/>
      <c r="E102" s="2449"/>
      <c r="F102" s="2449"/>
      <c r="G102" s="2449"/>
      <c r="H102" s="2451"/>
      <c r="I102" s="2445"/>
    </row>
    <row r="103" spans="1:9">
      <c r="A103" s="2450"/>
      <c r="B103" s="2450"/>
      <c r="C103" s="2449"/>
      <c r="D103" s="2451"/>
      <c r="E103" s="2449"/>
      <c r="F103" s="2449"/>
      <c r="G103" s="2449"/>
      <c r="H103" s="2451"/>
      <c r="I103" s="2445"/>
    </row>
    <row r="104" spans="1:9">
      <c r="A104" s="2450"/>
      <c r="B104" s="2450"/>
      <c r="C104" s="2449"/>
      <c r="D104" s="2451"/>
      <c r="E104" s="2449"/>
      <c r="F104" s="2449"/>
      <c r="G104" s="2449"/>
      <c r="H104" s="2451"/>
      <c r="I104" s="2445"/>
    </row>
    <row r="105" spans="1:9">
      <c r="A105" s="2450"/>
      <c r="B105" s="2450"/>
      <c r="C105" s="2449"/>
      <c r="D105" s="2451"/>
      <c r="E105" s="2449"/>
      <c r="F105" s="2449"/>
      <c r="G105" s="2449"/>
      <c r="H105" s="2451"/>
      <c r="I105" s="2445"/>
    </row>
    <row r="106" spans="1:9">
      <c r="A106" s="2450"/>
      <c r="B106" s="2450"/>
      <c r="C106" s="2449"/>
      <c r="D106" s="2449"/>
      <c r="E106" s="2449"/>
      <c r="F106" s="2449"/>
      <c r="G106" s="2449"/>
      <c r="H106" s="2451"/>
      <c r="I106" s="2445"/>
    </row>
    <row r="107" spans="1:9">
      <c r="A107" s="2450"/>
      <c r="B107" s="2450"/>
      <c r="C107" s="2449"/>
      <c r="D107" s="2449"/>
      <c r="E107" s="2449"/>
      <c r="F107" s="2449"/>
      <c r="G107" s="2449"/>
      <c r="H107" s="2451"/>
      <c r="I107" s="2445"/>
    </row>
    <row r="108" spans="1:9">
      <c r="A108" s="2450"/>
      <c r="B108" s="2450"/>
      <c r="C108" s="2449"/>
      <c r="D108" s="2451"/>
      <c r="E108" s="2449"/>
      <c r="F108" s="2449"/>
      <c r="G108" s="2449"/>
      <c r="H108" s="2451"/>
      <c r="I108" s="2445"/>
    </row>
    <row r="109" spans="1:9">
      <c r="A109" s="2450"/>
      <c r="B109" s="2450"/>
      <c r="C109" s="2449"/>
      <c r="D109" s="2451"/>
      <c r="E109" s="2449"/>
      <c r="F109" s="2449"/>
      <c r="G109" s="2449"/>
      <c r="H109" s="2451"/>
      <c r="I109" s="2445"/>
    </row>
    <row r="110" spans="1:9">
      <c r="A110" s="2450"/>
      <c r="B110" s="2450"/>
      <c r="C110" s="2449"/>
      <c r="D110" s="2451"/>
      <c r="E110" s="2449"/>
      <c r="F110" s="2449"/>
      <c r="G110" s="2449"/>
      <c r="H110" s="2451"/>
      <c r="I110" s="2445"/>
    </row>
    <row r="111" spans="1:9">
      <c r="A111" s="2450"/>
      <c r="B111" s="2450"/>
      <c r="C111" s="2449"/>
      <c r="D111" s="2451"/>
      <c r="E111" s="2449"/>
      <c r="F111" s="2449"/>
      <c r="G111" s="2449"/>
      <c r="H111" s="2451"/>
      <c r="I111" s="2445"/>
    </row>
    <row r="112" spans="1:9">
      <c r="A112" s="2450"/>
      <c r="B112" s="2450"/>
      <c r="C112" s="2449"/>
      <c r="D112" s="2451"/>
      <c r="E112" s="2449"/>
      <c r="F112" s="2449"/>
      <c r="G112" s="2449"/>
      <c r="H112" s="2451"/>
      <c r="I112" s="2445"/>
    </row>
    <row r="113" spans="1:9">
      <c r="A113" s="2450"/>
      <c r="B113" s="2450"/>
      <c r="C113" s="2449"/>
      <c r="D113" s="2451"/>
      <c r="E113" s="2449"/>
      <c r="F113" s="2449"/>
      <c r="G113" s="2449"/>
      <c r="H113" s="2451"/>
      <c r="I113" s="2445"/>
    </row>
    <row r="114" spans="1:9">
      <c r="A114" s="2450"/>
      <c r="B114" s="2450"/>
      <c r="C114" s="2449"/>
      <c r="D114" s="2451"/>
      <c r="E114" s="2449"/>
      <c r="F114" s="2449"/>
      <c r="G114" s="2449"/>
      <c r="H114" s="2451"/>
      <c r="I114" s="2445"/>
    </row>
    <row r="115" spans="1:9">
      <c r="A115" s="2450"/>
      <c r="B115" s="2450"/>
      <c r="C115" s="2449"/>
      <c r="D115" s="2451"/>
      <c r="E115" s="2449"/>
      <c r="F115" s="2449"/>
      <c r="G115" s="2449"/>
      <c r="H115" s="2451"/>
      <c r="I115" s="2445"/>
    </row>
    <row r="116" spans="1:9">
      <c r="A116" s="2450"/>
      <c r="B116" s="2450"/>
      <c r="C116" s="2449"/>
      <c r="D116" s="2451"/>
      <c r="E116" s="2449"/>
      <c r="F116" s="2449"/>
      <c r="G116" s="2449"/>
      <c r="H116" s="2451"/>
      <c r="I116" s="2445"/>
    </row>
    <row r="117" spans="1:9">
      <c r="A117" s="2450"/>
      <c r="B117" s="2450"/>
      <c r="C117" s="2449"/>
      <c r="D117" s="2451"/>
      <c r="E117" s="2449"/>
      <c r="F117" s="2449"/>
      <c r="G117" s="2449"/>
      <c r="H117" s="2451"/>
      <c r="I117" s="2445"/>
    </row>
    <row r="118" spans="1:9">
      <c r="A118" s="2450"/>
      <c r="B118" s="2450"/>
      <c r="C118" s="2449"/>
      <c r="D118" s="2451"/>
      <c r="E118" s="2449"/>
      <c r="F118" s="2449"/>
      <c r="G118" s="2449"/>
      <c r="H118" s="2451"/>
      <c r="I118" s="2445"/>
    </row>
    <row r="119" spans="1:9">
      <c r="A119" s="2450"/>
      <c r="B119" s="2450"/>
      <c r="C119" s="2449"/>
      <c r="D119" s="2449"/>
      <c r="E119" s="2449"/>
      <c r="F119" s="2449"/>
      <c r="G119" s="2449"/>
      <c r="H119" s="2451"/>
      <c r="I119" s="2445"/>
    </row>
    <row r="120" spans="1:9">
      <c r="A120" s="2450"/>
      <c r="B120" s="2450"/>
      <c r="C120" s="2449"/>
      <c r="D120" s="2451"/>
      <c r="E120" s="2449"/>
      <c r="F120" s="2449"/>
      <c r="G120" s="2449"/>
      <c r="H120" s="2451"/>
      <c r="I120" s="2445"/>
    </row>
    <row r="121" spans="1:9">
      <c r="A121" s="2450"/>
      <c r="B121" s="2450"/>
      <c r="C121" s="2449"/>
      <c r="D121" s="2451"/>
      <c r="E121" s="2449"/>
      <c r="F121" s="2449"/>
      <c r="G121" s="2449"/>
      <c r="H121" s="2451"/>
      <c r="I121" s="2445"/>
    </row>
    <row r="122" spans="1:9">
      <c r="A122" s="2450"/>
      <c r="B122" s="2450"/>
      <c r="C122" s="2449"/>
      <c r="D122" s="2451"/>
      <c r="E122" s="2449"/>
      <c r="F122" s="2449"/>
      <c r="G122" s="2449"/>
      <c r="H122" s="2451"/>
      <c r="I122" s="2445"/>
    </row>
    <row r="123" spans="1:9">
      <c r="A123" s="2450"/>
      <c r="B123" s="2450"/>
      <c r="C123" s="2449"/>
      <c r="D123" s="2451"/>
      <c r="E123" s="2449"/>
      <c r="F123" s="2449"/>
      <c r="G123" s="2449"/>
      <c r="H123" s="2451"/>
      <c r="I123" s="2445"/>
    </row>
    <row r="124" spans="1:9">
      <c r="A124" s="2450"/>
      <c r="B124" s="2450"/>
      <c r="C124" s="2449"/>
      <c r="D124" s="2451"/>
      <c r="E124" s="2449"/>
      <c r="F124" s="2449"/>
      <c r="G124" s="2449"/>
      <c r="H124" s="2451"/>
      <c r="I124" s="2445"/>
    </row>
    <row r="125" spans="1:9">
      <c r="A125" s="2450"/>
      <c r="B125" s="2450"/>
      <c r="C125" s="2449"/>
      <c r="D125" s="2451"/>
      <c r="E125" s="2449"/>
      <c r="F125" s="2449"/>
      <c r="G125" s="2449"/>
      <c r="H125" s="2451"/>
      <c r="I125" s="2445"/>
    </row>
    <row r="126" spans="1:9">
      <c r="A126" s="2450"/>
      <c r="B126" s="2450"/>
      <c r="C126" s="2449"/>
      <c r="D126" s="2451"/>
      <c r="E126" s="2449"/>
      <c r="F126" s="2449"/>
      <c r="G126" s="2449"/>
      <c r="H126" s="2451"/>
      <c r="I126" s="2445"/>
    </row>
    <row r="127" spans="1:9">
      <c r="A127" s="2450"/>
      <c r="B127" s="2450"/>
      <c r="C127" s="2449"/>
      <c r="D127" s="2449"/>
      <c r="E127" s="2449"/>
      <c r="F127" s="2449"/>
      <c r="G127" s="2449"/>
      <c r="H127" s="2451"/>
      <c r="I127" s="2445"/>
    </row>
    <row r="128" spans="1:9">
      <c r="A128" s="2450"/>
      <c r="B128" s="2450"/>
      <c r="C128" s="2449"/>
      <c r="D128" s="2452"/>
      <c r="E128" s="2449"/>
      <c r="F128" s="2449"/>
      <c r="G128" s="2449"/>
      <c r="H128" s="2451"/>
      <c r="I128" s="2445"/>
    </row>
    <row r="129" spans="1:9">
      <c r="A129" s="2450"/>
      <c r="B129" s="2450"/>
      <c r="C129" s="2449"/>
      <c r="D129" s="2451"/>
      <c r="E129" s="2449"/>
      <c r="F129" s="2449"/>
      <c r="G129" s="2449"/>
      <c r="H129" s="2451"/>
      <c r="I129" s="2445"/>
    </row>
    <row r="130" spans="1:9">
      <c r="A130" s="2450"/>
      <c r="B130" s="2450"/>
      <c r="C130" s="2449"/>
      <c r="D130" s="2451"/>
      <c r="E130" s="2449"/>
      <c r="F130" s="2449"/>
      <c r="G130" s="2449"/>
      <c r="H130" s="2451"/>
      <c r="I130" s="2445"/>
    </row>
    <row r="131" spans="1:9">
      <c r="A131" s="2450"/>
      <c r="B131" s="2450"/>
      <c r="C131" s="2449"/>
      <c r="D131" s="2449"/>
      <c r="E131" s="2449"/>
      <c r="F131" s="2449"/>
      <c r="G131" s="2449"/>
      <c r="H131" s="2451"/>
      <c r="I131" s="2445"/>
    </row>
    <row r="132" spans="1:9">
      <c r="A132" s="2450"/>
      <c r="B132" s="2450"/>
      <c r="C132" s="2449"/>
      <c r="D132" s="2449"/>
      <c r="E132" s="2449"/>
      <c r="F132" s="2449"/>
      <c r="G132" s="2449"/>
      <c r="H132" s="2451"/>
      <c r="I132" s="2445"/>
    </row>
    <row r="133" spans="1:9">
      <c r="A133" s="2450"/>
      <c r="B133" s="2450"/>
      <c r="C133" s="2449"/>
      <c r="D133" s="2451"/>
      <c r="E133" s="2449"/>
      <c r="F133" s="2449"/>
      <c r="G133" s="2449"/>
      <c r="H133" s="2451"/>
      <c r="I133" s="2445"/>
    </row>
    <row r="134" spans="1:9">
      <c r="A134" s="2450"/>
      <c r="B134" s="2450"/>
      <c r="C134" s="2449"/>
      <c r="D134" s="2451"/>
      <c r="E134" s="2449"/>
      <c r="F134" s="2449"/>
      <c r="G134" s="2449"/>
      <c r="H134" s="2451"/>
      <c r="I134" s="2445"/>
    </row>
    <row r="135" spans="1:9">
      <c r="A135" s="2450"/>
      <c r="B135" s="2450"/>
      <c r="C135" s="2449"/>
      <c r="D135" s="2451"/>
      <c r="E135" s="2449"/>
      <c r="F135" s="2449"/>
      <c r="G135" s="2449"/>
      <c r="H135" s="2451"/>
      <c r="I135" s="2445"/>
    </row>
    <row r="136" spans="1:9">
      <c r="A136" s="2453"/>
      <c r="B136" s="2453"/>
      <c r="C136" s="2449"/>
      <c r="D136" s="2451"/>
      <c r="E136" s="2449"/>
      <c r="F136" s="2449"/>
      <c r="G136" s="2449"/>
      <c r="H136" s="2451"/>
      <c r="I136" s="2445"/>
    </row>
    <row r="137" spans="1:9">
      <c r="A137" s="2450"/>
      <c r="B137" s="2450"/>
      <c r="C137" s="2449"/>
      <c r="D137" s="2451"/>
      <c r="E137" s="2449"/>
      <c r="F137" s="2449"/>
      <c r="G137" s="2449"/>
      <c r="H137" s="2451"/>
      <c r="I137" s="2445"/>
    </row>
    <row r="138" spans="1:9">
      <c r="A138" s="2450"/>
      <c r="B138" s="2450"/>
      <c r="C138" s="2449"/>
      <c r="D138" s="2451"/>
      <c r="E138" s="2449"/>
      <c r="F138" s="2449"/>
      <c r="G138" s="2449"/>
      <c r="H138" s="2451"/>
      <c r="I138" s="2445"/>
    </row>
    <row r="139" spans="1:9">
      <c r="A139" s="2450"/>
      <c r="B139" s="2450"/>
      <c r="C139" s="2449"/>
      <c r="D139" s="2451"/>
      <c r="E139" s="2449"/>
      <c r="F139" s="2449"/>
      <c r="G139" s="2449"/>
      <c r="H139" s="2451"/>
      <c r="I139" s="2445"/>
    </row>
    <row r="140" spans="1:9">
      <c r="A140" s="2450"/>
      <c r="B140" s="2450"/>
      <c r="C140" s="2449"/>
      <c r="D140" s="2451"/>
      <c r="E140" s="2449"/>
      <c r="F140" s="2449"/>
      <c r="G140" s="2449"/>
      <c r="H140" s="2451"/>
      <c r="I140" s="2445"/>
    </row>
    <row r="141" spans="1:9">
      <c r="A141" s="2450"/>
      <c r="B141" s="2450"/>
      <c r="C141" s="2449"/>
      <c r="D141" s="2451"/>
      <c r="E141" s="2449"/>
      <c r="F141" s="2449"/>
      <c r="G141" s="2449"/>
      <c r="H141" s="2451"/>
      <c r="I141" s="2445"/>
    </row>
    <row r="142" spans="1:9">
      <c r="A142" s="2450"/>
      <c r="B142" s="2450"/>
      <c r="C142" s="2449"/>
      <c r="D142" s="2451"/>
      <c r="E142" s="2449"/>
      <c r="F142" s="2449"/>
      <c r="G142" s="2449"/>
      <c r="H142" s="2451"/>
      <c r="I142" s="2445"/>
    </row>
    <row r="143" spans="1:9">
      <c r="A143" s="2450"/>
      <c r="B143" s="2450"/>
      <c r="C143" s="2449"/>
      <c r="D143" s="2451"/>
      <c r="E143" s="2449"/>
      <c r="F143" s="2449"/>
      <c r="G143" s="2449"/>
      <c r="H143" s="2451"/>
      <c r="I143" s="2445"/>
    </row>
    <row r="144" spans="1:9">
      <c r="A144" s="2450"/>
      <c r="B144" s="2450"/>
      <c r="C144" s="2449"/>
      <c r="D144" s="2451"/>
      <c r="E144" s="2449"/>
      <c r="F144" s="2449"/>
      <c r="G144" s="2449"/>
      <c r="H144" s="2451"/>
      <c r="I144" s="2445"/>
    </row>
    <row r="145" spans="1:9">
      <c r="A145" s="2450"/>
      <c r="B145" s="2450"/>
      <c r="C145" s="2449"/>
      <c r="D145" s="2451"/>
      <c r="E145" s="2449"/>
      <c r="F145" s="2449"/>
      <c r="G145" s="2449"/>
      <c r="H145" s="2451"/>
      <c r="I145" s="2445"/>
    </row>
    <row r="146" spans="1:9">
      <c r="A146" s="2450"/>
      <c r="B146" s="2450"/>
      <c r="C146" s="2449"/>
      <c r="D146" s="2451"/>
      <c r="E146" s="2449"/>
      <c r="F146" s="2449"/>
      <c r="G146" s="2449"/>
      <c r="H146" s="2451"/>
      <c r="I146" s="2445"/>
    </row>
    <row r="147" spans="1:9">
      <c r="A147" s="2450"/>
      <c r="B147" s="2450"/>
      <c r="C147" s="2449"/>
      <c r="D147" s="2451"/>
      <c r="E147" s="2449"/>
      <c r="F147" s="2449"/>
      <c r="G147" s="2449"/>
      <c r="H147" s="2451"/>
      <c r="I147" s="2445"/>
    </row>
    <row r="148" spans="1:9">
      <c r="A148" s="2450"/>
      <c r="B148" s="2450"/>
      <c r="C148" s="2449"/>
      <c r="D148" s="2451"/>
      <c r="E148" s="2449"/>
      <c r="F148" s="2449"/>
      <c r="G148" s="2449"/>
      <c r="H148" s="2451"/>
      <c r="I148" s="2445"/>
    </row>
    <row r="149" spans="1:9">
      <c r="A149" s="2450"/>
      <c r="B149" s="2450"/>
      <c r="C149" s="2449"/>
      <c r="D149" s="2451"/>
      <c r="E149" s="2449"/>
      <c r="F149" s="2449"/>
      <c r="G149" s="2449"/>
      <c r="H149" s="2451"/>
      <c r="I149" s="2445"/>
    </row>
    <row r="150" spans="1:9">
      <c r="A150" s="2450"/>
      <c r="B150" s="2450"/>
      <c r="C150" s="2449"/>
      <c r="D150" s="2449"/>
      <c r="E150" s="2449"/>
      <c r="F150" s="2449"/>
      <c r="G150" s="2449"/>
      <c r="H150" s="2451"/>
      <c r="I150" s="2445"/>
    </row>
    <row r="151" spans="1:9">
      <c r="A151" s="2450"/>
      <c r="B151" s="2450"/>
      <c r="C151" s="2449"/>
      <c r="D151" s="2452"/>
      <c r="E151" s="2449"/>
      <c r="F151" s="2449"/>
      <c r="G151" s="2449"/>
      <c r="H151" s="2451"/>
      <c r="I151" s="2445"/>
    </row>
    <row r="152" spans="1:9">
      <c r="A152" s="2450"/>
      <c r="B152" s="2450"/>
      <c r="C152" s="2449"/>
      <c r="D152" s="2451"/>
      <c r="E152" s="2449"/>
      <c r="F152" s="2449"/>
      <c r="G152" s="2449"/>
      <c r="H152" s="2451"/>
      <c r="I152" s="2445"/>
    </row>
    <row r="153" spans="1:9">
      <c r="A153" s="2450"/>
      <c r="B153" s="2450"/>
      <c r="C153" s="2449"/>
      <c r="D153" s="2451"/>
      <c r="E153" s="2449"/>
      <c r="F153" s="2449"/>
      <c r="G153" s="2449"/>
      <c r="H153" s="2451"/>
      <c r="I153" s="2445"/>
    </row>
    <row r="154" spans="1:9">
      <c r="A154" s="2450"/>
      <c r="B154" s="2450"/>
      <c r="C154" s="2449"/>
      <c r="D154" s="2451"/>
      <c r="E154" s="2449"/>
      <c r="F154" s="2449"/>
      <c r="G154" s="2449"/>
      <c r="H154" s="2451"/>
      <c r="I154" s="2445"/>
    </row>
    <row r="155" spans="1:9">
      <c r="A155" s="2450"/>
      <c r="B155" s="2450"/>
      <c r="C155" s="2449"/>
      <c r="D155" s="2451"/>
      <c r="E155" s="2449"/>
      <c r="F155" s="2449"/>
      <c r="G155" s="2449"/>
      <c r="H155" s="2451"/>
      <c r="I155" s="2445"/>
    </row>
    <row r="156" spans="1:9">
      <c r="A156" s="2450"/>
      <c r="B156" s="2450"/>
      <c r="C156" s="2449"/>
      <c r="D156" s="2451"/>
      <c r="E156" s="2449"/>
      <c r="F156" s="2449"/>
      <c r="G156" s="2449"/>
      <c r="H156" s="2451"/>
      <c r="I156" s="2445"/>
    </row>
    <row r="157" spans="1:9">
      <c r="A157" s="2450"/>
      <c r="B157" s="2450"/>
      <c r="C157" s="2449"/>
      <c r="D157" s="2451"/>
      <c r="E157" s="2449"/>
      <c r="F157" s="2449"/>
      <c r="G157" s="2449"/>
      <c r="H157" s="2451"/>
      <c r="I157" s="2445"/>
    </row>
    <row r="158" spans="1:9">
      <c r="A158" s="2450"/>
      <c r="B158" s="2450"/>
      <c r="C158" s="2449"/>
      <c r="D158" s="2451"/>
      <c r="E158" s="2449"/>
      <c r="F158" s="2449"/>
      <c r="G158" s="2449"/>
      <c r="H158" s="2451"/>
      <c r="I158" s="2445"/>
    </row>
    <row r="159" spans="1:9">
      <c r="A159" s="2450"/>
      <c r="B159" s="2450"/>
      <c r="C159" s="2449"/>
      <c r="D159" s="2451"/>
      <c r="E159" s="2449"/>
      <c r="F159" s="2449"/>
      <c r="G159" s="2449"/>
      <c r="H159" s="2451"/>
      <c r="I159" s="2445"/>
    </row>
    <row r="160" spans="1:9">
      <c r="A160" s="2450"/>
      <c r="B160" s="2450"/>
      <c r="C160" s="2449"/>
      <c r="D160" s="2451"/>
      <c r="E160" s="2449"/>
      <c r="F160" s="2449"/>
      <c r="G160" s="2449"/>
      <c r="H160" s="2451"/>
      <c r="I160" s="2445"/>
    </row>
    <row r="161" spans="1:9">
      <c r="A161" s="2453"/>
      <c r="B161" s="2453"/>
      <c r="C161" s="2449"/>
      <c r="D161" s="2451"/>
      <c r="E161" s="2449"/>
      <c r="F161" s="2449"/>
      <c r="G161" s="2449"/>
      <c r="H161" s="2451"/>
      <c r="I161" s="2445"/>
    </row>
    <row r="162" spans="1:9">
      <c r="A162" s="2453"/>
      <c r="B162" s="2453"/>
      <c r="C162" s="2449"/>
      <c r="D162" s="2451"/>
      <c r="E162" s="2449"/>
      <c r="F162" s="2449"/>
      <c r="G162" s="2449"/>
      <c r="H162" s="2451"/>
      <c r="I162" s="2445"/>
    </row>
    <row r="163" spans="1:9">
      <c r="A163" s="2453"/>
      <c r="B163" s="2453"/>
      <c r="C163" s="2449"/>
      <c r="D163" s="2449"/>
      <c r="E163" s="2449"/>
      <c r="F163" s="2449"/>
      <c r="G163" s="2449"/>
      <c r="H163" s="2451"/>
      <c r="I163" s="2445"/>
    </row>
    <row r="164" spans="1:9">
      <c r="A164" s="2453"/>
      <c r="B164" s="2453"/>
      <c r="C164" s="2449"/>
      <c r="D164" s="2451"/>
      <c r="E164" s="2449"/>
      <c r="F164" s="2449"/>
      <c r="G164" s="2449"/>
      <c r="H164" s="2451"/>
      <c r="I164" s="2445"/>
    </row>
    <row r="165" spans="1:9">
      <c r="A165" s="2453"/>
      <c r="B165" s="2453"/>
      <c r="C165" s="2449"/>
      <c r="D165" s="2451"/>
      <c r="E165" s="2449"/>
      <c r="F165" s="2449"/>
      <c r="G165" s="2449"/>
      <c r="H165" s="2451"/>
      <c r="I165" s="2445"/>
    </row>
    <row r="166" spans="1:9">
      <c r="A166" s="2453"/>
      <c r="B166" s="2453"/>
      <c r="C166" s="2449"/>
      <c r="D166" s="2451"/>
      <c r="E166" s="2449"/>
      <c r="F166" s="2449"/>
      <c r="G166" s="2449"/>
      <c r="H166" s="2451"/>
      <c r="I166" s="2445"/>
    </row>
    <row r="167" spans="1:9">
      <c r="A167" s="2453"/>
      <c r="B167" s="2453"/>
      <c r="C167" s="2449"/>
      <c r="D167" s="2451"/>
      <c r="E167" s="2449"/>
      <c r="F167" s="2449"/>
      <c r="G167" s="2449"/>
      <c r="H167" s="2451"/>
      <c r="I167" s="2445"/>
    </row>
    <row r="168" spans="1:9">
      <c r="A168" s="2453"/>
      <c r="B168" s="2453"/>
      <c r="C168" s="2449"/>
      <c r="D168" s="2451"/>
      <c r="E168" s="2449"/>
      <c r="F168" s="2449"/>
      <c r="G168" s="2449"/>
      <c r="H168" s="2451"/>
      <c r="I168" s="2445"/>
    </row>
    <row r="169" spans="1:9">
      <c r="A169" s="2453"/>
      <c r="B169" s="2453"/>
      <c r="C169" s="2449"/>
      <c r="D169" s="2451"/>
      <c r="E169" s="2449"/>
      <c r="F169" s="2449"/>
      <c r="G169" s="2449"/>
      <c r="H169" s="2451"/>
      <c r="I169" s="2445"/>
    </row>
    <row r="170" spans="1:9">
      <c r="A170" s="2453"/>
      <c r="B170" s="2453"/>
      <c r="C170" s="2449"/>
      <c r="D170" s="2451"/>
      <c r="E170" s="2449"/>
      <c r="F170" s="2449"/>
      <c r="G170" s="2449"/>
      <c r="H170" s="2451"/>
      <c r="I170" s="2445"/>
    </row>
    <row r="171" spans="1:9">
      <c r="A171" s="2453"/>
      <c r="B171" s="2453"/>
      <c r="C171" s="2449"/>
      <c r="D171" s="2449"/>
      <c r="E171" s="2449"/>
      <c r="F171" s="2449"/>
      <c r="G171" s="2449"/>
      <c r="H171" s="2451"/>
      <c r="I171" s="2445"/>
    </row>
    <row r="172" spans="1:9">
      <c r="A172" s="2450"/>
      <c r="B172" s="2450"/>
      <c r="C172" s="2449"/>
      <c r="D172" s="2451"/>
      <c r="E172" s="2449"/>
      <c r="F172" s="2449"/>
      <c r="G172" s="2449"/>
      <c r="H172" s="2451"/>
      <c r="I172" s="2445"/>
    </row>
    <row r="173" spans="1:9">
      <c r="A173" s="2450"/>
      <c r="B173" s="2450"/>
      <c r="C173" s="2449"/>
      <c r="D173" s="2451"/>
      <c r="E173" s="2449"/>
      <c r="F173" s="2449"/>
      <c r="G173" s="2449"/>
      <c r="H173" s="2451"/>
      <c r="I173" s="2445"/>
    </row>
    <row r="174" spans="1:9">
      <c r="A174" s="2450"/>
      <c r="B174" s="2450"/>
      <c r="C174" s="2449"/>
      <c r="D174" s="2451"/>
      <c r="E174" s="2449"/>
      <c r="F174" s="2449"/>
      <c r="G174" s="2449"/>
      <c r="H174" s="2451"/>
      <c r="I174" s="2445"/>
    </row>
    <row r="175" spans="1:9">
      <c r="A175" s="2450"/>
      <c r="B175" s="2450"/>
      <c r="C175" s="2449"/>
      <c r="D175" s="2451"/>
      <c r="E175" s="2449"/>
      <c r="F175" s="2449"/>
      <c r="G175" s="2449"/>
      <c r="H175" s="2451"/>
      <c r="I175" s="2445"/>
    </row>
    <row r="176" spans="1:9">
      <c r="A176" s="2450"/>
      <c r="B176" s="2450"/>
      <c r="C176" s="2449"/>
      <c r="D176" s="2451"/>
      <c r="E176" s="2449"/>
      <c r="F176" s="2449"/>
      <c r="G176" s="2449"/>
      <c r="H176" s="2451"/>
      <c r="I176" s="2445"/>
    </row>
    <row r="177" spans="1:9">
      <c r="A177" s="2450"/>
      <c r="B177" s="2450"/>
      <c r="C177" s="2449"/>
      <c r="D177" s="2449"/>
      <c r="E177" s="2449"/>
      <c r="F177" s="2449"/>
      <c r="G177" s="2449"/>
      <c r="H177" s="2451"/>
      <c r="I177" s="2445"/>
    </row>
    <row r="178" spans="1:9">
      <c r="A178" s="2450"/>
      <c r="B178" s="2450"/>
      <c r="C178" s="2449"/>
      <c r="D178" s="2452"/>
      <c r="E178" s="2449"/>
      <c r="F178" s="2449"/>
      <c r="G178" s="2449"/>
      <c r="H178" s="2451"/>
      <c r="I178" s="2445"/>
    </row>
    <row r="179" spans="1:9">
      <c r="A179" s="2450"/>
      <c r="B179" s="2450"/>
      <c r="C179" s="2449"/>
      <c r="D179" s="2449"/>
      <c r="E179" s="2449"/>
      <c r="F179" s="2449"/>
      <c r="G179" s="2449"/>
      <c r="H179" s="2451"/>
      <c r="I179" s="2445"/>
    </row>
    <row r="180" spans="1:9">
      <c r="A180" s="2450"/>
      <c r="B180" s="2450"/>
      <c r="C180" s="2449"/>
      <c r="D180" s="2449"/>
      <c r="E180" s="2449"/>
      <c r="F180" s="2449"/>
      <c r="G180" s="2449"/>
      <c r="H180" s="2451"/>
      <c r="I180" s="2445"/>
    </row>
    <row r="181" spans="1:9">
      <c r="A181" s="2450"/>
      <c r="B181" s="2450"/>
      <c r="C181" s="2449"/>
      <c r="D181" s="2451"/>
      <c r="E181" s="2449"/>
      <c r="F181" s="2449"/>
      <c r="G181" s="2449"/>
      <c r="H181" s="2451"/>
      <c r="I181" s="2445"/>
    </row>
    <row r="182" spans="1:9">
      <c r="A182" s="2450"/>
      <c r="B182" s="2450"/>
      <c r="C182" s="2449"/>
      <c r="D182" s="2451"/>
      <c r="E182" s="2449"/>
      <c r="F182" s="2449"/>
      <c r="G182" s="2449"/>
      <c r="H182" s="2451"/>
      <c r="I182" s="2445"/>
    </row>
    <row r="183" spans="1:9">
      <c r="A183" s="2450"/>
      <c r="B183" s="2450"/>
      <c r="C183" s="2449"/>
      <c r="D183" s="2451"/>
      <c r="E183" s="2449"/>
      <c r="F183" s="2449"/>
      <c r="G183" s="2449"/>
      <c r="H183" s="2451"/>
      <c r="I183" s="2445"/>
    </row>
    <row r="184" spans="1:9">
      <c r="A184" s="2450"/>
      <c r="B184" s="2450"/>
      <c r="C184" s="2449"/>
      <c r="D184" s="2451"/>
      <c r="E184" s="2449"/>
      <c r="F184" s="2449"/>
      <c r="G184" s="2449"/>
      <c r="H184" s="2451"/>
      <c r="I184" s="2445"/>
    </row>
    <row r="185" spans="1:9">
      <c r="A185" s="2450"/>
      <c r="B185" s="2450"/>
      <c r="C185" s="2449"/>
      <c r="D185" s="2451"/>
      <c r="E185" s="2449"/>
      <c r="F185" s="2449"/>
      <c r="G185" s="2449"/>
      <c r="H185" s="2451"/>
      <c r="I185" s="2445"/>
    </row>
    <row r="186" spans="1:9">
      <c r="A186" s="2450"/>
      <c r="B186" s="2450"/>
      <c r="C186" s="2449"/>
      <c r="D186" s="2451"/>
      <c r="E186" s="2449"/>
      <c r="F186" s="2449"/>
      <c r="G186" s="2449"/>
      <c r="H186" s="2451"/>
      <c r="I186" s="2445"/>
    </row>
    <row r="187" spans="1:9">
      <c r="A187" s="2450"/>
      <c r="B187" s="2450"/>
      <c r="C187" s="2449"/>
      <c r="D187" s="2451"/>
      <c r="E187" s="2449"/>
      <c r="F187" s="2449"/>
      <c r="G187" s="2449"/>
      <c r="H187" s="2451"/>
      <c r="I187" s="2445"/>
    </row>
    <row r="188" spans="1:9">
      <c r="A188" s="2450"/>
      <c r="B188" s="2450"/>
      <c r="C188" s="2449"/>
      <c r="D188" s="2449"/>
      <c r="E188" s="2449"/>
      <c r="F188" s="2449"/>
      <c r="G188" s="2449"/>
      <c r="H188" s="2451"/>
      <c r="I188" s="2445"/>
    </row>
    <row r="189" spans="1:9">
      <c r="A189" s="2450"/>
      <c r="B189" s="2450"/>
      <c r="C189" s="2449"/>
      <c r="D189" s="2452"/>
      <c r="E189" s="2449"/>
      <c r="F189" s="2449"/>
      <c r="G189" s="2449"/>
      <c r="H189" s="2451"/>
      <c r="I189" s="2445"/>
    </row>
    <row r="190" spans="1:9">
      <c r="A190" s="2450"/>
      <c r="B190" s="2450"/>
      <c r="C190" s="2449"/>
      <c r="D190" s="2449"/>
      <c r="E190" s="2449"/>
      <c r="F190" s="2449"/>
      <c r="G190" s="2449"/>
      <c r="H190" s="2451"/>
      <c r="I190" s="2445"/>
    </row>
    <row r="191" spans="1:9">
      <c r="A191" s="2450"/>
      <c r="B191" s="2450"/>
      <c r="C191" s="2449"/>
      <c r="D191" s="2449"/>
      <c r="E191" s="2449"/>
      <c r="F191" s="2449"/>
      <c r="G191" s="2449"/>
      <c r="H191" s="2451"/>
      <c r="I191" s="2445"/>
    </row>
    <row r="192" spans="1:9">
      <c r="A192" s="2450"/>
      <c r="B192" s="2450"/>
      <c r="C192" s="2449"/>
      <c r="D192" s="2451"/>
      <c r="E192" s="2449"/>
      <c r="F192" s="2449"/>
      <c r="G192" s="2449"/>
      <c r="H192" s="2451"/>
      <c r="I192" s="2445"/>
    </row>
    <row r="193" spans="1:9">
      <c r="A193" s="2450"/>
      <c r="B193" s="2450"/>
      <c r="C193" s="2449"/>
      <c r="D193" s="2451"/>
      <c r="E193" s="2449"/>
      <c r="F193" s="2449"/>
      <c r="G193" s="2449"/>
      <c r="H193" s="2451"/>
      <c r="I193" s="2445"/>
    </row>
    <row r="194" spans="1:9">
      <c r="A194" s="2450"/>
      <c r="B194" s="2450"/>
      <c r="C194" s="2449"/>
      <c r="D194" s="2451"/>
      <c r="E194" s="2449"/>
      <c r="F194" s="2449"/>
      <c r="G194" s="2449"/>
      <c r="H194" s="2451"/>
      <c r="I194" s="2445"/>
    </row>
    <row r="195" spans="1:9">
      <c r="A195" s="2450"/>
      <c r="B195" s="2450"/>
      <c r="C195" s="2449"/>
      <c r="D195" s="2451"/>
      <c r="E195" s="2449"/>
      <c r="F195" s="2449"/>
      <c r="G195" s="2449"/>
      <c r="H195" s="2451"/>
      <c r="I195" s="2445"/>
    </row>
    <row r="196" spans="1:9">
      <c r="A196" s="2450"/>
      <c r="B196" s="2450"/>
      <c r="C196" s="2449"/>
      <c r="D196" s="2451"/>
      <c r="E196" s="2449"/>
      <c r="F196" s="2449"/>
      <c r="G196" s="2449"/>
      <c r="H196" s="2451"/>
      <c r="I196" s="2445"/>
    </row>
    <row r="197" spans="1:9">
      <c r="A197" s="2450"/>
      <c r="B197" s="2450"/>
      <c r="C197" s="2449"/>
      <c r="D197" s="2451"/>
      <c r="E197" s="2449"/>
      <c r="F197" s="2449"/>
      <c r="G197" s="2449"/>
      <c r="H197" s="2451"/>
      <c r="I197" s="2445"/>
    </row>
    <row r="198" spans="1:9">
      <c r="A198" s="2450"/>
      <c r="B198" s="2450"/>
      <c r="C198" s="2449"/>
      <c r="D198" s="2451"/>
      <c r="E198" s="2449"/>
      <c r="F198" s="2449"/>
      <c r="G198" s="2449"/>
      <c r="H198" s="2451"/>
      <c r="I198" s="2445"/>
    </row>
    <row r="199" spans="1:9">
      <c r="A199" s="2450"/>
      <c r="B199" s="2450"/>
      <c r="C199" s="2449"/>
      <c r="D199" s="2451"/>
      <c r="E199" s="2449"/>
      <c r="F199" s="2449"/>
      <c r="G199" s="2449"/>
      <c r="H199" s="2451"/>
      <c r="I199" s="2445"/>
    </row>
    <row r="200" spans="1:9">
      <c r="A200" s="2450"/>
      <c r="B200" s="2450"/>
      <c r="C200" s="2449"/>
      <c r="D200" s="2449"/>
      <c r="E200" s="2449"/>
      <c r="F200" s="2449"/>
      <c r="G200" s="2449"/>
      <c r="H200" s="2451"/>
      <c r="I200" s="2445"/>
    </row>
    <row r="201" spans="1:9">
      <c r="A201" s="2450"/>
      <c r="B201" s="2450"/>
      <c r="C201" s="2449"/>
      <c r="D201" s="2452"/>
      <c r="E201" s="2449"/>
      <c r="F201" s="2449"/>
      <c r="G201" s="2449"/>
      <c r="H201" s="2451"/>
      <c r="I201" s="2445"/>
    </row>
    <row r="202" spans="1:9">
      <c r="A202" s="2450"/>
      <c r="B202" s="2450"/>
      <c r="C202" s="2449"/>
      <c r="D202" s="2452"/>
      <c r="E202" s="2449"/>
      <c r="F202" s="2449"/>
      <c r="G202" s="2449"/>
      <c r="H202" s="2451"/>
      <c r="I202" s="2445"/>
    </row>
    <row r="203" spans="1:9">
      <c r="A203" s="2450"/>
      <c r="B203" s="2450"/>
      <c r="C203" s="2449"/>
      <c r="D203" s="2452"/>
      <c r="E203" s="2449"/>
      <c r="F203" s="2449"/>
      <c r="G203" s="2449"/>
      <c r="H203" s="2451"/>
      <c r="I203" s="2445"/>
    </row>
    <row r="204" spans="1:9">
      <c r="A204" s="2450"/>
      <c r="B204" s="2450"/>
      <c r="C204" s="2449"/>
      <c r="D204" s="2449"/>
      <c r="E204" s="2449"/>
      <c r="F204" s="2449"/>
      <c r="G204" s="2449"/>
      <c r="H204" s="2451"/>
      <c r="I204" s="2445"/>
    </row>
    <row r="205" spans="1:9">
      <c r="A205" s="2450"/>
      <c r="B205" s="2450"/>
      <c r="C205" s="2449"/>
      <c r="D205" s="2449"/>
      <c r="E205" s="2449"/>
      <c r="F205" s="2449"/>
      <c r="G205" s="2449"/>
      <c r="H205" s="2451"/>
      <c r="I205" s="2445"/>
    </row>
    <row r="206" spans="1:9">
      <c r="A206" s="2450"/>
      <c r="B206" s="2450"/>
      <c r="C206" s="2449"/>
      <c r="D206" s="2451"/>
      <c r="E206" s="2449"/>
      <c r="F206" s="2449"/>
      <c r="G206" s="2449"/>
      <c r="H206" s="2451"/>
      <c r="I206" s="2445"/>
    </row>
    <row r="207" spans="1:9">
      <c r="A207" s="2450"/>
      <c r="B207" s="2450"/>
      <c r="C207" s="2449"/>
      <c r="D207" s="2449"/>
      <c r="E207" s="2449"/>
      <c r="F207" s="2449"/>
      <c r="G207" s="2449"/>
      <c r="H207" s="2449"/>
      <c r="I207" s="2445"/>
    </row>
    <row r="208" spans="1:9">
      <c r="A208" s="2450"/>
      <c r="B208" s="2450"/>
      <c r="C208" s="2449"/>
      <c r="D208" s="2451"/>
      <c r="E208" s="2449"/>
      <c r="F208" s="2449"/>
      <c r="G208" s="2449"/>
      <c r="H208" s="2451"/>
      <c r="I208" s="2445"/>
    </row>
    <row r="209" spans="1:9">
      <c r="A209" s="2450"/>
      <c r="B209" s="2450"/>
      <c r="C209" s="2449"/>
      <c r="D209" s="2451"/>
      <c r="E209" s="2449"/>
      <c r="F209" s="2449"/>
      <c r="G209" s="2449"/>
      <c r="H209" s="2451"/>
      <c r="I209" s="2445"/>
    </row>
    <row r="210" spans="1:9">
      <c r="A210" s="2450"/>
      <c r="B210" s="2450"/>
      <c r="C210" s="2449"/>
      <c r="D210" s="2451"/>
      <c r="E210" s="2449"/>
      <c r="F210" s="2449"/>
      <c r="G210" s="2449"/>
      <c r="H210" s="2451"/>
      <c r="I210" s="2445"/>
    </row>
    <row r="211" spans="1:9">
      <c r="A211" s="2450"/>
      <c r="B211" s="2450"/>
      <c r="C211" s="2449"/>
      <c r="D211" s="2451"/>
      <c r="E211" s="2449"/>
      <c r="F211" s="2449"/>
      <c r="G211" s="2449"/>
      <c r="H211" s="2451"/>
      <c r="I211" s="2445"/>
    </row>
    <row r="212" spans="1:9">
      <c r="A212" s="2450"/>
      <c r="B212" s="2450"/>
      <c r="C212" s="2449"/>
      <c r="D212" s="2451"/>
      <c r="E212" s="2449"/>
      <c r="F212" s="2449"/>
      <c r="G212" s="2449"/>
      <c r="H212" s="2451"/>
      <c r="I212" s="2445"/>
    </row>
    <row r="213" spans="1:9">
      <c r="A213" s="2450"/>
      <c r="B213" s="2450"/>
      <c r="C213" s="2449"/>
      <c r="D213" s="2451"/>
      <c r="E213" s="2449"/>
      <c r="F213" s="2449"/>
      <c r="G213" s="2449"/>
      <c r="H213" s="2451"/>
      <c r="I213" s="2445"/>
    </row>
    <row r="214" spans="1:9">
      <c r="A214" s="2450"/>
      <c r="B214" s="2450"/>
      <c r="C214" s="2449"/>
      <c r="D214" s="2451"/>
      <c r="E214" s="2449"/>
      <c r="F214" s="2449"/>
      <c r="G214" s="2449"/>
      <c r="H214" s="2451"/>
      <c r="I214" s="2445"/>
    </row>
    <row r="215" spans="1:9">
      <c r="A215" s="2450"/>
      <c r="B215" s="2450"/>
      <c r="C215" s="2449"/>
      <c r="D215" s="2451"/>
      <c r="E215" s="2449"/>
      <c r="F215" s="2449"/>
      <c r="G215" s="2449"/>
      <c r="H215" s="2451"/>
      <c r="I215" s="2445"/>
    </row>
    <row r="216" spans="1:9">
      <c r="A216" s="2450"/>
      <c r="B216" s="2450"/>
      <c r="C216" s="2449"/>
      <c r="D216" s="2451"/>
      <c r="E216" s="2449"/>
      <c r="F216" s="2449"/>
      <c r="G216" s="2449"/>
      <c r="H216" s="2451"/>
      <c r="I216" s="2445"/>
    </row>
    <row r="217" spans="1:9">
      <c r="A217" s="2450"/>
      <c r="B217" s="2450"/>
      <c r="C217" s="2449"/>
      <c r="D217" s="2451"/>
      <c r="E217" s="2449"/>
      <c r="F217" s="2449"/>
      <c r="G217" s="2449"/>
      <c r="H217" s="2451"/>
      <c r="I217" s="2445"/>
    </row>
    <row r="218" spans="1:9">
      <c r="A218" s="2450"/>
      <c r="B218" s="2450"/>
      <c r="C218" s="2449"/>
      <c r="D218" s="2451"/>
      <c r="E218" s="2449"/>
      <c r="F218" s="2449"/>
      <c r="G218" s="2449"/>
      <c r="H218" s="2451"/>
      <c r="I218" s="2445"/>
    </row>
    <row r="219" spans="1:9">
      <c r="A219" s="2450"/>
      <c r="B219" s="2450"/>
      <c r="C219" s="2449"/>
      <c r="D219" s="2451"/>
      <c r="E219" s="2449"/>
      <c r="F219" s="2449"/>
      <c r="G219" s="2449"/>
      <c r="H219" s="2451"/>
      <c r="I219" s="2445"/>
    </row>
    <row r="220" spans="1:9">
      <c r="A220" s="2450"/>
      <c r="B220" s="2450"/>
      <c r="C220" s="2449"/>
      <c r="D220" s="2451"/>
      <c r="E220" s="2449"/>
      <c r="F220" s="2449"/>
      <c r="G220" s="2449"/>
      <c r="H220" s="2451"/>
      <c r="I220" s="2445"/>
    </row>
    <row r="221" spans="1:9">
      <c r="A221" s="2450"/>
      <c r="B221" s="2450"/>
      <c r="C221" s="2449"/>
      <c r="D221" s="2451"/>
      <c r="E221" s="2449"/>
      <c r="F221" s="2449"/>
      <c r="G221" s="2449"/>
      <c r="H221" s="2451"/>
      <c r="I221" s="2445"/>
    </row>
    <row r="222" spans="1:9">
      <c r="A222" s="2450"/>
      <c r="B222" s="2450"/>
      <c r="C222" s="2449"/>
      <c r="D222" s="2449"/>
      <c r="E222" s="2449"/>
      <c r="F222" s="2449"/>
      <c r="G222" s="2449"/>
      <c r="H222" s="2451"/>
      <c r="I222" s="2445"/>
    </row>
    <row r="223" spans="1:9">
      <c r="A223" s="2450"/>
      <c r="B223" s="2450"/>
      <c r="C223" s="2449"/>
      <c r="D223" s="2452"/>
      <c r="E223" s="2449"/>
      <c r="F223" s="2449"/>
      <c r="G223" s="2449"/>
      <c r="H223" s="2451"/>
      <c r="I223" s="2445"/>
    </row>
    <row r="224" spans="1:9">
      <c r="A224" s="2450"/>
      <c r="B224" s="2450"/>
      <c r="C224" s="2449"/>
      <c r="D224" s="2452"/>
      <c r="E224" s="2449"/>
      <c r="F224" s="2449"/>
      <c r="G224" s="2449"/>
      <c r="H224" s="2451"/>
      <c r="I224" s="2445"/>
    </row>
    <row r="225" spans="1:9">
      <c r="A225" s="2450"/>
      <c r="B225" s="2450"/>
      <c r="C225" s="2449"/>
      <c r="D225" s="2449"/>
      <c r="E225" s="2449"/>
      <c r="F225" s="2449"/>
      <c r="G225" s="2449"/>
      <c r="H225" s="2451"/>
      <c r="I225" s="2445"/>
    </row>
    <row r="226" spans="1:9">
      <c r="A226" s="2450"/>
      <c r="B226" s="2450"/>
      <c r="C226" s="2449"/>
      <c r="D226" s="2452"/>
      <c r="E226" s="2449"/>
      <c r="F226" s="2449"/>
      <c r="G226" s="2449"/>
      <c r="H226" s="2451"/>
      <c r="I226" s="2445"/>
    </row>
    <row r="227" spans="1:9">
      <c r="A227" s="2450"/>
      <c r="B227" s="2450"/>
      <c r="C227" s="2449"/>
      <c r="D227" s="2449"/>
      <c r="E227" s="2449"/>
      <c r="F227" s="2449"/>
      <c r="G227" s="2449"/>
      <c r="H227" s="2451"/>
      <c r="I227" s="2445"/>
    </row>
    <row r="228" spans="1:9">
      <c r="A228" s="2450"/>
      <c r="B228" s="2450"/>
      <c r="C228" s="2449"/>
      <c r="D228" s="2449"/>
      <c r="E228" s="2449"/>
      <c r="F228" s="2449"/>
      <c r="G228" s="2449"/>
      <c r="H228" s="2451"/>
      <c r="I228" s="2445"/>
    </row>
    <row r="229" spans="1:9">
      <c r="A229" s="2450"/>
      <c r="B229" s="2450"/>
      <c r="C229" s="2449"/>
      <c r="D229" s="2449"/>
      <c r="E229" s="2449"/>
      <c r="F229" s="2449"/>
      <c r="G229" s="2449"/>
      <c r="H229" s="2451"/>
      <c r="I229" s="2445"/>
    </row>
    <row r="230" spans="1:9">
      <c r="A230" s="2450"/>
      <c r="B230" s="2450"/>
      <c r="C230" s="2449"/>
      <c r="D230" s="2449"/>
      <c r="E230" s="2449"/>
      <c r="F230" s="2449"/>
      <c r="G230" s="2449"/>
      <c r="H230" s="2451"/>
      <c r="I230" s="2445"/>
    </row>
    <row r="231" spans="1:9">
      <c r="A231" s="2450"/>
      <c r="B231" s="2450"/>
      <c r="C231" s="2449"/>
      <c r="D231" s="2449"/>
      <c r="E231" s="2449"/>
      <c r="F231" s="2449"/>
      <c r="G231" s="2449"/>
      <c r="H231" s="2451"/>
      <c r="I231" s="2445"/>
    </row>
    <row r="232" spans="1:9">
      <c r="A232" s="2450"/>
      <c r="B232" s="2450"/>
      <c r="C232" s="2449"/>
      <c r="D232" s="2449"/>
      <c r="E232" s="2449"/>
      <c r="F232" s="2449"/>
      <c r="G232" s="2449"/>
      <c r="H232" s="2451"/>
      <c r="I232" s="2445"/>
    </row>
    <row r="233" spans="1:9">
      <c r="A233" s="2450"/>
      <c r="B233" s="2450"/>
      <c r="C233" s="2449"/>
      <c r="D233" s="2449"/>
      <c r="E233" s="2449"/>
      <c r="F233" s="2449"/>
      <c r="G233" s="2449"/>
      <c r="H233" s="2451"/>
      <c r="I233" s="2445"/>
    </row>
    <row r="234" spans="1:9">
      <c r="A234" s="2450"/>
      <c r="B234" s="2450"/>
      <c r="C234" s="2449"/>
      <c r="D234" s="2449"/>
      <c r="E234" s="2449"/>
      <c r="F234" s="2449"/>
      <c r="G234" s="2449"/>
      <c r="H234" s="2451"/>
      <c r="I234" s="2445"/>
    </row>
    <row r="235" spans="1:9">
      <c r="A235" s="2450"/>
      <c r="B235" s="2450"/>
      <c r="C235" s="2449"/>
      <c r="D235" s="2449"/>
      <c r="E235" s="2449"/>
      <c r="F235" s="2449"/>
      <c r="G235" s="2449"/>
      <c r="H235" s="2451"/>
      <c r="I235" s="2445"/>
    </row>
    <row r="236" spans="1:9">
      <c r="A236" s="2450"/>
      <c r="B236" s="2450"/>
      <c r="C236" s="2449"/>
      <c r="D236" s="2451"/>
      <c r="E236" s="2449"/>
      <c r="F236" s="2449"/>
      <c r="G236" s="2449"/>
      <c r="H236" s="2451"/>
      <c r="I236" s="2445"/>
    </row>
    <row r="237" spans="1:9">
      <c r="A237" s="2450"/>
      <c r="B237" s="2450"/>
      <c r="C237" s="2449"/>
      <c r="D237" s="2451"/>
      <c r="E237" s="2449"/>
      <c r="F237" s="2449"/>
      <c r="G237" s="2449"/>
      <c r="H237" s="2451"/>
      <c r="I237" s="2445"/>
    </row>
    <row r="238" spans="1:9">
      <c r="A238" s="2450"/>
      <c r="B238" s="2450"/>
      <c r="C238" s="2449"/>
      <c r="D238" s="2451"/>
      <c r="E238" s="2449"/>
      <c r="F238" s="2449"/>
      <c r="G238" s="2449"/>
      <c r="H238" s="2451"/>
      <c r="I238" s="2445"/>
    </row>
    <row r="239" spans="1:9">
      <c r="A239" s="2450"/>
      <c r="B239" s="2450"/>
      <c r="C239" s="2449"/>
      <c r="D239" s="2451"/>
      <c r="E239" s="2449"/>
      <c r="F239" s="2449"/>
      <c r="G239" s="2449"/>
      <c r="H239" s="2451"/>
      <c r="I239" s="2445"/>
    </row>
    <row r="240" spans="1:9">
      <c r="A240" s="2450"/>
      <c r="B240" s="2450"/>
      <c r="C240" s="2449"/>
      <c r="D240" s="2451"/>
      <c r="E240" s="2449"/>
      <c r="F240" s="2449"/>
      <c r="G240" s="2449"/>
      <c r="H240" s="2451"/>
      <c r="I240" s="2445"/>
    </row>
    <row r="241" spans="1:9">
      <c r="A241" s="2450"/>
      <c r="B241" s="2450"/>
      <c r="C241" s="2449"/>
      <c r="D241" s="2451"/>
      <c r="E241" s="2449"/>
      <c r="F241" s="2449"/>
      <c r="G241" s="2449"/>
      <c r="H241" s="2451"/>
      <c r="I241" s="2445"/>
    </row>
    <row r="242" spans="1:9">
      <c r="A242" s="2450"/>
      <c r="B242" s="2450"/>
      <c r="C242" s="2449"/>
      <c r="D242" s="2451"/>
      <c r="E242" s="2449"/>
      <c r="F242" s="2449"/>
      <c r="G242" s="2449"/>
      <c r="H242" s="2451"/>
      <c r="I242" s="2445"/>
    </row>
    <row r="243" spans="1:9">
      <c r="A243" s="2450"/>
      <c r="B243" s="2450"/>
      <c r="C243" s="2449"/>
      <c r="D243" s="2451"/>
      <c r="E243" s="2449"/>
      <c r="F243" s="2449"/>
      <c r="G243" s="2449"/>
      <c r="H243" s="2451"/>
      <c r="I243" s="2445"/>
    </row>
    <row r="244" spans="1:9">
      <c r="A244" s="2450"/>
      <c r="B244" s="2450"/>
      <c r="C244" s="2449"/>
      <c r="D244" s="2451"/>
      <c r="E244" s="2449"/>
      <c r="F244" s="2449"/>
      <c r="G244" s="2449"/>
      <c r="H244" s="2451"/>
      <c r="I244" s="2445"/>
    </row>
    <row r="245" spans="1:9">
      <c r="A245" s="2450"/>
      <c r="B245" s="2450"/>
      <c r="C245" s="2449"/>
      <c r="D245" s="2451"/>
      <c r="E245" s="2449"/>
      <c r="F245" s="2449"/>
      <c r="G245" s="2449"/>
      <c r="H245" s="2451"/>
      <c r="I245" s="2445"/>
    </row>
    <row r="246" spans="1:9">
      <c r="A246" s="2450"/>
      <c r="B246" s="2450"/>
      <c r="C246" s="2449"/>
      <c r="D246" s="2449"/>
      <c r="E246" s="2449"/>
      <c r="F246" s="2449"/>
      <c r="G246" s="2449"/>
      <c r="H246" s="2451"/>
      <c r="I246" s="2445"/>
    </row>
    <row r="247" spans="1:9">
      <c r="A247" s="2450"/>
      <c r="B247" s="2450"/>
      <c r="C247" s="2449"/>
      <c r="D247" s="2451"/>
      <c r="E247" s="2449"/>
      <c r="F247" s="2449"/>
      <c r="G247" s="2449"/>
      <c r="H247" s="2451"/>
      <c r="I247" s="2445"/>
    </row>
    <row r="248" spans="1:9">
      <c r="A248" s="2450"/>
      <c r="B248" s="2450"/>
      <c r="C248" s="2449"/>
      <c r="D248" s="2449"/>
      <c r="E248" s="2449"/>
      <c r="F248" s="2449"/>
      <c r="G248" s="2449"/>
      <c r="H248" s="2451"/>
      <c r="I248" s="2445"/>
    </row>
    <row r="249" spans="1:9">
      <c r="A249" s="2450"/>
      <c r="B249" s="2450"/>
      <c r="C249" s="2449"/>
      <c r="D249" s="2449"/>
      <c r="E249" s="2449"/>
      <c r="F249" s="2449"/>
      <c r="G249" s="2449"/>
      <c r="H249" s="2451"/>
      <c r="I249" s="2445"/>
    </row>
    <row r="250" spans="1:9">
      <c r="A250" s="2450"/>
      <c r="B250" s="2450"/>
      <c r="C250" s="2449"/>
      <c r="D250" s="2449"/>
      <c r="E250" s="2449"/>
      <c r="F250" s="2449"/>
      <c r="G250" s="2449"/>
      <c r="H250" s="2451"/>
      <c r="I250" s="2445"/>
    </row>
    <row r="251" spans="1:9">
      <c r="A251" s="2450"/>
      <c r="B251" s="2450"/>
      <c r="C251" s="2449"/>
      <c r="D251" s="2449"/>
      <c r="E251" s="2449"/>
      <c r="F251" s="2449"/>
      <c r="G251" s="2449"/>
      <c r="H251" s="2451"/>
      <c r="I251" s="2445"/>
    </row>
    <row r="252" spans="1:9">
      <c r="A252" s="2450"/>
      <c r="B252" s="2450"/>
      <c r="C252" s="2449"/>
      <c r="D252" s="2449"/>
      <c r="E252" s="2449"/>
      <c r="F252" s="2449"/>
      <c r="G252" s="2449"/>
      <c r="H252" s="2451"/>
      <c r="I252" s="2445"/>
    </row>
    <row r="253" spans="1:9">
      <c r="A253" s="2450"/>
      <c r="B253" s="2450"/>
      <c r="C253" s="2449"/>
      <c r="D253" s="2449"/>
      <c r="E253" s="2449"/>
      <c r="F253" s="2449"/>
      <c r="G253" s="2449"/>
      <c r="H253" s="2451"/>
      <c r="I253" s="2445"/>
    </row>
    <row r="254" spans="1:9">
      <c r="A254" s="2450"/>
      <c r="B254" s="2450"/>
      <c r="C254" s="2449"/>
      <c r="D254" s="2449"/>
      <c r="E254" s="2449"/>
      <c r="F254" s="2449"/>
      <c r="G254" s="2449"/>
      <c r="H254" s="2451"/>
      <c r="I254" s="2445"/>
    </row>
    <row r="255" spans="1:9">
      <c r="A255" s="2450"/>
      <c r="B255" s="2450"/>
      <c r="C255" s="2449"/>
      <c r="D255" s="2449"/>
      <c r="E255" s="2449"/>
      <c r="F255" s="2449"/>
      <c r="G255" s="2449"/>
      <c r="H255" s="2451"/>
      <c r="I255" s="2445"/>
    </row>
    <row r="256" spans="1:9">
      <c r="A256" s="2450"/>
      <c r="B256" s="2450"/>
      <c r="C256" s="2449"/>
      <c r="D256" s="2449"/>
      <c r="E256" s="2449"/>
      <c r="F256" s="2449"/>
      <c r="G256" s="2449"/>
      <c r="H256" s="2451"/>
      <c r="I256" s="2445"/>
    </row>
    <row r="257" spans="1:9">
      <c r="A257" s="2450"/>
      <c r="B257" s="2450"/>
      <c r="C257" s="2449"/>
      <c r="D257" s="2449"/>
      <c r="E257" s="2449"/>
      <c r="F257" s="2449"/>
      <c r="G257" s="2449"/>
      <c r="H257" s="2451"/>
      <c r="I257" s="2445"/>
    </row>
    <row r="258" spans="1:9">
      <c r="A258" s="2450"/>
      <c r="B258" s="2450"/>
      <c r="C258" s="2449"/>
      <c r="D258" s="2449"/>
      <c r="E258" s="2449"/>
      <c r="F258" s="2449"/>
      <c r="G258" s="2449"/>
      <c r="H258" s="2451"/>
      <c r="I258" s="2445"/>
    </row>
    <row r="259" spans="1:9">
      <c r="A259" s="2450"/>
      <c r="B259" s="2450"/>
      <c r="C259" s="2449"/>
      <c r="D259" s="2449"/>
      <c r="E259" s="2449"/>
      <c r="F259" s="2449"/>
      <c r="G259" s="2449"/>
      <c r="H259" s="2451"/>
      <c r="I259" s="2445"/>
    </row>
    <row r="260" spans="1:9">
      <c r="A260" s="2450"/>
      <c r="B260" s="2450"/>
      <c r="C260" s="2449"/>
      <c r="D260" s="2449"/>
      <c r="E260" s="2449"/>
      <c r="F260" s="2449"/>
      <c r="G260" s="2449"/>
      <c r="H260" s="2451"/>
      <c r="I260" s="2445"/>
    </row>
    <row r="261" spans="1:9">
      <c r="A261" s="2450"/>
      <c r="B261" s="2450"/>
      <c r="C261" s="2449"/>
      <c r="D261" s="2449"/>
      <c r="E261" s="2449"/>
      <c r="F261" s="2449"/>
      <c r="G261" s="2449"/>
      <c r="H261" s="2451"/>
      <c r="I261" s="2445"/>
    </row>
    <row r="262" spans="1:9">
      <c r="A262" s="2450"/>
      <c r="B262" s="2450"/>
      <c r="C262" s="2449"/>
      <c r="D262" s="2449"/>
      <c r="E262" s="2449"/>
      <c r="F262" s="2449"/>
      <c r="G262" s="2449"/>
      <c r="H262" s="2451"/>
      <c r="I262" s="2445"/>
    </row>
    <row r="263" spans="1:9">
      <c r="A263" s="2450"/>
      <c r="B263" s="2450"/>
      <c r="C263" s="2449"/>
      <c r="D263" s="2449"/>
      <c r="E263" s="2449"/>
      <c r="F263" s="2449"/>
      <c r="G263" s="2449"/>
      <c r="H263" s="2451"/>
      <c r="I263" s="2445"/>
    </row>
    <row r="264" spans="1:9">
      <c r="A264" s="2450"/>
      <c r="B264" s="2450"/>
      <c r="C264" s="2449"/>
      <c r="D264" s="2449"/>
      <c r="E264" s="2449"/>
      <c r="F264" s="2449"/>
      <c r="G264" s="2449"/>
      <c r="H264" s="2451"/>
      <c r="I264" s="2445"/>
    </row>
    <row r="265" spans="1:9">
      <c r="A265" s="2450"/>
      <c r="B265" s="2450"/>
      <c r="C265" s="2449"/>
      <c r="D265" s="2449"/>
      <c r="E265" s="2449"/>
      <c r="F265" s="2449"/>
      <c r="G265" s="2449"/>
      <c r="H265" s="2451"/>
      <c r="I265" s="2445"/>
    </row>
    <row r="266" spans="1:9">
      <c r="A266" s="2450"/>
      <c r="B266" s="2450"/>
      <c r="C266" s="2449"/>
      <c r="D266" s="2449"/>
      <c r="E266" s="2449"/>
      <c r="F266" s="2449"/>
      <c r="G266" s="2449"/>
      <c r="H266" s="2451"/>
      <c r="I266" s="2445"/>
    </row>
    <row r="267" spans="1:9">
      <c r="A267" s="2450"/>
      <c r="B267" s="2450"/>
      <c r="C267" s="2449"/>
      <c r="D267" s="2449"/>
      <c r="E267" s="2449"/>
      <c r="F267" s="2449"/>
      <c r="G267" s="2449"/>
      <c r="H267" s="2451"/>
      <c r="I267" s="2445"/>
    </row>
    <row r="268" spans="1:9">
      <c r="A268" s="2450"/>
      <c r="B268" s="2450"/>
      <c r="C268" s="2449"/>
      <c r="D268" s="2449"/>
      <c r="E268" s="2449"/>
      <c r="F268" s="2449"/>
      <c r="G268" s="2449"/>
      <c r="H268" s="2451"/>
      <c r="I268" s="2445"/>
    </row>
    <row r="269" spans="1:9">
      <c r="A269" s="2450"/>
      <c r="B269" s="2450"/>
      <c r="C269" s="2449"/>
      <c r="D269" s="2449"/>
      <c r="E269" s="2449"/>
      <c r="F269" s="2449"/>
      <c r="G269" s="2449"/>
      <c r="H269" s="2451"/>
      <c r="I269" s="2445"/>
    </row>
    <row r="270" spans="1:9">
      <c r="A270" s="2450"/>
      <c r="B270" s="2450"/>
      <c r="C270" s="2449"/>
      <c r="D270" s="2449"/>
      <c r="E270" s="2449"/>
      <c r="F270" s="2449"/>
      <c r="G270" s="2449"/>
      <c r="H270" s="2451"/>
      <c r="I270" s="2445"/>
    </row>
    <row r="271" spans="1:9">
      <c r="A271" s="2450"/>
      <c r="B271" s="2450"/>
      <c r="C271" s="2449"/>
      <c r="D271" s="2449"/>
      <c r="E271" s="2449"/>
      <c r="F271" s="2449"/>
      <c r="G271" s="2449"/>
      <c r="H271" s="2451"/>
      <c r="I271" s="2445"/>
    </row>
    <row r="272" spans="1:9">
      <c r="A272" s="2450"/>
      <c r="B272" s="2450"/>
      <c r="C272" s="2449"/>
      <c r="D272" s="2449"/>
      <c r="E272" s="2449"/>
      <c r="F272" s="2449"/>
      <c r="G272" s="2449"/>
      <c r="H272" s="2451"/>
      <c r="I272" s="2445"/>
    </row>
    <row r="273" spans="1:9">
      <c r="A273" s="2450"/>
      <c r="B273" s="2450"/>
      <c r="C273" s="2449"/>
      <c r="D273" s="2449"/>
      <c r="E273" s="2449"/>
      <c r="F273" s="2449"/>
      <c r="G273" s="2449"/>
      <c r="H273" s="2451"/>
      <c r="I273" s="2445"/>
    </row>
    <row r="274" spans="1:9">
      <c r="A274" s="2450"/>
      <c r="B274" s="2450"/>
      <c r="C274" s="2449"/>
      <c r="D274" s="2449"/>
      <c r="E274" s="2449"/>
      <c r="F274" s="2449"/>
      <c r="G274" s="2449"/>
      <c r="H274" s="2451"/>
      <c r="I274" s="2445"/>
    </row>
    <row r="275" spans="1:9">
      <c r="A275" s="2450"/>
      <c r="B275" s="2450"/>
      <c r="C275" s="2449"/>
      <c r="D275" s="2449"/>
      <c r="E275" s="2449"/>
      <c r="F275" s="2449"/>
      <c r="G275" s="2449"/>
      <c r="H275" s="2451"/>
      <c r="I275" s="2445"/>
    </row>
    <row r="276" spans="1:9">
      <c r="A276" s="2450"/>
      <c r="B276" s="2450"/>
      <c r="C276" s="2449"/>
      <c r="D276" s="2449"/>
      <c r="E276" s="2449"/>
      <c r="F276" s="2449"/>
      <c r="G276" s="2449"/>
      <c r="H276" s="2451"/>
      <c r="I276" s="2445"/>
    </row>
    <row r="277" spans="1:9">
      <c r="A277" s="2450"/>
      <c r="B277" s="2450"/>
      <c r="C277" s="2449"/>
      <c r="D277" s="2449"/>
      <c r="E277" s="2449"/>
      <c r="F277" s="2449"/>
      <c r="G277" s="2449"/>
      <c r="H277" s="2451"/>
      <c r="I277" s="2445"/>
    </row>
    <row r="278" spans="1:9">
      <c r="A278" s="2450"/>
      <c r="B278" s="2450"/>
      <c r="C278" s="2449"/>
      <c r="D278" s="2449"/>
      <c r="E278" s="2449"/>
      <c r="F278" s="2449"/>
      <c r="G278" s="2449"/>
      <c r="H278" s="2451"/>
      <c r="I278" s="2445"/>
    </row>
    <row r="279" spans="1:9">
      <c r="A279" s="2450"/>
      <c r="B279" s="2450"/>
      <c r="C279" s="2449"/>
      <c r="D279" s="2449"/>
      <c r="E279" s="2449"/>
      <c r="F279" s="2449"/>
      <c r="G279" s="2449"/>
      <c r="H279" s="2451"/>
      <c r="I279" s="2445"/>
    </row>
    <row r="280" spans="1:9">
      <c r="A280" s="2450"/>
      <c r="B280" s="2450"/>
      <c r="C280" s="2449"/>
      <c r="D280" s="2449"/>
      <c r="E280" s="2449"/>
      <c r="F280" s="2449"/>
      <c r="G280" s="2449"/>
      <c r="H280" s="2451"/>
      <c r="I280" s="2445"/>
    </row>
    <row r="281" spans="1:9">
      <c r="A281" s="2450"/>
      <c r="B281" s="2450"/>
      <c r="C281" s="2449"/>
      <c r="D281" s="2449"/>
      <c r="E281" s="2449"/>
      <c r="F281" s="2449"/>
      <c r="G281" s="2449"/>
      <c r="H281" s="2451"/>
      <c r="I281" s="2445"/>
    </row>
    <row r="282" spans="1:9">
      <c r="A282" s="2450"/>
      <c r="B282" s="2450"/>
      <c r="C282" s="2449"/>
      <c r="D282" s="2449"/>
      <c r="E282" s="2449"/>
      <c r="F282" s="2449"/>
      <c r="G282" s="2449"/>
      <c r="H282" s="2451"/>
      <c r="I282" s="2445"/>
    </row>
    <row r="283" spans="1:9">
      <c r="A283" s="2450"/>
      <c r="B283" s="2450"/>
      <c r="C283" s="2449"/>
      <c r="D283" s="2449"/>
      <c r="E283" s="2449"/>
      <c r="F283" s="2449"/>
      <c r="G283" s="2449"/>
      <c r="H283" s="2451"/>
      <c r="I283" s="2445"/>
    </row>
    <row r="284" spans="1:9">
      <c r="A284" s="2450"/>
      <c r="B284" s="2450"/>
      <c r="C284" s="2449"/>
      <c r="D284" s="2449"/>
      <c r="E284" s="2449"/>
      <c r="F284" s="2449"/>
      <c r="G284" s="2449"/>
      <c r="H284" s="2451"/>
      <c r="I284" s="2445"/>
    </row>
    <row r="285" spans="1:9">
      <c r="A285" s="2450"/>
      <c r="B285" s="2450"/>
      <c r="C285" s="2449"/>
      <c r="D285" s="2449"/>
      <c r="E285" s="2449"/>
      <c r="F285" s="2449"/>
      <c r="G285" s="2449"/>
      <c r="H285" s="2451"/>
      <c r="I285" s="2445"/>
    </row>
    <row r="286" spans="1:9">
      <c r="A286" s="2450"/>
      <c r="B286" s="2450"/>
      <c r="C286" s="2449"/>
      <c r="D286" s="2449"/>
      <c r="E286" s="2449"/>
      <c r="F286" s="2449"/>
      <c r="G286" s="2449"/>
      <c r="H286" s="2451"/>
      <c r="I286" s="2445"/>
    </row>
    <row r="287" spans="1:9">
      <c r="A287" s="2450"/>
      <c r="B287" s="2450"/>
      <c r="C287" s="2449"/>
      <c r="D287" s="2451"/>
      <c r="E287" s="2449"/>
      <c r="F287" s="2449"/>
      <c r="G287" s="2449"/>
      <c r="H287" s="2451"/>
      <c r="I287" s="2445"/>
    </row>
    <row r="288" spans="1:9" ht="3" customHeight="1">
      <c r="A288" s="2450"/>
      <c r="B288" s="2450"/>
      <c r="C288" s="2449"/>
      <c r="D288" s="2449"/>
      <c r="E288" s="2449"/>
      <c r="F288" s="2449"/>
      <c r="G288" s="2449"/>
      <c r="H288" s="2451"/>
      <c r="I288" s="2445"/>
    </row>
    <row r="289" spans="1:9">
      <c r="A289" s="2450"/>
      <c r="B289" s="2450"/>
      <c r="C289" s="2449"/>
      <c r="D289" s="2449"/>
      <c r="E289" s="2449"/>
      <c r="F289" s="2449"/>
      <c r="G289" s="2449"/>
      <c r="H289" s="2448"/>
      <c r="I289" s="2445"/>
    </row>
    <row r="290" spans="1:9">
      <c r="H290" s="2447"/>
      <c r="I290" s="2445"/>
    </row>
    <row r="291" spans="1:9">
      <c r="H291" s="2447"/>
      <c r="I291" s="2445"/>
    </row>
    <row r="292" spans="1:9">
      <c r="H292" s="2447"/>
      <c r="I292" s="2445"/>
    </row>
    <row r="293" spans="1:9">
      <c r="H293" s="2447"/>
      <c r="I293" s="2445"/>
    </row>
    <row r="294" spans="1:9">
      <c r="H294" s="2447"/>
      <c r="I294" s="2445"/>
    </row>
    <row r="295" spans="1:9">
      <c r="H295" s="2447"/>
      <c r="I295" s="2445"/>
    </row>
    <row r="296" spans="1:9">
      <c r="H296" s="2447"/>
      <c r="I296" s="2445"/>
    </row>
    <row r="297" spans="1:9">
      <c r="H297" s="2447"/>
      <c r="I297" s="2445"/>
    </row>
    <row r="298" spans="1:9">
      <c r="H298" s="2447"/>
      <c r="I298" s="2445"/>
    </row>
    <row r="299" spans="1:9">
      <c r="H299" s="2447"/>
      <c r="I299" s="2445"/>
    </row>
    <row r="300" spans="1:9">
      <c r="H300" s="2447"/>
      <c r="I300" s="2445"/>
    </row>
    <row r="301" spans="1:9">
      <c r="H301" s="2447"/>
      <c r="I301" s="2445"/>
    </row>
    <row r="302" spans="1:9">
      <c r="H302" s="2446"/>
      <c r="I302" s="2445"/>
    </row>
    <row r="303" spans="1:9">
      <c r="H303" s="2447"/>
      <c r="I303" s="2445"/>
    </row>
    <row r="304" spans="1:9">
      <c r="H304" s="2447"/>
      <c r="I304" s="2445"/>
    </row>
    <row r="305" spans="8:9">
      <c r="H305" s="2446"/>
      <c r="I305" s="2445"/>
    </row>
    <row r="306" spans="8:9">
      <c r="I306" s="2445"/>
    </row>
    <row r="307" spans="8:9">
      <c r="I307" s="2445"/>
    </row>
    <row r="308" spans="8:9">
      <c r="I308" s="2445"/>
    </row>
    <row r="309" spans="8:9">
      <c r="I309" s="2445"/>
    </row>
    <row r="310" spans="8:9">
      <c r="I310" s="2445"/>
    </row>
    <row r="311" spans="8:9">
      <c r="I311" s="2445"/>
    </row>
    <row r="312" spans="8:9">
      <c r="I312" s="2445"/>
    </row>
    <row r="313" spans="8:9">
      <c r="I313" s="2445"/>
    </row>
    <row r="314" spans="8:9">
      <c r="I314" s="2445"/>
    </row>
    <row r="315" spans="8:9">
      <c r="I315" s="2445"/>
    </row>
    <row r="316" spans="8:9">
      <c r="I316" s="2445"/>
    </row>
    <row r="317" spans="8:9">
      <c r="I317" s="2445"/>
    </row>
    <row r="318" spans="8:9">
      <c r="I318" s="2445"/>
    </row>
    <row r="319" spans="8:9">
      <c r="I319" s="2445"/>
    </row>
    <row r="320" spans="8:9">
      <c r="I320" s="2445"/>
    </row>
  </sheetData>
  <mergeCells count="3">
    <mergeCell ref="A1:A15"/>
    <mergeCell ref="I1:I14"/>
    <mergeCell ref="I48:I49"/>
  </mergeCells>
  <printOptions horizontalCentered="1" verticalCentered="1" gridLinesSet="0"/>
  <pageMargins left="0.05" right="0.05" top="0" bottom="0" header="0" footer="0"/>
  <pageSetup scale="95" orientation="landscape" r:id="rId1"/>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5"/>
  <dimension ref="A1:R95"/>
  <sheetViews>
    <sheetView showGridLines="0" zoomScaleNormal="100" workbookViewId="0">
      <selection activeCell="J86" sqref="J86"/>
    </sheetView>
  </sheetViews>
  <sheetFormatPr defaultColWidth="9.140625" defaultRowHeight="11.25"/>
  <cols>
    <col min="1" max="1" width="3.85546875" style="3844" customWidth="1"/>
    <col min="2" max="3" width="4.85546875" style="3844" customWidth="1"/>
    <col min="4" max="4" width="23.5703125" style="3844" customWidth="1"/>
    <col min="5" max="5" width="8.85546875" style="3844" customWidth="1"/>
    <col min="6" max="9" width="9.140625" style="3844" customWidth="1"/>
    <col min="10" max="10" width="10.28515625" style="3844" customWidth="1"/>
    <col min="11" max="14" width="8.85546875" style="3844" customWidth="1"/>
    <col min="15" max="15" width="8.140625" style="3844" customWidth="1"/>
    <col min="16" max="16" width="4.85546875" style="3844" customWidth="1"/>
    <col min="17" max="17" width="3.140625" style="3844" customWidth="1"/>
    <col min="18" max="16384" width="9.140625" style="3844"/>
  </cols>
  <sheetData>
    <row r="1" spans="1:17" ht="15.75" customHeight="1">
      <c r="A1" s="3839"/>
      <c r="B1" s="3840" t="s">
        <v>2585</v>
      </c>
      <c r="C1" s="3841"/>
      <c r="D1" s="3841"/>
      <c r="E1" s="3841"/>
      <c r="F1" s="3841"/>
      <c r="G1" s="3841"/>
      <c r="H1" s="3841"/>
      <c r="I1" s="3841"/>
      <c r="J1" s="3841"/>
      <c r="K1" s="3841"/>
      <c r="L1" s="3841"/>
      <c r="M1" s="3841"/>
      <c r="N1" s="3841"/>
      <c r="O1" s="3841"/>
      <c r="P1" s="3842"/>
      <c r="Q1" s="3843">
        <v>66</v>
      </c>
    </row>
    <row r="2" spans="1:17" ht="14.25" customHeight="1">
      <c r="A2" s="3839"/>
      <c r="B2" s="3845" t="s">
        <v>2584</v>
      </c>
      <c r="C2" s="3846"/>
      <c r="D2" s="3846"/>
      <c r="E2" s="3846"/>
      <c r="F2" s="3846"/>
      <c r="G2" s="3846"/>
      <c r="H2" s="3846"/>
      <c r="I2" s="3846"/>
      <c r="J2" s="3846"/>
      <c r="K2" s="3846"/>
      <c r="L2" s="3846"/>
      <c r="M2" s="3846"/>
      <c r="N2" s="3846"/>
      <c r="O2" s="3846"/>
      <c r="P2" s="3847"/>
    </row>
    <row r="3" spans="1:17" ht="11.25" customHeight="1">
      <c r="A3" s="3839"/>
      <c r="B3" s="3848"/>
      <c r="C3" s="3849"/>
      <c r="D3" s="3849"/>
      <c r="E3" s="3849"/>
      <c r="F3" s="3849"/>
      <c r="G3" s="3849"/>
      <c r="H3" s="3849"/>
      <c r="I3" s="3849"/>
      <c r="J3" s="3849"/>
      <c r="K3" s="3849"/>
      <c r="L3" s="3849"/>
      <c r="M3" s="3849"/>
      <c r="N3" s="3849"/>
      <c r="O3" s="3849"/>
      <c r="P3" s="3850"/>
    </row>
    <row r="4" spans="1:17" ht="11.25" customHeight="1">
      <c r="A4" s="3839"/>
      <c r="B4" s="3851"/>
      <c r="C4" s="3816"/>
      <c r="D4" s="3816"/>
      <c r="E4" s="3816"/>
      <c r="F4" s="3846" t="s">
        <v>2583</v>
      </c>
      <c r="G4" s="3846"/>
      <c r="H4" s="3846"/>
      <c r="I4" s="3852"/>
      <c r="J4" s="3815"/>
      <c r="K4" s="3849" t="s">
        <v>2582</v>
      </c>
      <c r="L4" s="3849"/>
      <c r="M4" s="3853"/>
      <c r="N4" s="3853"/>
      <c r="O4" s="3854"/>
      <c r="P4" s="3855"/>
    </row>
    <row r="5" spans="1:17" ht="11.25" customHeight="1">
      <c r="A5" s="3839"/>
      <c r="B5" s="3851"/>
      <c r="C5" s="3816"/>
      <c r="D5" s="3816"/>
      <c r="E5" s="3816"/>
      <c r="F5" s="3853" t="s">
        <v>2581</v>
      </c>
      <c r="G5" s="3853"/>
      <c r="H5" s="3853"/>
      <c r="I5" s="3854"/>
      <c r="J5" s="3815"/>
      <c r="K5" s="3815"/>
      <c r="L5" s="3815"/>
      <c r="M5" s="3815"/>
      <c r="N5" s="3815"/>
      <c r="O5" s="3815"/>
      <c r="P5" s="3855"/>
    </row>
    <row r="6" spans="1:17" ht="11.25" customHeight="1">
      <c r="A6" s="3839"/>
      <c r="B6" s="3856"/>
      <c r="C6" s="3857"/>
      <c r="D6" s="3857"/>
      <c r="E6" s="3857"/>
      <c r="F6" s="3858"/>
      <c r="G6" s="3852"/>
      <c r="H6" s="3852"/>
      <c r="I6" s="3815" t="s">
        <v>2580</v>
      </c>
      <c r="J6" s="3815" t="s">
        <v>2579</v>
      </c>
      <c r="K6" s="3815"/>
      <c r="L6" s="3815"/>
      <c r="M6" s="3815"/>
      <c r="N6" s="3815"/>
      <c r="O6" s="3815"/>
      <c r="P6" s="3817"/>
    </row>
    <row r="7" spans="1:17" ht="11.25" customHeight="1">
      <c r="A7" s="3839"/>
      <c r="B7" s="3856"/>
      <c r="C7" s="3857"/>
      <c r="D7" s="3857"/>
      <c r="E7" s="3857"/>
      <c r="F7" s="3858"/>
      <c r="G7" s="3852"/>
      <c r="H7" s="3852"/>
      <c r="I7" s="3815" t="s">
        <v>2578</v>
      </c>
      <c r="J7" s="3815" t="s">
        <v>2577</v>
      </c>
      <c r="K7" s="3815"/>
      <c r="L7" s="3815"/>
      <c r="M7" s="3815"/>
      <c r="N7" s="3815"/>
      <c r="O7" s="3815"/>
      <c r="P7" s="3817"/>
    </row>
    <row r="8" spans="1:17" ht="11.25" customHeight="1">
      <c r="A8" s="3839"/>
      <c r="B8" s="3856"/>
      <c r="C8" s="3857"/>
      <c r="D8" s="3857"/>
      <c r="E8" s="3815"/>
      <c r="F8" s="3815"/>
      <c r="G8" s="3815"/>
      <c r="H8" s="3815" t="s">
        <v>2576</v>
      </c>
      <c r="I8" s="3815" t="s">
        <v>2575</v>
      </c>
      <c r="J8" s="3815" t="s">
        <v>2574</v>
      </c>
      <c r="K8" s="3815"/>
      <c r="L8" s="3815"/>
      <c r="M8" s="3815"/>
      <c r="N8" s="3815" t="s">
        <v>2573</v>
      </c>
      <c r="O8" s="3815"/>
      <c r="P8" s="3817"/>
    </row>
    <row r="9" spans="1:17" ht="11.25" customHeight="1">
      <c r="A9" s="3839"/>
      <c r="B9" s="3856"/>
      <c r="C9" s="3857"/>
      <c r="D9" s="3857"/>
      <c r="E9" s="3815" t="s">
        <v>2572</v>
      </c>
      <c r="F9" s="3815"/>
      <c r="G9" s="3815"/>
      <c r="H9" s="3815" t="s">
        <v>2571</v>
      </c>
      <c r="I9" s="3815" t="s">
        <v>2570</v>
      </c>
      <c r="J9" s="3815" t="s">
        <v>2569</v>
      </c>
      <c r="K9" s="3815"/>
      <c r="L9" s="3815"/>
      <c r="M9" s="3815"/>
      <c r="N9" s="3815" t="s">
        <v>2568</v>
      </c>
      <c r="O9" s="3815"/>
      <c r="P9" s="3817"/>
    </row>
    <row r="10" spans="1:17" ht="11.25" customHeight="1">
      <c r="A10" s="3839"/>
      <c r="B10" s="3856"/>
      <c r="C10" s="3857"/>
      <c r="D10" s="3857"/>
      <c r="E10" s="3815" t="s">
        <v>2558</v>
      </c>
      <c r="F10" s="3815"/>
      <c r="G10" s="3815" t="s">
        <v>2562</v>
      </c>
      <c r="H10" s="3815" t="s">
        <v>2567</v>
      </c>
      <c r="I10" s="3815" t="s">
        <v>2566</v>
      </c>
      <c r="J10" s="3815" t="s">
        <v>2565</v>
      </c>
      <c r="K10" s="3815"/>
      <c r="L10" s="3815"/>
      <c r="M10" s="3815" t="s">
        <v>2564</v>
      </c>
      <c r="N10" s="3815" t="s">
        <v>2563</v>
      </c>
      <c r="O10" s="3815"/>
      <c r="P10" s="3817"/>
    </row>
    <row r="11" spans="1:17" ht="11.25" customHeight="1">
      <c r="A11" s="3839"/>
      <c r="B11" s="3856"/>
      <c r="C11" s="3857"/>
      <c r="D11" s="3857"/>
      <c r="E11" s="3815" t="s">
        <v>2550</v>
      </c>
      <c r="F11" s="3815" t="s">
        <v>2562</v>
      </c>
      <c r="G11" s="3815" t="s">
        <v>2561</v>
      </c>
      <c r="H11" s="3815" t="s">
        <v>2560</v>
      </c>
      <c r="I11" s="3815" t="s">
        <v>2555</v>
      </c>
      <c r="J11" s="3815" t="s">
        <v>2559</v>
      </c>
      <c r="K11" s="3815" t="s">
        <v>2054</v>
      </c>
      <c r="L11" s="3815" t="s">
        <v>2548</v>
      </c>
      <c r="M11" s="3815" t="s">
        <v>2558</v>
      </c>
      <c r="N11" s="3815" t="s">
        <v>2557</v>
      </c>
      <c r="O11" s="3815"/>
      <c r="P11" s="3817"/>
    </row>
    <row r="12" spans="1:17" ht="11.25" customHeight="1">
      <c r="A12" s="3839"/>
      <c r="B12" s="3859" t="s">
        <v>549</v>
      </c>
      <c r="C12" s="3815" t="s">
        <v>491</v>
      </c>
      <c r="D12" s="3857"/>
      <c r="E12" s="3815" t="s">
        <v>2556</v>
      </c>
      <c r="F12" s="3815" t="s">
        <v>2555</v>
      </c>
      <c r="G12" s="3815" t="s">
        <v>2551</v>
      </c>
      <c r="H12" s="3815" t="s">
        <v>2554</v>
      </c>
      <c r="I12" s="3815" t="s">
        <v>2553</v>
      </c>
      <c r="J12" s="3815" t="s">
        <v>2552</v>
      </c>
      <c r="K12" s="3815" t="s">
        <v>2524</v>
      </c>
      <c r="L12" s="3815" t="s">
        <v>2551</v>
      </c>
      <c r="M12" s="3815" t="s">
        <v>2550</v>
      </c>
      <c r="N12" s="3815" t="s">
        <v>2549</v>
      </c>
      <c r="O12" s="3815" t="s">
        <v>2548</v>
      </c>
      <c r="P12" s="3819" t="s">
        <v>549</v>
      </c>
    </row>
    <row r="13" spans="1:17" ht="11.25" customHeight="1">
      <c r="A13" s="3839"/>
      <c r="B13" s="3859" t="s">
        <v>593</v>
      </c>
      <c r="C13" s="3815" t="s">
        <v>492</v>
      </c>
      <c r="D13" s="3852" t="s">
        <v>2523</v>
      </c>
      <c r="E13" s="3815" t="s">
        <v>493</v>
      </c>
      <c r="F13" s="3815" t="s">
        <v>2547</v>
      </c>
      <c r="G13" s="3815" t="s">
        <v>2543</v>
      </c>
      <c r="H13" s="3815" t="s">
        <v>2546</v>
      </c>
      <c r="I13" s="3815" t="s">
        <v>2543</v>
      </c>
      <c r="J13" s="3815" t="s">
        <v>2545</v>
      </c>
      <c r="K13" s="3815" t="s">
        <v>2544</v>
      </c>
      <c r="L13" s="3815" t="s">
        <v>2543</v>
      </c>
      <c r="M13" s="3815" t="s">
        <v>2542</v>
      </c>
      <c r="N13" s="3815" t="s">
        <v>2541</v>
      </c>
      <c r="O13" s="3815" t="s">
        <v>2540</v>
      </c>
      <c r="P13" s="3819" t="s">
        <v>593</v>
      </c>
    </row>
    <row r="14" spans="1:17" ht="11.25" customHeight="1" thickBot="1">
      <c r="A14" s="3839"/>
      <c r="B14" s="3860"/>
      <c r="C14" s="3861"/>
      <c r="D14" s="3862" t="s">
        <v>599</v>
      </c>
      <c r="E14" s="3822" t="s">
        <v>600</v>
      </c>
      <c r="F14" s="3822" t="s">
        <v>494</v>
      </c>
      <c r="G14" s="3822" t="s">
        <v>495</v>
      </c>
      <c r="H14" s="3822" t="s">
        <v>496</v>
      </c>
      <c r="I14" s="3822" t="s">
        <v>497</v>
      </c>
      <c r="J14" s="3822" t="s">
        <v>498</v>
      </c>
      <c r="K14" s="3822" t="s">
        <v>499</v>
      </c>
      <c r="L14" s="3822" t="s">
        <v>500</v>
      </c>
      <c r="M14" s="3822" t="s">
        <v>501</v>
      </c>
      <c r="N14" s="3822" t="s">
        <v>502</v>
      </c>
      <c r="O14" s="3822" t="s">
        <v>503</v>
      </c>
      <c r="P14" s="3825"/>
    </row>
    <row r="15" spans="1:17" ht="11.25" customHeight="1">
      <c r="A15" s="3839"/>
      <c r="B15" s="3859"/>
      <c r="C15" s="3816"/>
      <c r="D15" s="3863" t="s">
        <v>2539</v>
      </c>
      <c r="E15" s="3864"/>
      <c r="F15" s="3865"/>
      <c r="G15" s="3865"/>
      <c r="H15" s="3865"/>
      <c r="I15" s="3865"/>
      <c r="J15" s="3865"/>
      <c r="K15" s="3865"/>
      <c r="L15" s="3865"/>
      <c r="M15" s="3865"/>
      <c r="N15" s="3866" t="s">
        <v>2538</v>
      </c>
      <c r="O15" s="3867"/>
      <c r="P15" s="3855"/>
    </row>
    <row r="16" spans="1:17" ht="11.85" customHeight="1">
      <c r="A16" s="3839"/>
      <c r="B16" s="3868">
        <v>1</v>
      </c>
      <c r="C16" s="3869"/>
      <c r="D16" s="3870" t="s">
        <v>3287</v>
      </c>
      <c r="E16" s="3667">
        <v>467</v>
      </c>
      <c r="F16" s="1471">
        <v>22</v>
      </c>
      <c r="G16" s="2501">
        <v>0</v>
      </c>
      <c r="H16" s="1471">
        <v>0</v>
      </c>
      <c r="I16" s="2490">
        <v>45</v>
      </c>
      <c r="J16" s="2490">
        <v>4</v>
      </c>
      <c r="K16" s="2490">
        <f>SUM(E16:I16)-J16-L16</f>
        <v>497</v>
      </c>
      <c r="L16" s="2490">
        <v>33</v>
      </c>
      <c r="M16" s="2490">
        <f t="shared" ref="M16:M26" si="0">L16+K16</f>
        <v>530</v>
      </c>
      <c r="N16" s="2490">
        <v>2106800</v>
      </c>
      <c r="O16" s="3699">
        <v>1</v>
      </c>
      <c r="P16" s="3871">
        <v>1</v>
      </c>
    </row>
    <row r="17" spans="1:18" ht="11.85" customHeight="1">
      <c r="A17" s="3839"/>
      <c r="B17" s="3868">
        <v>2</v>
      </c>
      <c r="C17" s="3869"/>
      <c r="D17" s="3870" t="s">
        <v>2537</v>
      </c>
      <c r="E17" s="3667">
        <v>2</v>
      </c>
      <c r="F17" s="1471">
        <v>0</v>
      </c>
      <c r="G17" s="2501">
        <v>0</v>
      </c>
      <c r="H17" s="1471">
        <v>0</v>
      </c>
      <c r="I17" s="2490">
        <v>0</v>
      </c>
      <c r="J17" s="2490">
        <v>0</v>
      </c>
      <c r="K17" s="2490">
        <f>SUM(E17:I17)-J17-L17</f>
        <v>2</v>
      </c>
      <c r="L17" s="1471">
        <v>0</v>
      </c>
      <c r="M17" s="1471">
        <f t="shared" si="0"/>
        <v>2</v>
      </c>
      <c r="N17" s="1471">
        <v>4800</v>
      </c>
      <c r="O17" s="3699">
        <v>0</v>
      </c>
      <c r="P17" s="3871">
        <v>2</v>
      </c>
    </row>
    <row r="18" spans="1:18" ht="11.85" customHeight="1">
      <c r="A18" s="3839"/>
      <c r="B18" s="3868">
        <v>3</v>
      </c>
      <c r="C18" s="3869"/>
      <c r="D18" s="3870" t="s">
        <v>2536</v>
      </c>
      <c r="E18" s="3667">
        <v>162</v>
      </c>
      <c r="F18" s="1471">
        <v>0</v>
      </c>
      <c r="G18" s="2501">
        <v>0</v>
      </c>
      <c r="H18" s="1471">
        <v>0</v>
      </c>
      <c r="I18" s="1471">
        <v>0</v>
      </c>
      <c r="J18" s="2490">
        <v>0</v>
      </c>
      <c r="K18" s="2490">
        <f>SUM(E18:I18)-J18-L18</f>
        <v>162</v>
      </c>
      <c r="L18" s="1471">
        <v>0</v>
      </c>
      <c r="M18" s="1471">
        <f t="shared" si="0"/>
        <v>162</v>
      </c>
      <c r="N18" s="1471">
        <v>313850</v>
      </c>
      <c r="O18" s="3699">
        <v>1</v>
      </c>
      <c r="P18" s="3871">
        <v>3</v>
      </c>
    </row>
    <row r="19" spans="1:18" ht="11.85" customHeight="1">
      <c r="A19" s="3839"/>
      <c r="B19" s="3868">
        <v>4</v>
      </c>
      <c r="C19" s="3869"/>
      <c r="D19" s="3870" t="s">
        <v>2535</v>
      </c>
      <c r="E19" s="3667">
        <v>11</v>
      </c>
      <c r="F19" s="1471">
        <v>0</v>
      </c>
      <c r="G19" s="2501">
        <v>0</v>
      </c>
      <c r="H19" s="1471">
        <v>0</v>
      </c>
      <c r="I19" s="1471">
        <v>0</v>
      </c>
      <c r="J19" s="2490">
        <v>2</v>
      </c>
      <c r="K19" s="2490">
        <f>SUM(E19:I19)-J19-L19</f>
        <v>9</v>
      </c>
      <c r="L19" s="1471">
        <v>0</v>
      </c>
      <c r="M19" s="1471">
        <f t="shared" si="0"/>
        <v>9</v>
      </c>
      <c r="N19" s="1471">
        <v>12300</v>
      </c>
      <c r="O19" s="3699">
        <v>0</v>
      </c>
      <c r="P19" s="3871">
        <v>4</v>
      </c>
    </row>
    <row r="20" spans="1:18" ht="11.85" customHeight="1">
      <c r="A20" s="3839"/>
      <c r="B20" s="3868">
        <v>5</v>
      </c>
      <c r="C20" s="3872" t="s">
        <v>2513</v>
      </c>
      <c r="D20" s="3870" t="s">
        <v>3288</v>
      </c>
      <c r="E20" s="3667">
        <f t="shared" ref="E20:L20" si="1">SUM(E16:E19)</f>
        <v>642</v>
      </c>
      <c r="F20" s="1471">
        <f t="shared" si="1"/>
        <v>22</v>
      </c>
      <c r="G20" s="2501">
        <f t="shared" si="1"/>
        <v>0</v>
      </c>
      <c r="H20" s="1471">
        <f t="shared" si="1"/>
        <v>0</v>
      </c>
      <c r="I20" s="2490">
        <f t="shared" si="1"/>
        <v>45</v>
      </c>
      <c r="J20" s="2490">
        <f t="shared" si="1"/>
        <v>6</v>
      </c>
      <c r="K20" s="2490">
        <f t="shared" si="1"/>
        <v>670</v>
      </c>
      <c r="L20" s="2490">
        <f t="shared" si="1"/>
        <v>33</v>
      </c>
      <c r="M20" s="2490">
        <f t="shared" si="0"/>
        <v>703</v>
      </c>
      <c r="N20" s="2490">
        <f>SUM(N16:N19)</f>
        <v>2437750</v>
      </c>
      <c r="O20" s="3699">
        <f>SUM(O16:O19)</f>
        <v>2</v>
      </c>
      <c r="P20" s="3871">
        <v>5</v>
      </c>
    </row>
    <row r="21" spans="1:18" ht="11.85" customHeight="1">
      <c r="A21" s="3839"/>
      <c r="B21" s="3868">
        <v>6</v>
      </c>
      <c r="C21" s="3872" t="s">
        <v>2513</v>
      </c>
      <c r="D21" s="3873" t="s">
        <v>2534</v>
      </c>
      <c r="E21" s="3667">
        <v>0</v>
      </c>
      <c r="F21" s="1471">
        <v>0</v>
      </c>
      <c r="G21" s="1471">
        <v>0</v>
      </c>
      <c r="H21" s="1471">
        <v>0</v>
      </c>
      <c r="I21" s="1471">
        <v>0</v>
      </c>
      <c r="J21" s="1471">
        <v>0</v>
      </c>
      <c r="K21" s="1471">
        <f>E21+F21+G21+H21+I21-J21</f>
        <v>0</v>
      </c>
      <c r="L21" s="1471">
        <v>0</v>
      </c>
      <c r="M21" s="1471">
        <f t="shared" si="0"/>
        <v>0</v>
      </c>
      <c r="N21" s="1471">
        <v>0</v>
      </c>
      <c r="O21" s="3699">
        <v>0</v>
      </c>
      <c r="P21" s="3871">
        <v>6</v>
      </c>
    </row>
    <row r="22" spans="1:18" ht="11.85" customHeight="1">
      <c r="A22" s="3839"/>
      <c r="B22" s="3868">
        <v>7</v>
      </c>
      <c r="C22" s="3872" t="s">
        <v>2513</v>
      </c>
      <c r="D22" s="3873" t="s">
        <v>2517</v>
      </c>
      <c r="E22" s="3667">
        <v>0</v>
      </c>
      <c r="F22" s="1471">
        <v>0</v>
      </c>
      <c r="G22" s="1471">
        <v>0</v>
      </c>
      <c r="H22" s="1471">
        <v>0</v>
      </c>
      <c r="I22" s="1471">
        <v>0</v>
      </c>
      <c r="J22" s="1471">
        <v>0</v>
      </c>
      <c r="K22" s="1471">
        <f>E22+F22+G22+H22+I22-J22</f>
        <v>0</v>
      </c>
      <c r="L22" s="1471">
        <v>0</v>
      </c>
      <c r="M22" s="1471">
        <f t="shared" si="0"/>
        <v>0</v>
      </c>
      <c r="N22" s="1471">
        <v>0</v>
      </c>
      <c r="O22" s="3699">
        <v>0</v>
      </c>
      <c r="P22" s="3871">
        <v>7</v>
      </c>
    </row>
    <row r="23" spans="1:18" ht="11.85" customHeight="1">
      <c r="A23" s="3839"/>
      <c r="B23" s="3868">
        <v>8</v>
      </c>
      <c r="C23" s="3872" t="s">
        <v>2513</v>
      </c>
      <c r="D23" s="3873" t="s">
        <v>2533</v>
      </c>
      <c r="E23" s="3667">
        <f t="shared" ref="E23:L23" si="2">SUM(E20:E22)</f>
        <v>642</v>
      </c>
      <c r="F23" s="1471">
        <f t="shared" si="2"/>
        <v>22</v>
      </c>
      <c r="G23" s="1471">
        <f t="shared" si="2"/>
        <v>0</v>
      </c>
      <c r="H23" s="1471">
        <f t="shared" si="2"/>
        <v>0</v>
      </c>
      <c r="I23" s="2490">
        <f t="shared" si="2"/>
        <v>45</v>
      </c>
      <c r="J23" s="2490">
        <f t="shared" si="2"/>
        <v>6</v>
      </c>
      <c r="K23" s="2490">
        <f t="shared" si="2"/>
        <v>670</v>
      </c>
      <c r="L23" s="2490">
        <f t="shared" si="2"/>
        <v>33</v>
      </c>
      <c r="M23" s="2490">
        <f t="shared" si="0"/>
        <v>703</v>
      </c>
      <c r="N23" s="2490">
        <f>SUM(N20:N22)</f>
        <v>2437750</v>
      </c>
      <c r="O23" s="3699">
        <f>SUM(O20:O22)</f>
        <v>2</v>
      </c>
      <c r="P23" s="3871">
        <v>8</v>
      </c>
    </row>
    <row r="24" spans="1:18" ht="11.85" customHeight="1">
      <c r="A24" s="3839"/>
      <c r="B24" s="3868">
        <v>9</v>
      </c>
      <c r="C24" s="3872" t="s">
        <v>2513</v>
      </c>
      <c r="D24" s="3873" t="s">
        <v>2515</v>
      </c>
      <c r="E24" s="3667">
        <v>0</v>
      </c>
      <c r="F24" s="1471">
        <v>0</v>
      </c>
      <c r="G24" s="1471">
        <v>0</v>
      </c>
      <c r="H24" s="1471">
        <v>0</v>
      </c>
      <c r="I24" s="1471">
        <v>0</v>
      </c>
      <c r="J24" s="1471">
        <v>0</v>
      </c>
      <c r="K24" s="2490">
        <f>E24+F24+G24+H24+I24-J24</f>
        <v>0</v>
      </c>
      <c r="L24" s="1471">
        <v>0</v>
      </c>
      <c r="M24" s="1471">
        <f t="shared" si="0"/>
        <v>0</v>
      </c>
      <c r="N24" s="3792" t="s">
        <v>478</v>
      </c>
      <c r="O24" s="3699">
        <v>0</v>
      </c>
      <c r="P24" s="3871">
        <v>9</v>
      </c>
    </row>
    <row r="25" spans="1:18" ht="11.85" customHeight="1">
      <c r="A25" s="3839"/>
      <c r="B25" s="3859"/>
      <c r="C25" s="3816"/>
      <c r="D25" s="3839" t="s">
        <v>2514</v>
      </c>
      <c r="E25" s="3668"/>
      <c r="F25" s="3664"/>
      <c r="G25" s="3664"/>
      <c r="H25" s="3664"/>
      <c r="I25" s="3788"/>
      <c r="J25" s="3788"/>
      <c r="K25" s="3788"/>
      <c r="L25" s="3788"/>
      <c r="M25" s="3788"/>
      <c r="N25" s="3788"/>
      <c r="O25" s="3681"/>
      <c r="P25" s="3838"/>
    </row>
    <row r="26" spans="1:18" ht="11.85" customHeight="1" thickBot="1">
      <c r="A26" s="3839"/>
      <c r="B26" s="3868">
        <v>10</v>
      </c>
      <c r="C26" s="3872" t="s">
        <v>2513</v>
      </c>
      <c r="D26" s="3873" t="s">
        <v>2532</v>
      </c>
      <c r="E26" s="3832">
        <f t="shared" ref="E26:L26" si="3">SUM(E23:E25)</f>
        <v>642</v>
      </c>
      <c r="F26" s="3793">
        <f t="shared" si="3"/>
        <v>22</v>
      </c>
      <c r="G26" s="3793">
        <f t="shared" si="3"/>
        <v>0</v>
      </c>
      <c r="H26" s="3793">
        <f t="shared" si="3"/>
        <v>0</v>
      </c>
      <c r="I26" s="3796">
        <f t="shared" si="3"/>
        <v>45</v>
      </c>
      <c r="J26" s="3796">
        <f t="shared" si="3"/>
        <v>6</v>
      </c>
      <c r="K26" s="3796">
        <f t="shared" si="3"/>
        <v>670</v>
      </c>
      <c r="L26" s="3796">
        <f t="shared" si="3"/>
        <v>33</v>
      </c>
      <c r="M26" s="3796">
        <f t="shared" si="0"/>
        <v>703</v>
      </c>
      <c r="N26" s="3874" t="s">
        <v>478</v>
      </c>
      <c r="O26" s="3875">
        <f>SUM(O23:O25)</f>
        <v>2</v>
      </c>
      <c r="P26" s="3871">
        <v>10</v>
      </c>
    </row>
    <row r="27" spans="1:18" ht="15" customHeight="1">
      <c r="A27" s="3839"/>
      <c r="B27" s="3876"/>
      <c r="C27" s="3839"/>
      <c r="D27" s="3839"/>
      <c r="E27" s="3839"/>
      <c r="F27" s="3839"/>
      <c r="G27" s="3839"/>
      <c r="H27" s="3839"/>
      <c r="I27" s="3839"/>
      <c r="J27" s="3839"/>
      <c r="K27" s="3839"/>
      <c r="L27" s="3839"/>
      <c r="M27" s="3839"/>
      <c r="N27" s="3839"/>
      <c r="O27" s="3839"/>
      <c r="P27" s="3855"/>
    </row>
    <row r="28" spans="1:18" s="3881" customFormat="1" ht="22.5" customHeight="1">
      <c r="A28" s="3877"/>
      <c r="B28" s="3878" t="s">
        <v>2531</v>
      </c>
      <c r="C28" s="3879"/>
      <c r="D28" s="3879"/>
      <c r="E28" s="3879"/>
      <c r="F28" s="3879"/>
      <c r="G28" s="3879"/>
      <c r="H28" s="3879"/>
      <c r="I28" s="3879"/>
      <c r="J28" s="3879"/>
      <c r="K28" s="3879"/>
      <c r="L28" s="3879"/>
      <c r="M28" s="3879"/>
      <c r="N28" s="3879"/>
      <c r="O28" s="3879"/>
      <c r="P28" s="3880"/>
    </row>
    <row r="29" spans="1:18" ht="11.25" customHeight="1">
      <c r="A29" s="3839"/>
      <c r="B29" s="3859"/>
      <c r="C29" s="3816"/>
      <c r="D29" s="3816"/>
      <c r="E29" s="3816"/>
      <c r="F29" s="3816"/>
      <c r="G29" s="3816"/>
      <c r="H29" s="3839"/>
      <c r="I29" s="3882"/>
      <c r="J29" s="5670" t="s">
        <v>2530</v>
      </c>
      <c r="K29" s="5671"/>
      <c r="L29" s="5671"/>
      <c r="M29" s="5671"/>
      <c r="N29" s="5671"/>
      <c r="O29" s="5672"/>
      <c r="P29" s="3855"/>
      <c r="Q29" s="3883"/>
    </row>
    <row r="30" spans="1:18" ht="11.25" customHeight="1">
      <c r="A30" s="3839"/>
      <c r="B30" s="3851"/>
      <c r="C30" s="3816"/>
      <c r="D30" s="3816"/>
      <c r="E30" s="3815"/>
      <c r="F30" s="3815" t="s">
        <v>2529</v>
      </c>
      <c r="G30" s="3815" t="s">
        <v>2529</v>
      </c>
      <c r="H30" s="3815" t="s">
        <v>2529</v>
      </c>
      <c r="I30" s="3815" t="s">
        <v>2529</v>
      </c>
      <c r="J30" s="3816"/>
      <c r="K30" s="3816"/>
      <c r="L30" s="3816"/>
      <c r="M30" s="3816"/>
      <c r="N30" s="3816"/>
      <c r="O30" s="3816"/>
      <c r="P30" s="3855"/>
      <c r="Q30" s="5673" t="s">
        <v>3500</v>
      </c>
      <c r="R30" s="4041"/>
    </row>
    <row r="31" spans="1:18" ht="11.25" customHeight="1">
      <c r="A31" s="3839"/>
      <c r="B31" s="3851"/>
      <c r="C31" s="3816"/>
      <c r="D31" s="3816"/>
      <c r="E31" s="3815"/>
      <c r="F31" s="3815" t="s">
        <v>2528</v>
      </c>
      <c r="G31" s="3815" t="s">
        <v>2527</v>
      </c>
      <c r="H31" s="3815" t="s">
        <v>2526</v>
      </c>
      <c r="I31" s="3815" t="s">
        <v>3289</v>
      </c>
      <c r="J31" s="3816"/>
      <c r="K31" s="3815"/>
      <c r="L31" s="3815"/>
      <c r="M31" s="3815"/>
      <c r="N31" s="3815"/>
      <c r="O31" s="3815"/>
      <c r="P31" s="3817"/>
      <c r="Q31" s="5673"/>
      <c r="R31" s="4041"/>
    </row>
    <row r="32" spans="1:18" ht="11.25" customHeight="1">
      <c r="A32" s="3839"/>
      <c r="B32" s="3859" t="s">
        <v>549</v>
      </c>
      <c r="C32" s="3815" t="s">
        <v>491</v>
      </c>
      <c r="D32" s="3857"/>
      <c r="E32" s="3815" t="s">
        <v>2525</v>
      </c>
      <c r="F32" s="3818" t="s">
        <v>2524</v>
      </c>
      <c r="G32" s="3815" t="s">
        <v>2524</v>
      </c>
      <c r="H32" s="3815" t="s">
        <v>2524</v>
      </c>
      <c r="I32" s="3815" t="s">
        <v>2524</v>
      </c>
      <c r="J32" s="3815"/>
      <c r="K32" s="3815"/>
      <c r="L32" s="3815"/>
      <c r="M32" s="3815"/>
      <c r="N32" s="3815"/>
      <c r="O32" s="3815"/>
      <c r="P32" s="3819" t="s">
        <v>549</v>
      </c>
      <c r="Q32" s="5673"/>
      <c r="R32" s="4041"/>
    </row>
    <row r="33" spans="1:18" ht="11.25" customHeight="1">
      <c r="A33" s="3839"/>
      <c r="B33" s="3859" t="s">
        <v>593</v>
      </c>
      <c r="C33" s="3815" t="s">
        <v>492</v>
      </c>
      <c r="D33" s="3852" t="s">
        <v>2523</v>
      </c>
      <c r="E33" s="3815" t="s">
        <v>2528</v>
      </c>
      <c r="F33" s="3820" t="s">
        <v>2522</v>
      </c>
      <c r="G33" s="3821" t="s">
        <v>2521</v>
      </c>
      <c r="H33" s="3821" t="s">
        <v>2520</v>
      </c>
      <c r="I33" s="3815" t="s">
        <v>3504</v>
      </c>
      <c r="J33" s="3815">
        <v>2016</v>
      </c>
      <c r="K33" s="3815">
        <v>2017</v>
      </c>
      <c r="L33" s="3815">
        <v>2018</v>
      </c>
      <c r="M33" s="3815">
        <v>2019</v>
      </c>
      <c r="N33" s="3815">
        <v>2020</v>
      </c>
      <c r="O33" s="3815" t="s">
        <v>504</v>
      </c>
      <c r="P33" s="3819" t="s">
        <v>593</v>
      </c>
      <c r="Q33" s="5673"/>
      <c r="R33" s="4041"/>
    </row>
    <row r="34" spans="1:18" ht="11.25" customHeight="1" thickBot="1">
      <c r="A34" s="3839"/>
      <c r="B34" s="3860"/>
      <c r="C34" s="3861"/>
      <c r="D34" s="3862" t="s">
        <v>599</v>
      </c>
      <c r="E34" s="3822" t="s">
        <v>600</v>
      </c>
      <c r="F34" s="3822" t="s">
        <v>494</v>
      </c>
      <c r="G34" s="3822" t="s">
        <v>495</v>
      </c>
      <c r="H34" s="3822" t="s">
        <v>496</v>
      </c>
      <c r="I34" s="3822" t="s">
        <v>497</v>
      </c>
      <c r="J34" s="3822" t="s">
        <v>498</v>
      </c>
      <c r="K34" s="3823" t="s">
        <v>499</v>
      </c>
      <c r="L34" s="3823" t="s">
        <v>500</v>
      </c>
      <c r="M34" s="3824" t="s">
        <v>501</v>
      </c>
      <c r="N34" s="3823" t="s">
        <v>502</v>
      </c>
      <c r="O34" s="3822" t="s">
        <v>503</v>
      </c>
      <c r="P34" s="3825"/>
      <c r="Q34" s="5673"/>
      <c r="R34" s="4041"/>
    </row>
    <row r="35" spans="1:18" ht="11.85" customHeight="1">
      <c r="A35" s="3839"/>
      <c r="B35" s="3868">
        <v>11</v>
      </c>
      <c r="C35" s="3872" t="s">
        <v>2513</v>
      </c>
      <c r="D35" s="3873" t="s">
        <v>2519</v>
      </c>
      <c r="E35" s="5445">
        <v>301</v>
      </c>
      <c r="F35" s="5446">
        <v>69</v>
      </c>
      <c r="G35" s="5446">
        <v>30</v>
      </c>
      <c r="H35" s="5446">
        <v>0</v>
      </c>
      <c r="I35" s="5446">
        <v>102</v>
      </c>
      <c r="J35" s="5446">
        <v>90</v>
      </c>
      <c r="K35" s="5446">
        <v>89</v>
      </c>
      <c r="L35" s="5446">
        <v>22</v>
      </c>
      <c r="M35" s="5446">
        <v>0</v>
      </c>
      <c r="N35" s="5446">
        <v>0</v>
      </c>
      <c r="O35" s="3826">
        <f>SUM(E35:N35)</f>
        <v>703</v>
      </c>
      <c r="P35" s="3827">
        <v>11</v>
      </c>
      <c r="Q35" s="5673"/>
      <c r="R35" s="4041"/>
    </row>
    <row r="36" spans="1:18" ht="11.85" customHeight="1">
      <c r="A36" s="3839"/>
      <c r="B36" s="3868">
        <v>12</v>
      </c>
      <c r="C36" s="3872" t="s">
        <v>2513</v>
      </c>
      <c r="D36" s="3873" t="s">
        <v>2518</v>
      </c>
      <c r="E36" s="3828">
        <v>0</v>
      </c>
      <c r="F36" s="2506">
        <v>0</v>
      </c>
      <c r="G36" s="2506">
        <v>0</v>
      </c>
      <c r="H36" s="2506">
        <v>0</v>
      </c>
      <c r="I36" s="2506">
        <v>0</v>
      </c>
      <c r="J36" s="2506">
        <v>0</v>
      </c>
      <c r="K36" s="2506">
        <v>0</v>
      </c>
      <c r="L36" s="2506">
        <v>0</v>
      </c>
      <c r="M36" s="2506">
        <v>0</v>
      </c>
      <c r="N36" s="2506">
        <v>0</v>
      </c>
      <c r="O36" s="3829">
        <f>SUM(E36:N36)</f>
        <v>0</v>
      </c>
      <c r="P36" s="3827">
        <v>12</v>
      </c>
      <c r="Q36" s="5673"/>
      <c r="R36" s="4041"/>
    </row>
    <row r="37" spans="1:18" ht="11.85" customHeight="1">
      <c r="A37" s="3839"/>
      <c r="B37" s="3868">
        <v>13</v>
      </c>
      <c r="C37" s="3872" t="s">
        <v>2513</v>
      </c>
      <c r="D37" s="3873" t="s">
        <v>2517</v>
      </c>
      <c r="E37" s="3828">
        <v>0</v>
      </c>
      <c r="F37" s="2506">
        <v>0</v>
      </c>
      <c r="G37" s="2506">
        <v>0</v>
      </c>
      <c r="H37" s="2506">
        <v>0</v>
      </c>
      <c r="I37" s="2506">
        <v>0</v>
      </c>
      <c r="J37" s="2506">
        <v>0</v>
      </c>
      <c r="K37" s="2506">
        <v>0</v>
      </c>
      <c r="L37" s="2506">
        <v>0</v>
      </c>
      <c r="M37" s="2506">
        <v>0</v>
      </c>
      <c r="N37" s="2506">
        <v>0</v>
      </c>
      <c r="O37" s="3829">
        <f>SUM(E37:N37)</f>
        <v>0</v>
      </c>
      <c r="P37" s="3827">
        <v>13</v>
      </c>
      <c r="Q37" s="5673"/>
      <c r="R37" s="4041"/>
    </row>
    <row r="38" spans="1:18" ht="11.85" customHeight="1">
      <c r="A38" s="3839"/>
      <c r="B38" s="3868">
        <v>14</v>
      </c>
      <c r="C38" s="3872" t="s">
        <v>2513</v>
      </c>
      <c r="D38" s="3873" t="s">
        <v>2516</v>
      </c>
      <c r="E38" s="3828">
        <f t="shared" ref="E38:O38" si="4">SUM(E35:E37)</f>
        <v>301</v>
      </c>
      <c r="F38" s="693">
        <f t="shared" si="4"/>
        <v>69</v>
      </c>
      <c r="G38" s="693">
        <f t="shared" si="4"/>
        <v>30</v>
      </c>
      <c r="H38" s="2506">
        <f t="shared" si="4"/>
        <v>0</v>
      </c>
      <c r="I38" s="2506">
        <f t="shared" si="4"/>
        <v>102</v>
      </c>
      <c r="J38" s="2506">
        <f t="shared" si="4"/>
        <v>90</v>
      </c>
      <c r="K38" s="2506">
        <f t="shared" si="4"/>
        <v>89</v>
      </c>
      <c r="L38" s="2506">
        <f t="shared" si="4"/>
        <v>22</v>
      </c>
      <c r="M38" s="2506">
        <f t="shared" si="4"/>
        <v>0</v>
      </c>
      <c r="N38" s="2506">
        <f t="shared" si="4"/>
        <v>0</v>
      </c>
      <c r="O38" s="3830">
        <f t="shared" si="4"/>
        <v>703</v>
      </c>
      <c r="P38" s="3827">
        <v>14</v>
      </c>
      <c r="Q38" s="5673"/>
      <c r="R38" s="4041"/>
    </row>
    <row r="39" spans="1:18" ht="11.85" customHeight="1">
      <c r="A39" s="3839"/>
      <c r="B39" s="3868">
        <v>15</v>
      </c>
      <c r="C39" s="3872" t="s">
        <v>2513</v>
      </c>
      <c r="D39" s="3873" t="s">
        <v>2515</v>
      </c>
      <c r="E39" s="5447">
        <v>0</v>
      </c>
      <c r="F39" s="5448">
        <v>0</v>
      </c>
      <c r="G39" s="5449">
        <v>0</v>
      </c>
      <c r="H39" s="5449">
        <v>0</v>
      </c>
      <c r="I39" s="2506">
        <v>0</v>
      </c>
      <c r="J39" s="2506">
        <v>0</v>
      </c>
      <c r="K39" s="2506">
        <v>0</v>
      </c>
      <c r="L39" s="2506">
        <v>0</v>
      </c>
      <c r="M39" s="2506">
        <v>0</v>
      </c>
      <c r="N39" s="2506">
        <v>0</v>
      </c>
      <c r="O39" s="3829">
        <f>SUM(E39:N39)</f>
        <v>0</v>
      </c>
      <c r="P39" s="3827">
        <v>15</v>
      </c>
      <c r="Q39" s="5673"/>
      <c r="R39" s="4041"/>
    </row>
    <row r="40" spans="1:18" ht="11.85" customHeight="1">
      <c r="A40" s="3839"/>
      <c r="B40" s="3859"/>
      <c r="C40" s="3884"/>
      <c r="D40" s="3839" t="s">
        <v>2514</v>
      </c>
      <c r="E40" s="3831"/>
      <c r="F40" s="2510"/>
      <c r="G40" s="2510"/>
      <c r="H40" s="2510"/>
      <c r="I40" s="2510"/>
      <c r="J40" s="2510"/>
      <c r="K40" s="2510"/>
      <c r="L40" s="2510"/>
      <c r="M40" s="2510"/>
      <c r="N40" s="2510"/>
      <c r="O40" s="3698"/>
      <c r="P40" s="3819"/>
      <c r="Q40" s="5673"/>
      <c r="R40" s="4041"/>
    </row>
    <row r="41" spans="1:18" ht="11.85" customHeight="1" thickBot="1">
      <c r="A41" s="3839"/>
      <c r="B41" s="3868">
        <v>16</v>
      </c>
      <c r="C41" s="3885" t="s">
        <v>2513</v>
      </c>
      <c r="D41" s="3873" t="s">
        <v>2512</v>
      </c>
      <c r="E41" s="3832">
        <f t="shared" ref="E41:O41" si="5">SUM(E38:E40)</f>
        <v>301</v>
      </c>
      <c r="F41" s="3793">
        <f t="shared" si="5"/>
        <v>69</v>
      </c>
      <c r="G41" s="3793">
        <f t="shared" si="5"/>
        <v>30</v>
      </c>
      <c r="H41" s="3833">
        <f t="shared" si="5"/>
        <v>0</v>
      </c>
      <c r="I41" s="3833">
        <f t="shared" si="5"/>
        <v>102</v>
      </c>
      <c r="J41" s="3833">
        <f t="shared" si="5"/>
        <v>90</v>
      </c>
      <c r="K41" s="3833">
        <f t="shared" si="5"/>
        <v>89</v>
      </c>
      <c r="L41" s="3833">
        <f t="shared" si="5"/>
        <v>22</v>
      </c>
      <c r="M41" s="3833">
        <f t="shared" si="5"/>
        <v>0</v>
      </c>
      <c r="N41" s="3833">
        <f t="shared" si="5"/>
        <v>0</v>
      </c>
      <c r="O41" s="3794">
        <f t="shared" si="5"/>
        <v>703</v>
      </c>
      <c r="P41" s="3834">
        <v>16</v>
      </c>
      <c r="Q41" s="5673"/>
      <c r="R41" s="4041"/>
    </row>
    <row r="42" spans="1:18" ht="11.25" customHeight="1">
      <c r="A42" s="3839"/>
      <c r="B42" s="3859"/>
      <c r="C42" s="3886"/>
      <c r="D42" s="3839"/>
      <c r="E42" s="3835"/>
      <c r="F42" s="3835"/>
      <c r="G42" s="3835"/>
      <c r="H42" s="3835"/>
      <c r="I42" s="3835"/>
      <c r="J42" s="3836"/>
      <c r="K42" s="3836"/>
      <c r="L42" s="3836"/>
      <c r="M42" s="3836"/>
      <c r="N42" s="3837"/>
      <c r="O42" s="3835"/>
      <c r="P42" s="3838"/>
      <c r="Q42" s="5673"/>
      <c r="R42" s="4041"/>
    </row>
    <row r="43" spans="1:18" ht="11.25" customHeight="1">
      <c r="A43" s="3839"/>
      <c r="B43" s="3859"/>
      <c r="C43" s="3886"/>
      <c r="D43" s="3839"/>
      <c r="E43" s="3835"/>
      <c r="F43" s="3835"/>
      <c r="G43" s="3835"/>
      <c r="H43" s="3835"/>
      <c r="I43" s="3835"/>
      <c r="J43" s="3836"/>
      <c r="K43" s="3836"/>
      <c r="L43" s="3836"/>
      <c r="M43" s="3836"/>
      <c r="N43" s="3837"/>
      <c r="O43" s="3835"/>
      <c r="P43" s="3838"/>
      <c r="Q43" s="5673"/>
      <c r="R43" s="4041"/>
    </row>
    <row r="44" spans="1:18" ht="11.25" customHeight="1">
      <c r="A44" s="3839"/>
      <c r="B44" s="3859"/>
      <c r="C44" s="3886"/>
      <c r="D44" s="3839"/>
      <c r="E44" s="3835"/>
      <c r="F44" s="3835"/>
      <c r="G44" s="3835"/>
      <c r="H44" s="3835"/>
      <c r="I44" s="3835"/>
      <c r="J44" s="3836"/>
      <c r="K44" s="3836"/>
      <c r="L44" s="3836"/>
      <c r="M44" s="3836"/>
      <c r="N44" s="3837"/>
      <c r="O44" s="3835"/>
      <c r="P44" s="3838"/>
      <c r="Q44" s="5673"/>
      <c r="R44" s="4041"/>
    </row>
    <row r="45" spans="1:18" ht="11.25" customHeight="1">
      <c r="A45" s="3839"/>
      <c r="B45" s="3859"/>
      <c r="C45" s="3886"/>
      <c r="D45" s="3839"/>
      <c r="E45" s="3835"/>
      <c r="F45" s="3835"/>
      <c r="G45" s="3835"/>
      <c r="H45" s="3835"/>
      <c r="I45" s="3835"/>
      <c r="J45" s="3836"/>
      <c r="K45" s="3836"/>
      <c r="L45" s="3836"/>
      <c r="M45" s="3836"/>
      <c r="N45" s="3837"/>
      <c r="O45" s="3835"/>
      <c r="P45" s="3838"/>
      <c r="Q45" s="5673"/>
      <c r="R45" s="4041"/>
    </row>
    <row r="46" spans="1:18" ht="11.25" customHeight="1">
      <c r="A46" s="3839"/>
      <c r="B46" s="3859"/>
      <c r="C46" s="3886"/>
      <c r="D46" s="3839"/>
      <c r="E46" s="3835"/>
      <c r="F46" s="3835"/>
      <c r="G46" s="3835"/>
      <c r="H46" s="3835"/>
      <c r="I46" s="3835"/>
      <c r="J46" s="3836"/>
      <c r="K46" s="3836"/>
      <c r="L46" s="3836"/>
      <c r="M46" s="3836"/>
      <c r="N46" s="3837"/>
      <c r="O46" s="3835"/>
      <c r="P46" s="3838"/>
      <c r="Q46" s="5673"/>
      <c r="R46" s="3839"/>
    </row>
    <row r="47" spans="1:18" ht="11.25" customHeight="1" thickBot="1">
      <c r="A47" s="3839"/>
      <c r="B47" s="3887"/>
      <c r="C47" s="3888"/>
      <c r="D47" s="3889"/>
      <c r="E47" s="3889"/>
      <c r="F47" s="3889"/>
      <c r="G47" s="3889"/>
      <c r="H47" s="3889"/>
      <c r="I47" s="3889"/>
      <c r="J47" s="3889"/>
      <c r="K47" s="3889"/>
      <c r="L47" s="3889"/>
      <c r="M47" s="3889"/>
      <c r="N47" s="3889"/>
      <c r="O47" s="3889"/>
      <c r="P47" s="3890"/>
      <c r="Q47" s="5673"/>
    </row>
    <row r="48" spans="1:18" ht="11.25" customHeight="1" thickBot="1"/>
    <row r="49" spans="1:17" ht="11.25" customHeight="1">
      <c r="A49" s="2538"/>
      <c r="B49" s="2555" t="s">
        <v>2619</v>
      </c>
      <c r="C49" s="2554"/>
      <c r="D49" s="2554"/>
      <c r="E49" s="2554"/>
      <c r="F49" s="2554"/>
      <c r="G49" s="2554"/>
      <c r="H49" s="2554"/>
      <c r="I49" s="2554"/>
      <c r="J49" s="2554"/>
      <c r="K49" s="2554"/>
      <c r="L49" s="2554"/>
      <c r="M49" s="2554"/>
      <c r="N49" s="2554"/>
      <c r="O49" s="2554"/>
      <c r="P49" s="2553"/>
      <c r="Q49" s="5675" t="s">
        <v>3500</v>
      </c>
    </row>
    <row r="50" spans="1:17" ht="11.25" customHeight="1">
      <c r="A50" s="2538"/>
      <c r="B50" s="2552" t="s">
        <v>2618</v>
      </c>
      <c r="C50" s="2548"/>
      <c r="D50" s="2548"/>
      <c r="E50" s="2548"/>
      <c r="F50" s="2548"/>
      <c r="G50" s="2548"/>
      <c r="H50" s="2548"/>
      <c r="I50" s="2548"/>
      <c r="J50" s="2548"/>
      <c r="K50" s="2548"/>
      <c r="L50" s="2548"/>
      <c r="M50" s="2548"/>
      <c r="N50" s="2548"/>
      <c r="O50" s="2548"/>
      <c r="P50" s="2551"/>
      <c r="Q50" s="5675"/>
    </row>
    <row r="51" spans="1:17" ht="11.25" customHeight="1">
      <c r="A51" s="2538"/>
      <c r="B51" s="2550"/>
      <c r="C51" s="2546"/>
      <c r="D51" s="2546"/>
      <c r="E51" s="2546"/>
      <c r="F51" s="2546"/>
      <c r="G51" s="2546"/>
      <c r="H51" s="2546"/>
      <c r="I51" s="2546"/>
      <c r="J51" s="2546"/>
      <c r="K51" s="2546"/>
      <c r="L51" s="2546"/>
      <c r="M51" s="2546"/>
      <c r="N51" s="2546"/>
      <c r="O51" s="2546"/>
      <c r="P51" s="2549"/>
      <c r="Q51" s="5675"/>
    </row>
    <row r="52" spans="1:17" ht="11.25" customHeight="1">
      <c r="A52" s="2538"/>
      <c r="B52" s="2545"/>
      <c r="C52" s="2544"/>
      <c r="D52" s="2544"/>
      <c r="E52" s="2544"/>
      <c r="F52" s="2515" t="s">
        <v>2583</v>
      </c>
      <c r="G52" s="2548"/>
      <c r="H52" s="2548"/>
      <c r="I52" s="2537"/>
      <c r="J52" s="3815"/>
      <c r="K52" s="2547" t="s">
        <v>2582</v>
      </c>
      <c r="L52" s="2546"/>
      <c r="M52" s="2542"/>
      <c r="N52" s="2542"/>
      <c r="O52" s="2541"/>
      <c r="P52" s="2539"/>
      <c r="Q52" s="5675"/>
    </row>
    <row r="53" spans="1:17" ht="11.25" customHeight="1">
      <c r="A53" s="2538"/>
      <c r="B53" s="2545"/>
      <c r="C53" s="2544"/>
      <c r="D53" s="2544"/>
      <c r="E53" s="2544"/>
      <c r="F53" s="2543" t="s">
        <v>2581</v>
      </c>
      <c r="G53" s="2542"/>
      <c r="H53" s="2542"/>
      <c r="I53" s="2541"/>
      <c r="J53" s="3815"/>
      <c r="K53" s="2540"/>
      <c r="L53" s="2540"/>
      <c r="M53" s="2540"/>
      <c r="N53" s="2540"/>
      <c r="O53" s="2540"/>
      <c r="P53" s="2539"/>
      <c r="Q53" s="5675"/>
    </row>
    <row r="54" spans="1:17" ht="11.25" customHeight="1">
      <c r="A54" s="2496"/>
      <c r="B54" s="2536"/>
      <c r="C54" s="2534"/>
      <c r="D54" s="2534"/>
      <c r="E54" s="2534"/>
      <c r="F54" s="2537"/>
      <c r="G54" s="2533"/>
      <c r="H54" s="2533"/>
      <c r="I54" s="2522" t="s">
        <v>2580</v>
      </c>
      <c r="J54" s="3815" t="s">
        <v>2579</v>
      </c>
      <c r="K54" s="2522"/>
      <c r="L54" s="2522"/>
      <c r="M54" s="2522"/>
      <c r="N54" s="2522"/>
      <c r="O54" s="2522"/>
      <c r="P54" s="2535"/>
      <c r="Q54" s="5675"/>
    </row>
    <row r="55" spans="1:17" ht="11.25" customHeight="1">
      <c r="A55" s="2496"/>
      <c r="B55" s="2536"/>
      <c r="C55" s="2534"/>
      <c r="D55" s="2534"/>
      <c r="E55" s="2534"/>
      <c r="F55" s="2537"/>
      <c r="G55" s="2533"/>
      <c r="H55" s="2533"/>
      <c r="I55" s="2522" t="s">
        <v>2578</v>
      </c>
      <c r="J55" s="3815" t="s">
        <v>2577</v>
      </c>
      <c r="K55" s="2522"/>
      <c r="L55" s="2522"/>
      <c r="M55" s="2522"/>
      <c r="N55" s="2522"/>
      <c r="O55" s="2522"/>
      <c r="P55" s="2535"/>
      <c r="Q55" s="5675"/>
    </row>
    <row r="56" spans="1:17" ht="11.25" customHeight="1">
      <c r="A56" s="2496"/>
      <c r="B56" s="2536"/>
      <c r="C56" s="2534"/>
      <c r="D56" s="2534"/>
      <c r="E56" s="2522"/>
      <c r="F56" s="2522"/>
      <c r="G56" s="2522"/>
      <c r="H56" s="2522" t="s">
        <v>2576</v>
      </c>
      <c r="I56" s="2522" t="s">
        <v>2575</v>
      </c>
      <c r="J56" s="3815" t="s">
        <v>2574</v>
      </c>
      <c r="K56" s="2522"/>
      <c r="L56" s="2522"/>
      <c r="M56" s="2522"/>
      <c r="N56" s="2522" t="s">
        <v>2573</v>
      </c>
      <c r="O56" s="2522"/>
      <c r="P56" s="2535"/>
      <c r="Q56" s="5675"/>
    </row>
    <row r="57" spans="1:17" ht="11.25" customHeight="1">
      <c r="A57" s="2496"/>
      <c r="B57" s="2536"/>
      <c r="C57" s="2534"/>
      <c r="D57" s="2534"/>
      <c r="E57" s="2522" t="s">
        <v>2572</v>
      </c>
      <c r="F57" s="2522"/>
      <c r="G57" s="2522"/>
      <c r="H57" s="2522" t="s">
        <v>2571</v>
      </c>
      <c r="I57" s="2522" t="s">
        <v>2570</v>
      </c>
      <c r="J57" s="3815" t="s">
        <v>2569</v>
      </c>
      <c r="K57" s="2522"/>
      <c r="L57" s="2522"/>
      <c r="M57" s="2522"/>
      <c r="N57" s="2522" t="s">
        <v>2568</v>
      </c>
      <c r="O57" s="2522"/>
      <c r="P57" s="2535"/>
      <c r="Q57" s="5675"/>
    </row>
    <row r="58" spans="1:17" ht="11.25" customHeight="1">
      <c r="A58" s="2496"/>
      <c r="B58" s="2536"/>
      <c r="C58" s="2534"/>
      <c r="D58" s="2534"/>
      <c r="E58" s="2522" t="s">
        <v>2558</v>
      </c>
      <c r="F58" s="2522"/>
      <c r="G58" s="2522" t="s">
        <v>2562</v>
      </c>
      <c r="H58" s="2522" t="s">
        <v>2567</v>
      </c>
      <c r="I58" s="2522" t="s">
        <v>2566</v>
      </c>
      <c r="J58" s="3815" t="s">
        <v>2565</v>
      </c>
      <c r="K58" s="2522"/>
      <c r="L58" s="2522"/>
      <c r="M58" s="2522" t="s">
        <v>2564</v>
      </c>
      <c r="N58" s="2522" t="s">
        <v>2563</v>
      </c>
      <c r="O58" s="2522"/>
      <c r="P58" s="2535"/>
      <c r="Q58" s="5675"/>
    </row>
    <row r="59" spans="1:17" ht="11.25" customHeight="1">
      <c r="A59" s="2496"/>
      <c r="B59" s="2536"/>
      <c r="C59" s="2534"/>
      <c r="D59" s="2534"/>
      <c r="E59" s="2522" t="s">
        <v>2550</v>
      </c>
      <c r="F59" s="2522" t="s">
        <v>2562</v>
      </c>
      <c r="G59" s="2522" t="s">
        <v>2561</v>
      </c>
      <c r="H59" s="2522" t="s">
        <v>2560</v>
      </c>
      <c r="I59" s="2522" t="s">
        <v>2555</v>
      </c>
      <c r="J59" s="3815" t="s">
        <v>2559</v>
      </c>
      <c r="K59" s="2522" t="s">
        <v>2054</v>
      </c>
      <c r="L59" s="2522" t="s">
        <v>2548</v>
      </c>
      <c r="M59" s="2522" t="s">
        <v>2558</v>
      </c>
      <c r="N59" s="2522" t="s">
        <v>2557</v>
      </c>
      <c r="O59" s="2522"/>
      <c r="P59" s="2535"/>
      <c r="Q59" s="5675"/>
    </row>
    <row r="60" spans="1:17" ht="11.25" customHeight="1">
      <c r="A60" s="2496"/>
      <c r="B60" s="2513" t="s">
        <v>549</v>
      </c>
      <c r="C60" s="2522" t="s">
        <v>491</v>
      </c>
      <c r="D60" s="2534"/>
      <c r="E60" s="2522" t="s">
        <v>2556</v>
      </c>
      <c r="F60" s="2522" t="s">
        <v>2555</v>
      </c>
      <c r="G60" s="2522" t="s">
        <v>2551</v>
      </c>
      <c r="H60" s="2522" t="s">
        <v>2554</v>
      </c>
      <c r="I60" s="2522" t="s">
        <v>2553</v>
      </c>
      <c r="J60" s="3815" t="s">
        <v>2552</v>
      </c>
      <c r="K60" s="2522" t="s">
        <v>2524</v>
      </c>
      <c r="L60" s="2522" t="s">
        <v>2551</v>
      </c>
      <c r="M60" s="2522" t="s">
        <v>2550</v>
      </c>
      <c r="N60" s="2522" t="s">
        <v>2549</v>
      </c>
      <c r="O60" s="2522" t="s">
        <v>2548</v>
      </c>
      <c r="P60" s="2509" t="s">
        <v>549</v>
      </c>
      <c r="Q60" s="5675"/>
    </row>
    <row r="61" spans="1:17" ht="11.25" customHeight="1">
      <c r="A61" s="2496"/>
      <c r="B61" s="2513" t="s">
        <v>593</v>
      </c>
      <c r="C61" s="2522" t="s">
        <v>492</v>
      </c>
      <c r="D61" s="2533" t="s">
        <v>2523</v>
      </c>
      <c r="E61" s="2522" t="s">
        <v>493</v>
      </c>
      <c r="F61" s="2522" t="s">
        <v>2547</v>
      </c>
      <c r="G61" s="2522" t="s">
        <v>2543</v>
      </c>
      <c r="H61" s="2522" t="s">
        <v>2546</v>
      </c>
      <c r="I61" s="2522" t="s">
        <v>2543</v>
      </c>
      <c r="J61" s="3815" t="s">
        <v>2545</v>
      </c>
      <c r="K61" s="2522" t="s">
        <v>2544</v>
      </c>
      <c r="L61" s="2522" t="s">
        <v>2543</v>
      </c>
      <c r="M61" s="2522" t="s">
        <v>2542</v>
      </c>
      <c r="N61" s="2522" t="s">
        <v>2541</v>
      </c>
      <c r="O61" s="2522" t="s">
        <v>2540</v>
      </c>
      <c r="P61" s="2509" t="s">
        <v>593</v>
      </c>
      <c r="Q61" s="5675"/>
    </row>
    <row r="62" spans="1:17" ht="11.25" customHeight="1">
      <c r="A62" s="2496"/>
      <c r="B62" s="2532"/>
      <c r="C62" s="2531"/>
      <c r="D62" s="2530" t="s">
        <v>599</v>
      </c>
      <c r="E62" s="2529" t="s">
        <v>600</v>
      </c>
      <c r="F62" s="2529" t="s">
        <v>494</v>
      </c>
      <c r="G62" s="2529" t="s">
        <v>495</v>
      </c>
      <c r="H62" s="2529" t="s">
        <v>496</v>
      </c>
      <c r="I62" s="2529" t="s">
        <v>497</v>
      </c>
      <c r="J62" s="3822" t="s">
        <v>498</v>
      </c>
      <c r="K62" s="2529" t="s">
        <v>499</v>
      </c>
      <c r="L62" s="2529" t="s">
        <v>500</v>
      </c>
      <c r="M62" s="2529" t="s">
        <v>501</v>
      </c>
      <c r="N62" s="2529" t="s">
        <v>502</v>
      </c>
      <c r="O62" s="2529" t="s">
        <v>503</v>
      </c>
      <c r="P62" s="2528"/>
      <c r="Q62" s="5675"/>
    </row>
    <row r="63" spans="1:17" ht="11.25" customHeight="1">
      <c r="A63" s="2496"/>
      <c r="B63" s="2513"/>
      <c r="C63" s="2512"/>
      <c r="D63" s="2524" t="s">
        <v>2617</v>
      </c>
      <c r="E63" s="2527"/>
      <c r="F63" s="2525"/>
      <c r="G63" s="2525"/>
      <c r="H63" s="2525"/>
      <c r="I63" s="2525"/>
      <c r="J63" s="2525"/>
      <c r="K63" s="2525"/>
      <c r="L63" s="2525"/>
      <c r="M63" s="2525"/>
      <c r="N63" s="2526"/>
      <c r="O63" s="2525"/>
      <c r="P63" s="2509"/>
      <c r="Q63" s="2496"/>
    </row>
    <row r="64" spans="1:17" ht="11.25" customHeight="1">
      <c r="A64" s="2496"/>
      <c r="B64" s="2513"/>
      <c r="C64" s="2512"/>
      <c r="D64" s="2524" t="s">
        <v>2616</v>
      </c>
      <c r="E64" s="2523"/>
      <c r="F64" s="2512"/>
      <c r="G64" s="2512"/>
      <c r="H64" s="2512"/>
      <c r="I64" s="2512"/>
      <c r="J64" s="2512"/>
      <c r="K64" s="2512"/>
      <c r="L64" s="2512"/>
      <c r="M64" s="2512"/>
      <c r="N64" s="2522"/>
      <c r="O64" s="2512"/>
      <c r="P64" s="2509"/>
      <c r="Q64" s="2496"/>
    </row>
    <row r="65" spans="1:17" ht="11.25" customHeight="1">
      <c r="A65" s="2496"/>
      <c r="B65" s="2504">
        <v>17</v>
      </c>
      <c r="C65" s="2507"/>
      <c r="D65" s="2518" t="s">
        <v>2615</v>
      </c>
      <c r="E65" s="2501">
        <v>1</v>
      </c>
      <c r="F65" s="1471">
        <v>0</v>
      </c>
      <c r="G65" s="2501">
        <v>0</v>
      </c>
      <c r="H65" s="1471">
        <v>0</v>
      </c>
      <c r="I65" s="1471">
        <v>0</v>
      </c>
      <c r="J65" s="1471">
        <v>0</v>
      </c>
      <c r="K65" s="1471">
        <f>SUM(E65:I65)-J65</f>
        <v>1</v>
      </c>
      <c r="L65" s="1471">
        <v>0</v>
      </c>
      <c r="M65" s="1471">
        <f>K65+L65</f>
        <v>1</v>
      </c>
      <c r="N65" s="1471">
        <v>0</v>
      </c>
      <c r="O65" s="1471">
        <v>0</v>
      </c>
      <c r="P65" s="2500">
        <v>17</v>
      </c>
      <c r="Q65" s="2496"/>
    </row>
    <row r="66" spans="1:17" ht="11.25" customHeight="1">
      <c r="A66" s="2496"/>
      <c r="B66" s="2513"/>
      <c r="C66" s="2512"/>
      <c r="D66" s="2520" t="s">
        <v>2614</v>
      </c>
      <c r="E66" s="2519"/>
      <c r="F66" s="3664"/>
      <c r="G66" s="2519"/>
      <c r="H66" s="3664"/>
      <c r="I66" s="3664"/>
      <c r="J66" s="3664"/>
      <c r="K66" s="3664"/>
      <c r="L66" s="3664"/>
      <c r="M66" s="3664"/>
      <c r="N66" s="3664"/>
      <c r="O66" s="3664"/>
      <c r="P66" s="2509"/>
      <c r="Q66" s="2496"/>
    </row>
    <row r="67" spans="1:17" ht="11.25" customHeight="1">
      <c r="A67" s="2496"/>
      <c r="B67" s="2504">
        <v>18</v>
      </c>
      <c r="C67" s="2507"/>
      <c r="D67" s="2518" t="s">
        <v>2613</v>
      </c>
      <c r="E67" s="2501">
        <v>0</v>
      </c>
      <c r="F67" s="1471">
        <v>0</v>
      </c>
      <c r="G67" s="2501">
        <v>0</v>
      </c>
      <c r="H67" s="1471">
        <v>0</v>
      </c>
      <c r="I67" s="1471">
        <v>0</v>
      </c>
      <c r="J67" s="1471">
        <v>0</v>
      </c>
      <c r="K67" s="1471">
        <f>SUM(E67:I67)-J67</f>
        <v>0</v>
      </c>
      <c r="L67" s="1471">
        <v>0</v>
      </c>
      <c r="M67" s="1471">
        <f>K67+L67</f>
        <v>0</v>
      </c>
      <c r="N67" s="1471">
        <v>0</v>
      </c>
      <c r="O67" s="1471">
        <v>0</v>
      </c>
      <c r="P67" s="2500">
        <v>18</v>
      </c>
      <c r="Q67" s="2496"/>
    </row>
    <row r="68" spans="1:17">
      <c r="A68" s="2496"/>
      <c r="B68" s="2504">
        <v>19</v>
      </c>
      <c r="C68" s="2507"/>
      <c r="D68" s="2518" t="s">
        <v>2612</v>
      </c>
      <c r="E68" s="2501">
        <v>0</v>
      </c>
      <c r="F68" s="1471">
        <v>0</v>
      </c>
      <c r="G68" s="2501">
        <v>0</v>
      </c>
      <c r="H68" s="1471">
        <v>0</v>
      </c>
      <c r="I68" s="1471">
        <v>0</v>
      </c>
      <c r="J68" s="1471">
        <v>0</v>
      </c>
      <c r="K68" s="1471">
        <f>SUM(E68:I68)-J68</f>
        <v>0</v>
      </c>
      <c r="L68" s="1471">
        <v>0</v>
      </c>
      <c r="M68" s="1471">
        <f>K68+L68</f>
        <v>0</v>
      </c>
      <c r="N68" s="1471">
        <v>0</v>
      </c>
      <c r="O68" s="1471">
        <v>0</v>
      </c>
      <c r="P68" s="2500">
        <v>19</v>
      </c>
      <c r="Q68" s="2496"/>
    </row>
    <row r="69" spans="1:17">
      <c r="A69" s="2496"/>
      <c r="B69" s="2504">
        <v>20</v>
      </c>
      <c r="C69" s="2507"/>
      <c r="D69" s="2518" t="s">
        <v>2611</v>
      </c>
      <c r="E69" s="2501">
        <v>2</v>
      </c>
      <c r="F69" s="1471">
        <v>0</v>
      </c>
      <c r="G69" s="2501">
        <v>0</v>
      </c>
      <c r="H69" s="1471">
        <v>0</v>
      </c>
      <c r="I69" s="1471">
        <v>2</v>
      </c>
      <c r="J69" s="1471">
        <v>0</v>
      </c>
      <c r="K69" s="1471">
        <f>SUM(E69:I69)-J69</f>
        <v>4</v>
      </c>
      <c r="L69" s="1471">
        <v>0</v>
      </c>
      <c r="M69" s="1471">
        <f>K69+L69</f>
        <v>4</v>
      </c>
      <c r="N69" s="1471">
        <v>0</v>
      </c>
      <c r="O69" s="1471">
        <v>0</v>
      </c>
      <c r="P69" s="2500">
        <v>20</v>
      </c>
      <c r="Q69" s="2496"/>
    </row>
    <row r="70" spans="1:17">
      <c r="A70" s="2496"/>
      <c r="B70" s="2513"/>
      <c r="C70" s="2512"/>
      <c r="D70" s="2520" t="s">
        <v>2610</v>
      </c>
      <c r="E70" s="2519"/>
      <c r="F70" s="3664"/>
      <c r="G70" s="2519"/>
      <c r="H70" s="3664"/>
      <c r="I70" s="3664"/>
      <c r="J70" s="3664"/>
      <c r="K70" s="3664"/>
      <c r="L70" s="3664"/>
      <c r="M70" s="3664"/>
      <c r="N70" s="3664"/>
      <c r="O70" s="3664"/>
      <c r="P70" s="2509"/>
      <c r="Q70" s="2496"/>
    </row>
    <row r="71" spans="1:17">
      <c r="A71" s="2496"/>
      <c r="B71" s="2504">
        <v>21</v>
      </c>
      <c r="C71" s="2503"/>
      <c r="D71" s="2518" t="s">
        <v>2609</v>
      </c>
      <c r="E71" s="2501">
        <v>0</v>
      </c>
      <c r="F71" s="1471">
        <v>0</v>
      </c>
      <c r="G71" s="2501">
        <v>0</v>
      </c>
      <c r="H71" s="1471">
        <v>0</v>
      </c>
      <c r="I71" s="1471">
        <v>0</v>
      </c>
      <c r="J71" s="1471">
        <v>0</v>
      </c>
      <c r="K71" s="1471">
        <f>SUM(E71:I71)-J71</f>
        <v>0</v>
      </c>
      <c r="L71" s="1471">
        <v>0</v>
      </c>
      <c r="M71" s="1471">
        <f>K71+L71</f>
        <v>0</v>
      </c>
      <c r="N71" s="4103" t="s">
        <v>478</v>
      </c>
      <c r="O71" s="1471">
        <v>0</v>
      </c>
      <c r="P71" s="2500">
        <v>21</v>
      </c>
      <c r="Q71" s="2496"/>
    </row>
    <row r="72" spans="1:17">
      <c r="A72" s="2496"/>
      <c r="B72" s="2513"/>
      <c r="C72" s="2514"/>
      <c r="D72" s="2520" t="s">
        <v>2608</v>
      </c>
      <c r="E72" s="2519"/>
      <c r="F72" s="3664"/>
      <c r="G72" s="3664"/>
      <c r="H72" s="3664"/>
      <c r="I72" s="3664"/>
      <c r="J72" s="3664"/>
      <c r="K72" s="3664"/>
      <c r="L72" s="3664"/>
      <c r="M72" s="3664"/>
      <c r="N72" s="3664"/>
      <c r="O72" s="3664"/>
      <c r="P72" s="2509"/>
      <c r="Q72" s="2496"/>
    </row>
    <row r="73" spans="1:17">
      <c r="A73" s="2496"/>
      <c r="B73" s="2504">
        <v>22</v>
      </c>
      <c r="C73" s="2503"/>
      <c r="D73" s="2518" t="s">
        <v>2607</v>
      </c>
      <c r="E73" s="2501">
        <v>0</v>
      </c>
      <c r="F73" s="1471">
        <v>0</v>
      </c>
      <c r="G73" s="1471">
        <v>0</v>
      </c>
      <c r="H73" s="1471">
        <v>0</v>
      </c>
      <c r="I73" s="1471">
        <v>0</v>
      </c>
      <c r="J73" s="1471">
        <v>0</v>
      </c>
      <c r="K73" s="1471">
        <f>SUM(E73:I73)-J73</f>
        <v>0</v>
      </c>
      <c r="L73" s="1471">
        <v>0</v>
      </c>
      <c r="M73" s="1471">
        <f>K73+L73</f>
        <v>0</v>
      </c>
      <c r="N73" s="4103" t="s">
        <v>478</v>
      </c>
      <c r="O73" s="1471">
        <v>0</v>
      </c>
      <c r="P73" s="2500">
        <v>22</v>
      </c>
      <c r="Q73" s="2496"/>
    </row>
    <row r="74" spans="1:17">
      <c r="A74" s="2496"/>
      <c r="B74" s="2504">
        <v>23</v>
      </c>
      <c r="C74" s="2503"/>
      <c r="D74" s="2518" t="s">
        <v>2606</v>
      </c>
      <c r="E74" s="2501">
        <f t="shared" ref="E74:O74" si="6">SUM(E65:E73)</f>
        <v>3</v>
      </c>
      <c r="F74" s="1471">
        <f t="shared" si="6"/>
        <v>0</v>
      </c>
      <c r="G74" s="1471">
        <f t="shared" si="6"/>
        <v>0</v>
      </c>
      <c r="H74" s="1471">
        <f t="shared" si="6"/>
        <v>0</v>
      </c>
      <c r="I74" s="1471">
        <f t="shared" si="6"/>
        <v>2</v>
      </c>
      <c r="J74" s="1471">
        <f t="shared" si="6"/>
        <v>0</v>
      </c>
      <c r="K74" s="1471">
        <f t="shared" si="6"/>
        <v>5</v>
      </c>
      <c r="L74" s="1471">
        <f t="shared" si="6"/>
        <v>0</v>
      </c>
      <c r="M74" s="1471">
        <f t="shared" si="6"/>
        <v>5</v>
      </c>
      <c r="N74" s="1471">
        <f t="shared" si="6"/>
        <v>0</v>
      </c>
      <c r="O74" s="1471">
        <f t="shared" si="6"/>
        <v>0</v>
      </c>
      <c r="P74" s="2500">
        <v>23</v>
      </c>
      <c r="Q74" s="2496"/>
    </row>
    <row r="75" spans="1:17">
      <c r="A75" s="2496"/>
      <c r="B75" s="2513"/>
      <c r="C75" s="2514"/>
      <c r="D75" s="2521" t="s">
        <v>2605</v>
      </c>
      <c r="E75" s="2519"/>
      <c r="F75" s="3664"/>
      <c r="G75" s="3664"/>
      <c r="H75" s="3664"/>
      <c r="I75" s="3664"/>
      <c r="J75" s="3664"/>
      <c r="K75" s="3664"/>
      <c r="L75" s="3664"/>
      <c r="M75" s="3664"/>
      <c r="N75" s="3664"/>
      <c r="O75" s="3664"/>
      <c r="P75" s="2509"/>
      <c r="Q75" s="2511"/>
    </row>
    <row r="76" spans="1:17">
      <c r="A76" s="2496"/>
      <c r="B76" s="2513"/>
      <c r="C76" s="2514"/>
      <c r="D76" s="2520" t="s">
        <v>2604</v>
      </c>
      <c r="E76" s="2519"/>
      <c r="F76" s="3664"/>
      <c r="G76" s="3664"/>
      <c r="H76" s="3664"/>
      <c r="I76" s="3664"/>
      <c r="J76" s="3664"/>
      <c r="K76" s="3664"/>
      <c r="L76" s="3664"/>
      <c r="M76" s="3664"/>
      <c r="N76" s="3664"/>
      <c r="O76" s="3664"/>
      <c r="P76" s="2509"/>
      <c r="Q76" s="2511"/>
    </row>
    <row r="77" spans="1:17">
      <c r="A77" s="2496"/>
      <c r="B77" s="2504">
        <v>24</v>
      </c>
      <c r="C77" s="2503"/>
      <c r="D77" s="2518" t="s">
        <v>2603</v>
      </c>
      <c r="E77" s="2501">
        <v>0</v>
      </c>
      <c r="F77" s="1471">
        <v>0</v>
      </c>
      <c r="G77" s="1471">
        <v>0</v>
      </c>
      <c r="H77" s="1471">
        <v>0</v>
      </c>
      <c r="I77" s="1471">
        <v>0</v>
      </c>
      <c r="J77" s="1471">
        <v>0</v>
      </c>
      <c r="K77" s="1471">
        <f>SUM(E77:I77)-J77</f>
        <v>0</v>
      </c>
      <c r="L77" s="1471">
        <v>0</v>
      </c>
      <c r="M77" s="1471">
        <f>K77+L77</f>
        <v>0</v>
      </c>
      <c r="N77" s="4103">
        <v>0</v>
      </c>
      <c r="O77" s="1471">
        <v>0</v>
      </c>
      <c r="P77" s="2500">
        <v>24</v>
      </c>
      <c r="Q77" s="2496"/>
    </row>
    <row r="78" spans="1:17">
      <c r="A78" s="2496"/>
      <c r="B78" s="2504">
        <v>25</v>
      </c>
      <c r="C78" s="2507"/>
      <c r="D78" s="2518" t="s">
        <v>2602</v>
      </c>
      <c r="E78" s="2501">
        <v>0</v>
      </c>
      <c r="F78" s="1471">
        <v>0</v>
      </c>
      <c r="G78" s="1471">
        <v>0</v>
      </c>
      <c r="H78" s="1471">
        <v>0</v>
      </c>
      <c r="I78" s="1471">
        <v>0</v>
      </c>
      <c r="J78" s="1471">
        <v>0</v>
      </c>
      <c r="K78" s="1471">
        <f>SUM(E78:I78)-J78</f>
        <v>0</v>
      </c>
      <c r="L78" s="1471">
        <v>0</v>
      </c>
      <c r="M78" s="1471">
        <f>K78+L78</f>
        <v>0</v>
      </c>
      <c r="N78" s="1471">
        <v>0</v>
      </c>
      <c r="O78" s="1471">
        <v>0</v>
      </c>
      <c r="P78" s="2500">
        <v>25</v>
      </c>
      <c r="Q78" s="2496"/>
    </row>
    <row r="79" spans="1:17">
      <c r="A79" s="2496"/>
      <c r="B79" s="2513"/>
      <c r="C79" s="2512"/>
      <c r="D79" s="2520" t="s">
        <v>2601</v>
      </c>
      <c r="E79" s="2519"/>
      <c r="F79" s="3664"/>
      <c r="G79" s="3664"/>
      <c r="H79" s="3664"/>
      <c r="I79" s="3664"/>
      <c r="J79" s="3664"/>
      <c r="K79" s="3664"/>
      <c r="L79" s="3664"/>
      <c r="M79" s="3664"/>
      <c r="N79" s="3664"/>
      <c r="O79" s="3664"/>
      <c r="P79" s="2509"/>
      <c r="Q79" s="2496"/>
    </row>
    <row r="80" spans="1:17">
      <c r="A80" s="2496"/>
      <c r="B80" s="2504">
        <v>26</v>
      </c>
      <c r="C80" s="2503"/>
      <c r="D80" s="2518" t="s">
        <v>2600</v>
      </c>
      <c r="E80" s="2501">
        <v>0</v>
      </c>
      <c r="F80" s="1471">
        <v>0</v>
      </c>
      <c r="G80" s="1471">
        <v>0</v>
      </c>
      <c r="H80" s="1471">
        <v>0</v>
      </c>
      <c r="I80" s="1471">
        <v>0</v>
      </c>
      <c r="J80" s="1471">
        <v>0</v>
      </c>
      <c r="K80" s="1471">
        <f>SUM(E80:I80)-J80</f>
        <v>0</v>
      </c>
      <c r="L80" s="1471">
        <v>0</v>
      </c>
      <c r="M80" s="1471">
        <f>K80+L80</f>
        <v>0</v>
      </c>
      <c r="N80" s="653">
        <v>0</v>
      </c>
      <c r="O80" s="5457">
        <v>0</v>
      </c>
      <c r="P80" s="2500">
        <v>26</v>
      </c>
      <c r="Q80" s="2496"/>
    </row>
    <row r="81" spans="1:17">
      <c r="A81" s="2496"/>
      <c r="B81" s="2513"/>
      <c r="C81" s="2514"/>
      <c r="D81" s="2520" t="s">
        <v>2599</v>
      </c>
      <c r="E81" s="2519"/>
      <c r="F81" s="3664"/>
      <c r="G81" s="3664"/>
      <c r="H81" s="3664"/>
      <c r="I81" s="3664"/>
      <c r="J81" s="3664"/>
      <c r="K81" s="3664"/>
      <c r="L81" s="3664"/>
      <c r="M81" s="3664"/>
      <c r="N81" s="651"/>
      <c r="O81" s="5458"/>
      <c r="P81" s="2509"/>
      <c r="Q81" s="2496"/>
    </row>
    <row r="82" spans="1:17">
      <c r="A82" s="2496"/>
      <c r="B82" s="2504">
        <v>27</v>
      </c>
      <c r="C82" s="2503"/>
      <c r="D82" s="2518" t="s">
        <v>2598</v>
      </c>
      <c r="E82" s="2501">
        <v>0</v>
      </c>
      <c r="F82" s="1471">
        <v>0</v>
      </c>
      <c r="G82" s="1471">
        <v>0</v>
      </c>
      <c r="H82" s="1471">
        <v>0</v>
      </c>
      <c r="I82" s="1471">
        <v>0</v>
      </c>
      <c r="J82" s="1471">
        <v>0</v>
      </c>
      <c r="K82" s="1471">
        <f>SUM(E82:I82)-J82</f>
        <v>0</v>
      </c>
      <c r="L82" s="1471">
        <v>0</v>
      </c>
      <c r="M82" s="1471">
        <f>K82+L82</f>
        <v>0</v>
      </c>
      <c r="N82" s="653">
        <v>0</v>
      </c>
      <c r="O82" s="5457">
        <v>0</v>
      </c>
      <c r="P82" s="2500">
        <v>27</v>
      </c>
      <c r="Q82" s="2496"/>
    </row>
    <row r="83" spans="1:17">
      <c r="A83" s="2496"/>
      <c r="B83" s="2504">
        <v>28</v>
      </c>
      <c r="C83" s="2512"/>
      <c r="D83" s="2511" t="s">
        <v>2597</v>
      </c>
      <c r="E83" s="2510">
        <f t="shared" ref="E83:L83" si="7">SUM(E77:E82)</f>
        <v>0</v>
      </c>
      <c r="F83" s="3665">
        <f t="shared" si="7"/>
        <v>0</v>
      </c>
      <c r="G83" s="3665">
        <f t="shared" si="7"/>
        <v>0</v>
      </c>
      <c r="H83" s="3665">
        <f t="shared" si="7"/>
        <v>0</v>
      </c>
      <c r="I83" s="3665">
        <f t="shared" si="7"/>
        <v>0</v>
      </c>
      <c r="J83" s="3665">
        <f t="shared" si="7"/>
        <v>0</v>
      </c>
      <c r="K83" s="3665">
        <f t="shared" si="7"/>
        <v>0</v>
      </c>
      <c r="L83" s="3665">
        <f t="shared" si="7"/>
        <v>0</v>
      </c>
      <c r="M83" s="3665">
        <f>K83+L83</f>
        <v>0</v>
      </c>
      <c r="N83" s="3665">
        <f>SUM(N77:N82)</f>
        <v>0</v>
      </c>
      <c r="O83" s="3665">
        <f>SUM(O77:O82)</f>
        <v>0</v>
      </c>
      <c r="P83" s="2500">
        <v>28</v>
      </c>
      <c r="Q83" s="2496"/>
    </row>
    <row r="84" spans="1:17">
      <c r="A84" s="2496"/>
      <c r="B84" s="2504">
        <v>29</v>
      </c>
      <c r="C84" s="2517"/>
      <c r="D84" s="2516" t="s">
        <v>2596</v>
      </c>
      <c r="E84" s="3666">
        <f t="shared" ref="E84:O84" si="8">E74+E83</f>
        <v>3</v>
      </c>
      <c r="F84" s="3666">
        <f t="shared" si="8"/>
        <v>0</v>
      </c>
      <c r="G84" s="3666">
        <f t="shared" si="8"/>
        <v>0</v>
      </c>
      <c r="H84" s="3666">
        <f t="shared" si="8"/>
        <v>0</v>
      </c>
      <c r="I84" s="3666">
        <f t="shared" si="8"/>
        <v>2</v>
      </c>
      <c r="J84" s="3666">
        <f t="shared" si="8"/>
        <v>0</v>
      </c>
      <c r="K84" s="3666">
        <f t="shared" si="8"/>
        <v>5</v>
      </c>
      <c r="L84" s="3666">
        <f t="shared" si="8"/>
        <v>0</v>
      </c>
      <c r="M84" s="3666">
        <f t="shared" si="8"/>
        <v>5</v>
      </c>
      <c r="N84" s="3666">
        <f t="shared" si="8"/>
        <v>0</v>
      </c>
      <c r="O84" s="3666">
        <f t="shared" si="8"/>
        <v>0</v>
      </c>
      <c r="P84" s="2500">
        <v>29</v>
      </c>
      <c r="Q84" s="2496"/>
    </row>
    <row r="85" spans="1:17">
      <c r="A85" s="2496"/>
      <c r="B85" s="2513"/>
      <c r="C85" s="2514"/>
      <c r="D85" s="2515" t="s">
        <v>2595</v>
      </c>
      <c r="E85" s="2510"/>
      <c r="F85" s="2510"/>
      <c r="G85" s="2510"/>
      <c r="H85" s="2510"/>
      <c r="I85" s="2510"/>
      <c r="J85" s="2510"/>
      <c r="K85" s="2510"/>
      <c r="L85" s="2510"/>
      <c r="M85" s="2510"/>
      <c r="N85" s="2510"/>
      <c r="O85" s="3665"/>
      <c r="P85" s="2509"/>
      <c r="Q85" s="2496"/>
    </row>
    <row r="86" spans="1:17">
      <c r="A86" s="2496"/>
      <c r="B86" s="2504">
        <v>30</v>
      </c>
      <c r="C86" s="2503"/>
      <c r="D86" s="2502" t="s">
        <v>2594</v>
      </c>
      <c r="E86" s="2506">
        <v>0</v>
      </c>
      <c r="F86" s="2506">
        <v>0</v>
      </c>
      <c r="G86" s="2506">
        <v>0</v>
      </c>
      <c r="H86" s="2506">
        <v>0</v>
      </c>
      <c r="I86" s="2506">
        <v>0</v>
      </c>
      <c r="J86" s="2506">
        <v>0</v>
      </c>
      <c r="K86" s="2506">
        <f>SUM(E86:I86)-J86</f>
        <v>0</v>
      </c>
      <c r="L86" s="2506">
        <v>0</v>
      </c>
      <c r="M86" s="2506">
        <f>K86+L86</f>
        <v>0</v>
      </c>
      <c r="N86" s="4103" t="s">
        <v>478</v>
      </c>
      <c r="O86" s="693">
        <v>0</v>
      </c>
      <c r="P86" s="2500">
        <v>30</v>
      </c>
      <c r="Q86" s="2496"/>
    </row>
    <row r="87" spans="1:17">
      <c r="A87" s="2496"/>
      <c r="B87" s="2504">
        <v>31</v>
      </c>
      <c r="C87" s="2503"/>
      <c r="D87" s="2502" t="s">
        <v>2593</v>
      </c>
      <c r="E87" s="2506">
        <v>14</v>
      </c>
      <c r="F87" s="2506">
        <v>0</v>
      </c>
      <c r="G87" s="2506">
        <v>0</v>
      </c>
      <c r="H87" s="2506">
        <v>0</v>
      </c>
      <c r="I87" s="2506">
        <v>0</v>
      </c>
      <c r="J87" s="2506">
        <v>0</v>
      </c>
      <c r="K87" s="2506">
        <f>SUM(E87:I87)-J87</f>
        <v>14</v>
      </c>
      <c r="L87" s="2506">
        <v>0</v>
      </c>
      <c r="M87" s="2506">
        <f>K87+L87</f>
        <v>14</v>
      </c>
      <c r="N87" s="4103" t="s">
        <v>478</v>
      </c>
      <c r="O87" s="693">
        <v>0</v>
      </c>
      <c r="P87" s="2500">
        <v>31</v>
      </c>
      <c r="Q87" s="2496"/>
    </row>
    <row r="88" spans="1:17">
      <c r="A88" s="2496"/>
      <c r="B88" s="2513"/>
      <c r="C88" s="2514"/>
      <c r="D88" s="2511" t="s">
        <v>2592</v>
      </c>
      <c r="E88" s="2510"/>
      <c r="F88" s="2510"/>
      <c r="G88" s="5455"/>
      <c r="H88" s="5455"/>
      <c r="I88" s="2510"/>
      <c r="J88" s="5456"/>
      <c r="K88" s="2510"/>
      <c r="L88" s="2510"/>
      <c r="M88" s="2510"/>
      <c r="N88" s="2510"/>
      <c r="O88" s="3665"/>
      <c r="P88" s="2509"/>
      <c r="Q88" s="2496"/>
    </row>
    <row r="89" spans="1:17">
      <c r="A89" s="2496"/>
      <c r="B89" s="2504">
        <v>32</v>
      </c>
      <c r="C89" s="2507"/>
      <c r="D89" s="2502" t="s">
        <v>2591</v>
      </c>
      <c r="E89" s="2506">
        <v>19</v>
      </c>
      <c r="F89" s="2506">
        <v>0</v>
      </c>
      <c r="G89" s="2506">
        <v>0</v>
      </c>
      <c r="H89" s="2506">
        <v>0</v>
      </c>
      <c r="I89" s="2506">
        <v>0</v>
      </c>
      <c r="J89" s="2506">
        <v>0</v>
      </c>
      <c r="K89" s="2506">
        <f>SUM(E89:I89)-J89</f>
        <v>19</v>
      </c>
      <c r="L89" s="2506">
        <v>0</v>
      </c>
      <c r="M89" s="2506">
        <f>K89+L89</f>
        <v>19</v>
      </c>
      <c r="N89" s="4103" t="s">
        <v>478</v>
      </c>
      <c r="O89" s="693">
        <v>0</v>
      </c>
      <c r="P89" s="2500">
        <v>32</v>
      </c>
      <c r="Q89" s="2505"/>
    </row>
    <row r="90" spans="1:17">
      <c r="A90" s="2496"/>
      <c r="B90" s="2513"/>
      <c r="C90" s="2512"/>
      <c r="D90" s="2511" t="s">
        <v>2590</v>
      </c>
      <c r="E90" s="2510"/>
      <c r="F90" s="2510"/>
      <c r="G90" s="2510"/>
      <c r="H90" s="2510"/>
      <c r="I90" s="2510"/>
      <c r="J90" s="5456"/>
      <c r="K90" s="2510"/>
      <c r="L90" s="5456"/>
      <c r="M90" s="2510"/>
      <c r="N90" s="3665"/>
      <c r="O90" s="3665"/>
      <c r="P90" s="2509"/>
      <c r="Q90" s="2508"/>
    </row>
    <row r="91" spans="1:17">
      <c r="A91" s="2496"/>
      <c r="B91" s="2504">
        <v>33</v>
      </c>
      <c r="C91" s="2507"/>
      <c r="D91" s="2502" t="s">
        <v>2589</v>
      </c>
      <c r="E91" s="2506">
        <v>28</v>
      </c>
      <c r="F91" s="2506">
        <v>0</v>
      </c>
      <c r="G91" s="2506">
        <v>0</v>
      </c>
      <c r="H91" s="2506">
        <v>0</v>
      </c>
      <c r="I91" s="2506">
        <v>0</v>
      </c>
      <c r="J91" s="2506">
        <v>1</v>
      </c>
      <c r="K91" s="2506">
        <f>SUM(E91:I91)-J91</f>
        <v>27</v>
      </c>
      <c r="L91" s="2506">
        <v>0</v>
      </c>
      <c r="M91" s="2506">
        <f>K91+L91</f>
        <v>27</v>
      </c>
      <c r="N91" s="4103" t="s">
        <v>478</v>
      </c>
      <c r="O91" s="693">
        <v>0</v>
      </c>
      <c r="P91" s="2500">
        <v>33</v>
      </c>
      <c r="Q91" s="2505"/>
    </row>
    <row r="92" spans="1:17">
      <c r="A92" s="2511"/>
      <c r="B92" s="2513"/>
      <c r="C92" s="2512"/>
      <c r="D92" s="2511" t="s">
        <v>2588</v>
      </c>
      <c r="E92" s="2510"/>
      <c r="F92" s="2510"/>
      <c r="G92" s="2510"/>
      <c r="H92" s="2510"/>
      <c r="I92" s="2510"/>
      <c r="J92" s="5456"/>
      <c r="K92" s="2510" t="s">
        <v>982</v>
      </c>
      <c r="L92" s="5456"/>
      <c r="M92" s="2510"/>
      <c r="N92" s="3665"/>
      <c r="O92" s="5459"/>
      <c r="P92" s="2509"/>
      <c r="Q92" s="2508"/>
    </row>
    <row r="93" spans="1:17">
      <c r="A93" s="2496"/>
      <c r="B93" s="2504">
        <v>34</v>
      </c>
      <c r="C93" s="2507"/>
      <c r="D93" s="2502" t="s">
        <v>2587</v>
      </c>
      <c r="E93" s="2506">
        <v>383</v>
      </c>
      <c r="F93" s="2506">
        <v>0</v>
      </c>
      <c r="G93" s="2506">
        <v>0</v>
      </c>
      <c r="H93" s="2506">
        <v>0</v>
      </c>
      <c r="I93" s="2506">
        <v>6</v>
      </c>
      <c r="J93" s="2506">
        <v>5</v>
      </c>
      <c r="K93" s="2506">
        <f>SUM(E93:I93)-J93</f>
        <v>384</v>
      </c>
      <c r="L93" s="2506">
        <v>0</v>
      </c>
      <c r="M93" s="2506">
        <f>K93+L93</f>
        <v>384</v>
      </c>
      <c r="N93" s="4104" t="s">
        <v>478</v>
      </c>
      <c r="O93" s="5328">
        <v>0</v>
      </c>
      <c r="P93" s="2500">
        <v>34</v>
      </c>
      <c r="Q93" s="2505"/>
    </row>
    <row r="94" spans="1:17">
      <c r="A94" s="2496"/>
      <c r="B94" s="2504">
        <v>35</v>
      </c>
      <c r="C94" s="2503"/>
      <c r="D94" s="2502" t="s">
        <v>2586</v>
      </c>
      <c r="E94" s="2501">
        <f t="shared" ref="E94:J94" si="9">SUM(E86:E93)</f>
        <v>444</v>
      </c>
      <c r="F94" s="3373">
        <f t="shared" si="9"/>
        <v>0</v>
      </c>
      <c r="G94" s="3373">
        <f t="shared" si="9"/>
        <v>0</v>
      </c>
      <c r="H94" s="3373">
        <f t="shared" si="9"/>
        <v>0</v>
      </c>
      <c r="I94" s="3373">
        <f t="shared" si="9"/>
        <v>6</v>
      </c>
      <c r="J94" s="3373">
        <f t="shared" si="9"/>
        <v>6</v>
      </c>
      <c r="K94" s="3373">
        <f t="shared" ref="K94:M94" si="10">SUM(K86:K93)</f>
        <v>444</v>
      </c>
      <c r="L94" s="3373">
        <f t="shared" si="10"/>
        <v>0</v>
      </c>
      <c r="M94" s="3373">
        <f t="shared" si="10"/>
        <v>444</v>
      </c>
      <c r="N94" s="3376" t="s">
        <v>478</v>
      </c>
      <c r="O94" s="3374">
        <f>SUM(O86:O93)</f>
        <v>0</v>
      </c>
      <c r="P94" s="2500">
        <v>35</v>
      </c>
      <c r="Q94" s="5674">
        <v>67</v>
      </c>
    </row>
    <row r="95" spans="1:17" ht="12" thickBot="1">
      <c r="A95" s="2496"/>
      <c r="B95" s="2499"/>
      <c r="C95" s="2498"/>
      <c r="D95" s="2498"/>
      <c r="E95" s="2498"/>
      <c r="F95" s="2498"/>
      <c r="G95" s="2498"/>
      <c r="H95" s="2498"/>
      <c r="I95" s="2498"/>
      <c r="J95" s="2498"/>
      <c r="K95" s="2498"/>
      <c r="L95" s="2498"/>
      <c r="M95" s="2498"/>
      <c r="N95" s="2498"/>
      <c r="O95" s="2498"/>
      <c r="P95" s="2497"/>
      <c r="Q95" s="5674"/>
    </row>
  </sheetData>
  <mergeCells count="4">
    <mergeCell ref="J29:O29"/>
    <mergeCell ref="Q30:Q47"/>
    <mergeCell ref="Q94:Q95"/>
    <mergeCell ref="Q49:Q62"/>
  </mergeCells>
  <printOptions horizontalCentered="1" verticalCentered="1"/>
  <pageMargins left="0.25" right="0.25" top="0.5" bottom="0.5" header="0" footer="0"/>
  <pageSetup scale="94" fitToHeight="2" orientation="landscape" horizontalDpi="300" verticalDpi="300" r:id="rId1"/>
  <headerFooter alignWithMargins="0"/>
  <rowBreaks count="1" manualBreakCount="1">
    <brk id="48" max="16383" man="1"/>
  </rowBreaks>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7"/>
  <dimension ref="A1:Y135"/>
  <sheetViews>
    <sheetView showGridLines="0" zoomScaleNormal="100" zoomScaleSheetLayoutView="85" workbookViewId="0">
      <selection activeCell="S59" sqref="S59"/>
    </sheetView>
  </sheetViews>
  <sheetFormatPr defaultColWidth="9.140625" defaultRowHeight="11.25"/>
  <cols>
    <col min="1" max="2" width="4.85546875" style="2556" customWidth="1"/>
    <col min="3" max="3" width="25.85546875" style="2556" customWidth="1"/>
    <col min="4" max="4" width="9.140625" style="2557" customWidth="1"/>
    <col min="5" max="5" width="8.42578125" style="2556" customWidth="1"/>
    <col min="6" max="9" width="10.5703125" style="2556" customWidth="1"/>
    <col min="10" max="10" width="4.85546875" style="2556" customWidth="1"/>
    <col min="11" max="11" width="1.5703125" style="2556" customWidth="1"/>
    <col min="12" max="12" width="1.28515625" style="2584" customWidth="1"/>
    <col min="13" max="14" width="4.85546875" style="2556" customWidth="1"/>
    <col min="15" max="15" width="14" style="2556" customWidth="1"/>
    <col min="16" max="17" width="10.85546875" style="2556" customWidth="1"/>
    <col min="18" max="20" width="11.42578125" style="2556" customWidth="1"/>
    <col min="21" max="21" width="10" style="2556" customWidth="1"/>
    <col min="22" max="22" width="4.85546875" style="2556" customWidth="1"/>
    <col min="23" max="16384" width="9.140625" style="2556"/>
  </cols>
  <sheetData>
    <row r="1" spans="1:22" ht="12.75" thickBot="1">
      <c r="A1" s="2619">
        <v>68</v>
      </c>
      <c r="G1" s="563"/>
      <c r="J1" s="2618" t="s">
        <v>3500</v>
      </c>
      <c r="K1" s="2618"/>
      <c r="L1" s="3678"/>
      <c r="M1" s="2648" t="s">
        <v>3500</v>
      </c>
      <c r="Q1" s="2620"/>
      <c r="V1" s="2647">
        <v>69</v>
      </c>
    </row>
    <row r="2" spans="1:22" ht="12.75" customHeight="1">
      <c r="A2" s="5685" t="s">
        <v>2690</v>
      </c>
      <c r="B2" s="5686"/>
      <c r="C2" s="5686"/>
      <c r="D2" s="5686"/>
      <c r="E2" s="5686"/>
      <c r="F2" s="5686"/>
      <c r="G2" s="5686"/>
      <c r="H2" s="5686"/>
      <c r="I2" s="5686"/>
      <c r="J2" s="5687"/>
      <c r="K2" s="3679"/>
      <c r="L2" s="3679"/>
      <c r="M2" s="2646" t="s">
        <v>2690</v>
      </c>
      <c r="N2" s="2645"/>
      <c r="O2" s="2645"/>
      <c r="P2" s="2645"/>
      <c r="Q2" s="2645"/>
      <c r="R2" s="2645"/>
      <c r="S2" s="2645"/>
      <c r="T2" s="2645"/>
      <c r="U2" s="2645"/>
      <c r="V2" s="2644"/>
    </row>
    <row r="3" spans="1:22" ht="10.5" customHeight="1">
      <c r="A3" s="2616"/>
      <c r="B3" s="2613"/>
      <c r="C3" s="2613"/>
      <c r="D3" s="2614"/>
      <c r="E3" s="2613"/>
      <c r="F3" s="2613"/>
      <c r="G3" s="2613"/>
      <c r="H3" s="2613"/>
      <c r="I3" s="2613"/>
      <c r="J3" s="2615"/>
      <c r="K3" s="2613"/>
      <c r="L3" s="2613"/>
      <c r="M3" s="2616"/>
      <c r="N3" s="2613"/>
      <c r="O3" s="2613"/>
      <c r="P3" s="2613"/>
      <c r="Q3" s="2633"/>
      <c r="R3" s="2613"/>
      <c r="S3" s="2613"/>
      <c r="T3" s="2613"/>
      <c r="U3" s="2613"/>
      <c r="V3" s="2615"/>
    </row>
    <row r="4" spans="1:22" ht="10.5" customHeight="1">
      <c r="A4" s="2617"/>
      <c r="B4" s="2614" t="s">
        <v>2689</v>
      </c>
      <c r="C4" s="2613"/>
      <c r="D4" s="2614"/>
      <c r="E4" s="2613"/>
      <c r="F4" s="2613"/>
      <c r="G4" s="2613"/>
      <c r="H4" s="2613"/>
      <c r="I4" s="2613"/>
      <c r="J4" s="2615"/>
      <c r="K4" s="2613"/>
      <c r="L4" s="2613"/>
      <c r="M4" s="2616"/>
      <c r="N4" s="2614"/>
      <c r="O4" s="2613"/>
      <c r="P4" s="2613"/>
      <c r="Q4" s="2613"/>
      <c r="R4" s="2613"/>
      <c r="S4" s="2613"/>
      <c r="T4" s="2613"/>
      <c r="U4" s="2613"/>
      <c r="V4" s="2615"/>
    </row>
    <row r="5" spans="1:22" ht="10.5" customHeight="1">
      <c r="A5" s="2617"/>
      <c r="B5" s="2614" t="s">
        <v>2688</v>
      </c>
      <c r="C5" s="2614"/>
      <c r="D5" s="2614"/>
      <c r="E5" s="2613"/>
      <c r="F5" s="2613"/>
      <c r="G5" s="2613"/>
      <c r="H5" s="2613"/>
      <c r="I5" s="2613"/>
      <c r="J5" s="2615"/>
      <c r="K5" s="2613"/>
      <c r="L5" s="2613"/>
      <c r="M5" s="2617"/>
      <c r="N5" s="2614" t="s">
        <v>2710</v>
      </c>
      <c r="O5" s="2613"/>
      <c r="P5" s="2613"/>
      <c r="Q5" s="2613"/>
      <c r="R5" s="2613"/>
      <c r="S5" s="2613"/>
      <c r="T5" s="2613"/>
      <c r="U5" s="2613"/>
      <c r="V5" s="2615"/>
    </row>
    <row r="6" spans="1:22" ht="10.5" customHeight="1">
      <c r="A6" s="2617"/>
      <c r="B6" s="2614" t="s">
        <v>2687</v>
      </c>
      <c r="C6" s="2614"/>
      <c r="D6" s="2614"/>
      <c r="E6" s="2613"/>
      <c r="F6" s="2613"/>
      <c r="G6" s="2613"/>
      <c r="H6" s="2613"/>
      <c r="I6" s="2613"/>
      <c r="J6" s="2615"/>
      <c r="K6" s="2613"/>
      <c r="L6" s="2613"/>
      <c r="M6" s="2617"/>
      <c r="N6" s="2614" t="s">
        <v>2709</v>
      </c>
      <c r="O6" s="2613"/>
      <c r="P6" s="2613"/>
      <c r="Q6" s="2613"/>
      <c r="R6" s="2613"/>
      <c r="S6" s="2613"/>
      <c r="T6" s="2613"/>
      <c r="U6" s="2613"/>
      <c r="V6" s="2615"/>
    </row>
    <row r="7" spans="1:22" ht="10.5" customHeight="1">
      <c r="A7" s="2617"/>
      <c r="B7" s="2614" t="s">
        <v>2686</v>
      </c>
      <c r="C7" s="2614"/>
      <c r="D7" s="2614"/>
      <c r="E7" s="2613"/>
      <c r="F7" s="2613"/>
      <c r="G7" s="2613"/>
      <c r="H7" s="2613"/>
      <c r="I7" s="2613"/>
      <c r="J7" s="2615"/>
      <c r="K7" s="2613"/>
      <c r="L7" s="2613"/>
      <c r="M7" s="2617"/>
      <c r="N7" s="2614" t="s">
        <v>2708</v>
      </c>
      <c r="O7" s="2613"/>
      <c r="P7" s="2613"/>
      <c r="Q7" s="2613"/>
      <c r="R7" s="2613"/>
      <c r="S7" s="2613"/>
      <c r="T7" s="2613"/>
      <c r="U7" s="2613"/>
      <c r="V7" s="2615"/>
    </row>
    <row r="8" spans="1:22" ht="10.5" customHeight="1">
      <c r="A8" s="2617"/>
      <c r="B8" s="2614" t="s">
        <v>2685</v>
      </c>
      <c r="C8" s="2614"/>
      <c r="D8" s="2614"/>
      <c r="E8" s="2613"/>
      <c r="F8" s="2613"/>
      <c r="G8" s="2613"/>
      <c r="H8" s="2613"/>
      <c r="I8" s="2613"/>
      <c r="J8" s="2615"/>
      <c r="K8" s="2613"/>
      <c r="L8" s="2613"/>
      <c r="M8" s="2617"/>
      <c r="N8" s="2614" t="s">
        <v>2707</v>
      </c>
      <c r="O8" s="2613"/>
      <c r="P8" s="2613"/>
      <c r="Q8" s="2613"/>
      <c r="R8" s="2613"/>
      <c r="S8" s="2613"/>
      <c r="T8" s="2613"/>
      <c r="U8" s="2613"/>
      <c r="V8" s="2615"/>
    </row>
    <row r="9" spans="1:22" ht="10.5" customHeight="1">
      <c r="A9" s="2617"/>
      <c r="B9" s="2614" t="s">
        <v>2684</v>
      </c>
      <c r="C9" s="2613"/>
      <c r="D9" s="2614"/>
      <c r="E9" s="2613"/>
      <c r="F9" s="2613"/>
      <c r="G9" s="2613"/>
      <c r="H9" s="2613"/>
      <c r="I9" s="2613"/>
      <c r="J9" s="2615"/>
      <c r="K9" s="2613"/>
      <c r="L9" s="2613"/>
      <c r="M9" s="2617"/>
      <c r="N9" s="2614" t="s">
        <v>2706</v>
      </c>
      <c r="O9" s="2613"/>
      <c r="P9" s="2613"/>
      <c r="Q9" s="2613"/>
      <c r="R9" s="2613"/>
      <c r="S9" s="2613"/>
      <c r="T9" s="2613"/>
      <c r="U9" s="2613"/>
      <c r="V9" s="2615"/>
    </row>
    <row r="10" spans="1:22" ht="10.5" customHeight="1">
      <c r="A10" s="2617"/>
      <c r="B10" s="2614" t="s">
        <v>2683</v>
      </c>
      <c r="C10" s="2613"/>
      <c r="D10" s="2614"/>
      <c r="E10" s="2613"/>
      <c r="F10" s="2613"/>
      <c r="G10" s="2613"/>
      <c r="H10" s="2613"/>
      <c r="I10" s="2613"/>
      <c r="J10" s="2615"/>
      <c r="K10" s="2613"/>
      <c r="L10" s="2613"/>
      <c r="M10" s="2617"/>
      <c r="N10" s="2614"/>
      <c r="O10" s="2613"/>
      <c r="P10" s="2613"/>
      <c r="Q10" s="2613"/>
      <c r="R10" s="2613"/>
      <c r="S10" s="2613"/>
      <c r="T10" s="2613"/>
      <c r="U10" s="2613"/>
      <c r="V10" s="2615"/>
    </row>
    <row r="11" spans="1:22" ht="10.5" customHeight="1">
      <c r="A11" s="2616"/>
      <c r="B11" s="2613"/>
      <c r="C11" s="2613"/>
      <c r="D11" s="2614"/>
      <c r="E11" s="2613"/>
      <c r="F11" s="2613"/>
      <c r="G11" s="2613"/>
      <c r="H11" s="2613"/>
      <c r="I11" s="2613"/>
      <c r="J11" s="2615"/>
      <c r="K11" s="2613"/>
      <c r="L11" s="2613"/>
      <c r="M11" s="2616"/>
      <c r="N11" s="2613"/>
      <c r="O11" s="2613"/>
      <c r="P11" s="2613"/>
      <c r="Q11" s="2613"/>
      <c r="R11" s="2613"/>
      <c r="S11" s="2613"/>
      <c r="T11" s="2613"/>
      <c r="U11" s="2613"/>
      <c r="V11" s="2615"/>
    </row>
    <row r="12" spans="1:22" ht="10.5" customHeight="1">
      <c r="A12" s="5682" t="s">
        <v>2618</v>
      </c>
      <c r="B12" s="5683"/>
      <c r="C12" s="5683"/>
      <c r="D12" s="5683"/>
      <c r="E12" s="5683"/>
      <c r="F12" s="5683"/>
      <c r="G12" s="5683"/>
      <c r="H12" s="5683"/>
      <c r="I12" s="5683"/>
      <c r="J12" s="5684"/>
      <c r="K12" s="3675"/>
      <c r="L12" s="3675"/>
      <c r="M12" s="2643" t="s">
        <v>2618</v>
      </c>
      <c r="N12" s="2611"/>
      <c r="O12" s="2611"/>
      <c r="P12" s="2611"/>
      <c r="Q12" s="2611"/>
      <c r="R12" s="2611"/>
      <c r="S12" s="2611"/>
      <c r="T12" s="2611"/>
      <c r="U12" s="2611"/>
      <c r="V12" s="2642"/>
    </row>
    <row r="13" spans="1:22" ht="10.5" customHeight="1">
      <c r="A13" s="2612"/>
      <c r="B13" s="2589"/>
      <c r="C13" s="2589"/>
      <c r="D13" s="5688" t="s">
        <v>2682</v>
      </c>
      <c r="E13" s="5689"/>
      <c r="F13" s="2613" t="s">
        <v>2681</v>
      </c>
      <c r="G13" s="2613"/>
      <c r="H13" s="2613"/>
      <c r="I13" s="2605"/>
      <c r="J13" s="2609"/>
      <c r="K13" s="2584"/>
      <c r="M13" s="2612"/>
      <c r="N13" s="2589"/>
      <c r="O13" s="2605" t="s">
        <v>2705</v>
      </c>
      <c r="P13" s="2641" t="s">
        <v>2704</v>
      </c>
      <c r="Q13" s="2641"/>
      <c r="R13" s="2613"/>
      <c r="S13" s="2613"/>
      <c r="T13" s="2613"/>
      <c r="U13" s="2613"/>
      <c r="V13" s="2640"/>
    </row>
    <row r="14" spans="1:22" ht="10.5" customHeight="1">
      <c r="A14" s="2612"/>
      <c r="B14" s="2589"/>
      <c r="C14" s="2589"/>
      <c r="D14" s="5676" t="s">
        <v>2680</v>
      </c>
      <c r="E14" s="5677"/>
      <c r="F14" s="2611" t="s">
        <v>2581</v>
      </c>
      <c r="G14" s="2611"/>
      <c r="H14" s="2611"/>
      <c r="I14" s="2610"/>
      <c r="J14" s="2609"/>
      <c r="K14" s="2584"/>
      <c r="M14" s="2612"/>
      <c r="N14" s="2589"/>
      <c r="O14" s="2603" t="s">
        <v>2703</v>
      </c>
      <c r="P14" s="2639"/>
      <c r="Q14" s="2605"/>
      <c r="R14" s="2638" t="s">
        <v>2702</v>
      </c>
      <c r="S14" s="2636"/>
      <c r="T14" s="2637"/>
      <c r="U14" s="2636"/>
      <c r="V14" s="2609"/>
    </row>
    <row r="15" spans="1:22" ht="10.5" customHeight="1">
      <c r="A15" s="2608"/>
      <c r="B15" s="2607"/>
      <c r="C15" s="2607"/>
      <c r="D15" s="2607"/>
      <c r="E15" s="2604"/>
      <c r="F15" s="2604"/>
      <c r="G15" s="2604"/>
      <c r="H15" s="2604" t="s">
        <v>2576</v>
      </c>
      <c r="I15" s="2604" t="s">
        <v>2679</v>
      </c>
      <c r="J15" s="2606"/>
      <c r="K15" s="2614"/>
      <c r="L15" s="2614"/>
      <c r="M15" s="2608"/>
      <c r="N15" s="2607"/>
      <c r="O15" s="2604" t="s">
        <v>2579</v>
      </c>
      <c r="P15" s="2604"/>
      <c r="Q15" s="2604"/>
      <c r="R15" s="5690" t="s">
        <v>2550</v>
      </c>
      <c r="S15" s="5691"/>
      <c r="T15" s="2604" t="s">
        <v>2573</v>
      </c>
      <c r="U15" s="2604"/>
      <c r="V15" s="2606"/>
    </row>
    <row r="16" spans="1:22" ht="10.5" customHeight="1">
      <c r="A16" s="2608"/>
      <c r="B16" s="2607"/>
      <c r="C16" s="2607"/>
      <c r="D16" s="2607"/>
      <c r="E16" s="2604"/>
      <c r="F16" s="2604"/>
      <c r="G16" s="2604"/>
      <c r="H16" s="2604" t="s">
        <v>2571</v>
      </c>
      <c r="I16" s="2604" t="s">
        <v>2552</v>
      </c>
      <c r="J16" s="2606"/>
      <c r="K16" s="2614"/>
      <c r="L16" s="2614"/>
      <c r="M16" s="2608"/>
      <c r="N16" s="2607"/>
      <c r="O16" s="2604" t="s">
        <v>2577</v>
      </c>
      <c r="P16" s="2604"/>
      <c r="Q16" s="2604"/>
      <c r="R16" s="5676" t="s">
        <v>2701</v>
      </c>
      <c r="S16" s="5677"/>
      <c r="T16" s="2604" t="s">
        <v>2700</v>
      </c>
      <c r="U16" s="2604"/>
      <c r="V16" s="2606"/>
    </row>
    <row r="17" spans="1:25" ht="10.5" customHeight="1">
      <c r="A17" s="2608"/>
      <c r="B17" s="2607"/>
      <c r="C17" s="2607"/>
      <c r="D17" s="2607"/>
      <c r="E17" s="2604"/>
      <c r="F17" s="2604" t="s">
        <v>2562</v>
      </c>
      <c r="G17" s="2604" t="s">
        <v>2678</v>
      </c>
      <c r="H17" s="2604" t="s">
        <v>2567</v>
      </c>
      <c r="I17" s="2604" t="s">
        <v>2545</v>
      </c>
      <c r="J17" s="2606"/>
      <c r="K17" s="2614"/>
      <c r="L17" s="2614"/>
      <c r="M17" s="2608"/>
      <c r="N17" s="2607"/>
      <c r="O17" s="2604" t="s">
        <v>2574</v>
      </c>
      <c r="P17" s="2604"/>
      <c r="Q17" s="2604"/>
      <c r="R17" s="2604"/>
      <c r="S17" s="2604"/>
      <c r="T17" s="2604" t="s">
        <v>2699</v>
      </c>
      <c r="U17" s="2604"/>
      <c r="V17" s="2606"/>
    </row>
    <row r="18" spans="1:25" ht="10.5" customHeight="1">
      <c r="A18" s="2608"/>
      <c r="B18" s="2607"/>
      <c r="C18" s="2605" t="s">
        <v>2677</v>
      </c>
      <c r="D18" s="2604" t="s">
        <v>2676</v>
      </c>
      <c r="E18" s="2604"/>
      <c r="F18" s="2604" t="s">
        <v>2555</v>
      </c>
      <c r="G18" s="2604" t="s">
        <v>2567</v>
      </c>
      <c r="H18" s="2604" t="s">
        <v>2560</v>
      </c>
      <c r="I18" s="2604" t="s">
        <v>2675</v>
      </c>
      <c r="J18" s="2606"/>
      <c r="K18" s="2614"/>
      <c r="L18" s="2614"/>
      <c r="M18" s="2608"/>
      <c r="N18" s="2607"/>
      <c r="O18" s="2604" t="s">
        <v>2698</v>
      </c>
      <c r="P18" s="2604" t="s">
        <v>2054</v>
      </c>
      <c r="Q18" s="2604" t="s">
        <v>2548</v>
      </c>
      <c r="R18" s="2604" t="s">
        <v>2697</v>
      </c>
      <c r="S18" s="2604"/>
      <c r="T18" s="2604" t="s">
        <v>2696</v>
      </c>
      <c r="U18" s="2604" t="s">
        <v>2548</v>
      </c>
      <c r="V18" s="2606"/>
    </row>
    <row r="19" spans="1:25" ht="10.5" customHeight="1">
      <c r="A19" s="2581" t="s">
        <v>549</v>
      </c>
      <c r="B19" s="2604" t="s">
        <v>491</v>
      </c>
      <c r="C19" s="2605" t="s">
        <v>2524</v>
      </c>
      <c r="D19" s="2604" t="s">
        <v>2674</v>
      </c>
      <c r="E19" s="2604" t="s">
        <v>2673</v>
      </c>
      <c r="F19" s="2604" t="s">
        <v>2672</v>
      </c>
      <c r="G19" s="2604" t="s">
        <v>2561</v>
      </c>
      <c r="H19" s="2604" t="s">
        <v>2671</v>
      </c>
      <c r="I19" s="2604" t="s">
        <v>2670</v>
      </c>
      <c r="J19" s="2579" t="s">
        <v>549</v>
      </c>
      <c r="K19" s="3675"/>
      <c r="L19" s="3675"/>
      <c r="M19" s="2581" t="s">
        <v>549</v>
      </c>
      <c r="N19" s="2604" t="s">
        <v>491</v>
      </c>
      <c r="O19" s="2604" t="s">
        <v>2664</v>
      </c>
      <c r="P19" s="2604" t="s">
        <v>2524</v>
      </c>
      <c r="Q19" s="2604" t="s">
        <v>2551</v>
      </c>
      <c r="R19" s="2604" t="s">
        <v>2674</v>
      </c>
      <c r="S19" s="2604" t="s">
        <v>2673</v>
      </c>
      <c r="T19" s="2604" t="s">
        <v>2695</v>
      </c>
      <c r="U19" s="2604" t="s">
        <v>2694</v>
      </c>
      <c r="V19" s="2579" t="s">
        <v>549</v>
      </c>
    </row>
    <row r="20" spans="1:25" ht="10.5" customHeight="1">
      <c r="A20" s="2581" t="s">
        <v>593</v>
      </c>
      <c r="B20" s="2604" t="s">
        <v>492</v>
      </c>
      <c r="C20" s="2605" t="s">
        <v>2669</v>
      </c>
      <c r="D20" s="2604" t="s">
        <v>2668</v>
      </c>
      <c r="E20" s="2604" t="s">
        <v>2667</v>
      </c>
      <c r="F20" s="2604" t="s">
        <v>2666</v>
      </c>
      <c r="G20" s="2604" t="s">
        <v>2663</v>
      </c>
      <c r="H20" s="2604" t="s">
        <v>2665</v>
      </c>
      <c r="I20" s="2604" t="s">
        <v>2664</v>
      </c>
      <c r="J20" s="2579" t="s">
        <v>593</v>
      </c>
      <c r="K20" s="3675"/>
      <c r="L20" s="3675"/>
      <c r="M20" s="2581" t="s">
        <v>593</v>
      </c>
      <c r="N20" s="2604" t="s">
        <v>492</v>
      </c>
      <c r="O20" s="2604" t="s">
        <v>2552</v>
      </c>
      <c r="P20" s="2604" t="s">
        <v>2544</v>
      </c>
      <c r="Q20" s="2604" t="s">
        <v>2543</v>
      </c>
      <c r="R20" s="2604" t="s">
        <v>2693</v>
      </c>
      <c r="S20" s="2604" t="s">
        <v>2667</v>
      </c>
      <c r="T20" s="2604" t="s">
        <v>2692</v>
      </c>
      <c r="U20" s="2604" t="s">
        <v>2667</v>
      </c>
      <c r="V20" s="2579" t="s">
        <v>593</v>
      </c>
    </row>
    <row r="21" spans="1:25" ht="10.5" customHeight="1">
      <c r="A21" s="2581"/>
      <c r="B21" s="2604"/>
      <c r="C21" s="2605"/>
      <c r="D21" s="2604"/>
      <c r="E21" s="2604"/>
      <c r="F21" s="2604"/>
      <c r="G21" s="2604"/>
      <c r="H21" s="2604" t="s">
        <v>2546</v>
      </c>
      <c r="I21" s="2604" t="s">
        <v>2663</v>
      </c>
      <c r="J21" s="2579"/>
      <c r="K21" s="3675"/>
      <c r="L21" s="3675"/>
      <c r="M21" s="2581"/>
      <c r="N21" s="2604"/>
      <c r="O21" s="2604" t="s">
        <v>2545</v>
      </c>
      <c r="P21" s="2604"/>
      <c r="Q21" s="2604"/>
      <c r="R21" s="2604"/>
      <c r="S21" s="2604"/>
      <c r="T21" s="2604"/>
      <c r="U21" s="2604"/>
      <c r="V21" s="2579"/>
    </row>
    <row r="22" spans="1:25" ht="10.5" customHeight="1" thickBot="1">
      <c r="A22" s="2578"/>
      <c r="B22" s="3691"/>
      <c r="C22" s="3692" t="s">
        <v>599</v>
      </c>
      <c r="D22" s="3690" t="s">
        <v>600</v>
      </c>
      <c r="E22" s="3690" t="s">
        <v>494</v>
      </c>
      <c r="F22" s="3690" t="s">
        <v>495</v>
      </c>
      <c r="G22" s="3690" t="s">
        <v>496</v>
      </c>
      <c r="H22" s="3690" t="s">
        <v>2662</v>
      </c>
      <c r="I22" s="3690" t="s">
        <v>498</v>
      </c>
      <c r="J22" s="2576"/>
      <c r="K22" s="3676"/>
      <c r="L22" s="3676"/>
      <c r="M22" s="2578"/>
      <c r="N22" s="2603"/>
      <c r="O22" s="2601" t="s">
        <v>499</v>
      </c>
      <c r="P22" s="2601" t="s">
        <v>500</v>
      </c>
      <c r="Q22" s="2601" t="s">
        <v>501</v>
      </c>
      <c r="R22" s="2601" t="s">
        <v>502</v>
      </c>
      <c r="S22" s="2601" t="s">
        <v>503</v>
      </c>
      <c r="T22" s="2601" t="s">
        <v>2067</v>
      </c>
      <c r="U22" s="2601" t="s">
        <v>2691</v>
      </c>
      <c r="V22" s="2582"/>
    </row>
    <row r="23" spans="1:25" ht="12" customHeight="1">
      <c r="A23" s="2581"/>
      <c r="B23" s="2589"/>
      <c r="C23" s="2600" t="s">
        <v>2661</v>
      </c>
      <c r="D23" s="2599"/>
      <c r="E23" s="2598"/>
      <c r="F23" s="3387"/>
      <c r="G23" s="3387"/>
      <c r="H23" s="3387"/>
      <c r="I23" s="3388"/>
      <c r="J23" s="2579"/>
      <c r="K23" s="3675"/>
      <c r="L23" s="3675"/>
      <c r="M23" s="2581"/>
      <c r="N23" s="2630"/>
      <c r="O23" s="3432"/>
      <c r="P23" s="3433"/>
      <c r="Q23" s="3433"/>
      <c r="R23" s="3433"/>
      <c r="S23" s="3433"/>
      <c r="T23" s="3433"/>
      <c r="U23" s="3434"/>
      <c r="V23" s="2579"/>
    </row>
    <row r="24" spans="1:25" ht="12" customHeight="1">
      <c r="A24" s="2581">
        <v>36</v>
      </c>
      <c r="B24" s="2589"/>
      <c r="C24" s="2597" t="s">
        <v>2660</v>
      </c>
      <c r="D24" s="5310">
        <v>0</v>
      </c>
      <c r="E24" s="3665">
        <v>0</v>
      </c>
      <c r="F24" s="3665">
        <v>0</v>
      </c>
      <c r="G24" s="3665">
        <v>0</v>
      </c>
      <c r="H24" s="3665">
        <v>0</v>
      </c>
      <c r="I24" s="3698">
        <v>0</v>
      </c>
      <c r="J24" s="2579">
        <v>36</v>
      </c>
      <c r="K24" s="3675"/>
      <c r="L24" s="3675"/>
      <c r="M24" s="2581">
        <v>36</v>
      </c>
      <c r="N24" s="2630"/>
      <c r="O24" s="5198">
        <v>0</v>
      </c>
      <c r="P24" s="3665">
        <v>0</v>
      </c>
      <c r="Q24" s="3665">
        <v>0</v>
      </c>
      <c r="R24" s="3665">
        <v>0</v>
      </c>
      <c r="S24" s="3665">
        <v>0</v>
      </c>
      <c r="T24" s="3665">
        <v>0</v>
      </c>
      <c r="U24" s="3698">
        <v>0</v>
      </c>
      <c r="V24" s="2579">
        <v>36</v>
      </c>
    </row>
    <row r="25" spans="1:25" ht="12" customHeight="1">
      <c r="A25" s="2583"/>
      <c r="B25" s="3693"/>
      <c r="C25" s="2590" t="s">
        <v>2659</v>
      </c>
      <c r="D25" s="3667"/>
      <c r="E25" s="5311"/>
      <c r="F25" s="5311"/>
      <c r="G25" s="2501"/>
      <c r="H25" s="5311"/>
      <c r="I25" s="3699"/>
      <c r="J25" s="2582"/>
      <c r="K25" s="3675"/>
      <c r="L25" s="3675"/>
      <c r="M25" s="2583"/>
      <c r="N25" s="2632"/>
      <c r="O25" s="3667"/>
      <c r="P25" s="2490"/>
      <c r="Q25" s="1471"/>
      <c r="R25" s="1471"/>
      <c r="S25" s="2501"/>
      <c r="T25" s="1471"/>
      <c r="U25" s="3699"/>
      <c r="V25" s="2582"/>
    </row>
    <row r="26" spans="1:25" ht="12" customHeight="1">
      <c r="A26" s="2581"/>
      <c r="B26" s="2589"/>
      <c r="C26" s="2591" t="s">
        <v>2658</v>
      </c>
      <c r="D26" s="3668"/>
      <c r="E26" s="3664"/>
      <c r="F26" s="3664"/>
      <c r="G26" s="2519"/>
      <c r="H26" s="3664"/>
      <c r="I26" s="3681"/>
      <c r="J26" s="2579"/>
      <c r="K26" s="3675"/>
      <c r="L26" s="3675"/>
      <c r="M26" s="2581"/>
      <c r="N26" s="2630"/>
      <c r="O26" s="3668"/>
      <c r="P26" s="5312"/>
      <c r="Q26" s="3664"/>
      <c r="R26" s="3664"/>
      <c r="S26" s="2519"/>
      <c r="T26" s="3664"/>
      <c r="U26" s="3681"/>
      <c r="V26" s="2579"/>
    </row>
    <row r="27" spans="1:25" ht="12" customHeight="1">
      <c r="A27" s="2581">
        <v>37</v>
      </c>
      <c r="B27" s="2589"/>
      <c r="C27" s="2596" t="s">
        <v>2657</v>
      </c>
      <c r="D27" s="5313">
        <v>0</v>
      </c>
      <c r="E27" s="5312">
        <v>0</v>
      </c>
      <c r="F27" s="3664">
        <v>0</v>
      </c>
      <c r="G27" s="2519">
        <v>260</v>
      </c>
      <c r="H27" s="3664">
        <v>0</v>
      </c>
      <c r="I27" s="3681">
        <v>144</v>
      </c>
      <c r="J27" s="2579">
        <v>37</v>
      </c>
      <c r="K27" s="3675"/>
      <c r="L27" s="3675"/>
      <c r="M27" s="2581">
        <v>37</v>
      </c>
      <c r="N27" s="2633"/>
      <c r="O27" s="5313">
        <v>0</v>
      </c>
      <c r="P27" s="5312">
        <v>0</v>
      </c>
      <c r="Q27" s="5312">
        <v>404</v>
      </c>
      <c r="R27" s="5314">
        <v>404</v>
      </c>
      <c r="S27" s="5315">
        <v>0</v>
      </c>
      <c r="T27" s="5312">
        <v>42573.25</v>
      </c>
      <c r="U27" s="3681">
        <v>0</v>
      </c>
      <c r="V27" s="2579">
        <v>37</v>
      </c>
    </row>
    <row r="28" spans="1:25" ht="12" customHeight="1">
      <c r="A28" s="2583"/>
      <c r="B28" s="3693"/>
      <c r="C28" s="2592" t="s">
        <v>2656</v>
      </c>
      <c r="D28" s="2588"/>
      <c r="E28" s="5316"/>
      <c r="F28" s="5311"/>
      <c r="G28" s="2501"/>
      <c r="H28" s="5311"/>
      <c r="I28" s="3699"/>
      <c r="J28" s="2582"/>
      <c r="K28" s="3675"/>
      <c r="L28" s="3675"/>
      <c r="M28" s="2583"/>
      <c r="N28" s="2632"/>
      <c r="O28" s="2588"/>
      <c r="P28" s="2490"/>
      <c r="Q28" s="2490"/>
      <c r="R28" s="2490"/>
      <c r="S28" s="3772"/>
      <c r="T28" s="2490"/>
      <c r="U28" s="3699"/>
      <c r="V28" s="2582"/>
    </row>
    <row r="29" spans="1:25" ht="12" customHeight="1">
      <c r="A29" s="2581"/>
      <c r="B29" s="2589"/>
      <c r="C29" s="2591" t="s">
        <v>2655</v>
      </c>
      <c r="D29" s="5317"/>
      <c r="E29" s="5318"/>
      <c r="F29" s="3665"/>
      <c r="G29" s="3665"/>
      <c r="H29" s="3665"/>
      <c r="I29" s="3698"/>
      <c r="J29" s="2579"/>
      <c r="K29" s="3675"/>
      <c r="L29" s="3675"/>
      <c r="M29" s="2581"/>
      <c r="N29" s="2630"/>
      <c r="O29" s="5319"/>
      <c r="P29" s="5318"/>
      <c r="Q29" s="5318"/>
      <c r="R29" s="5318"/>
      <c r="S29" s="5318"/>
      <c r="T29" s="5312"/>
      <c r="U29" s="3698"/>
      <c r="V29" s="2579"/>
    </row>
    <row r="30" spans="1:25" ht="12" customHeight="1">
      <c r="A30" s="2578">
        <v>38</v>
      </c>
      <c r="B30" s="3693"/>
      <c r="C30" s="2592" t="s">
        <v>2654</v>
      </c>
      <c r="D30" s="2588">
        <v>3177</v>
      </c>
      <c r="E30" s="5316">
        <v>39</v>
      </c>
      <c r="F30" s="5311">
        <v>0</v>
      </c>
      <c r="G30" s="2501">
        <v>0</v>
      </c>
      <c r="H30" s="5311">
        <v>0</v>
      </c>
      <c r="I30" s="3699">
        <v>528</v>
      </c>
      <c r="J30" s="3773">
        <v>38</v>
      </c>
      <c r="K30" s="3774"/>
      <c r="L30" s="3774"/>
      <c r="M30" s="3775">
        <v>38</v>
      </c>
      <c r="N30" s="3770"/>
      <c r="O30" s="2588">
        <v>709</v>
      </c>
      <c r="P30" s="2490">
        <v>2404</v>
      </c>
      <c r="Q30" s="2490">
        <v>631</v>
      </c>
      <c r="R30" s="2490">
        <v>2988</v>
      </c>
      <c r="S30" s="3772">
        <v>47</v>
      </c>
      <c r="T30" s="2490">
        <v>285643.02500000002</v>
      </c>
      <c r="U30" s="3699">
        <v>0</v>
      </c>
      <c r="V30" s="2576">
        <v>38</v>
      </c>
      <c r="W30" s="5453"/>
      <c r="X30" s="3688"/>
      <c r="Y30" s="3688"/>
    </row>
    <row r="31" spans="1:25" ht="12" customHeight="1">
      <c r="A31" s="2581"/>
      <c r="B31" s="2589"/>
      <c r="C31" s="2591" t="s">
        <v>2653</v>
      </c>
      <c r="D31" s="5317"/>
      <c r="E31" s="5318"/>
      <c r="F31" s="3665"/>
      <c r="G31" s="3665"/>
      <c r="H31" s="3665"/>
      <c r="I31" s="3698"/>
      <c r="J31" s="2579"/>
      <c r="K31" s="3675"/>
      <c r="L31" s="3675"/>
      <c r="M31" s="2581"/>
      <c r="N31" s="2630"/>
      <c r="O31" s="5319"/>
      <c r="P31" s="5318"/>
      <c r="Q31" s="5318"/>
      <c r="R31" s="5318"/>
      <c r="S31" s="5318"/>
      <c r="T31" s="5312"/>
      <c r="U31" s="3698"/>
      <c r="V31" s="2579"/>
    </row>
    <row r="32" spans="1:25" ht="12" customHeight="1">
      <c r="A32" s="2595">
        <v>39</v>
      </c>
      <c r="B32" s="2589"/>
      <c r="C32" s="2594" t="s">
        <v>2652</v>
      </c>
      <c r="D32" s="5313">
        <v>183</v>
      </c>
      <c r="E32" s="5312">
        <v>4</v>
      </c>
      <c r="F32" s="3664">
        <v>0</v>
      </c>
      <c r="G32" s="2519">
        <v>0</v>
      </c>
      <c r="H32" s="3664">
        <v>0</v>
      </c>
      <c r="I32" s="3681">
        <v>188</v>
      </c>
      <c r="J32" s="2593">
        <v>39</v>
      </c>
      <c r="K32" s="3676"/>
      <c r="L32" s="3676"/>
      <c r="M32" s="2595">
        <v>39</v>
      </c>
      <c r="N32" s="2630"/>
      <c r="O32" s="5313">
        <v>4</v>
      </c>
      <c r="P32" s="5312">
        <v>68</v>
      </c>
      <c r="Q32" s="5312">
        <v>303</v>
      </c>
      <c r="R32" s="5314">
        <v>366</v>
      </c>
      <c r="S32" s="5315">
        <v>5</v>
      </c>
      <c r="T32" s="5312">
        <v>39519.06</v>
      </c>
      <c r="U32" s="3681">
        <v>0</v>
      </c>
      <c r="V32" s="2593">
        <v>39</v>
      </c>
    </row>
    <row r="33" spans="1:22" ht="12" customHeight="1">
      <c r="A33" s="2578"/>
      <c r="B33" s="3693"/>
      <c r="C33" s="2592" t="s">
        <v>2651</v>
      </c>
      <c r="D33" s="2588"/>
      <c r="E33" s="5316"/>
      <c r="F33" s="5311"/>
      <c r="G33" s="5311"/>
      <c r="H33" s="5311"/>
      <c r="I33" s="3699"/>
      <c r="J33" s="2576"/>
      <c r="K33" s="3676"/>
      <c r="L33" s="3676"/>
      <c r="M33" s="2578"/>
      <c r="N33" s="2632"/>
      <c r="O33" s="2588"/>
      <c r="P33" s="2490"/>
      <c r="Q33" s="2490"/>
      <c r="R33" s="2490"/>
      <c r="S33" s="2490"/>
      <c r="T33" s="2490"/>
      <c r="U33" s="3699"/>
      <c r="V33" s="2576"/>
    </row>
    <row r="34" spans="1:22" ht="12" customHeight="1">
      <c r="A34" s="2581"/>
      <c r="B34" s="2589"/>
      <c r="C34" s="2591" t="s">
        <v>2650</v>
      </c>
      <c r="D34" s="5317"/>
      <c r="E34" s="5318"/>
      <c r="F34" s="3665"/>
      <c r="G34" s="3665"/>
      <c r="H34" s="3665"/>
      <c r="I34" s="3698"/>
      <c r="J34" s="2579"/>
      <c r="K34" s="3675"/>
      <c r="L34" s="3675"/>
      <c r="M34" s="2581"/>
      <c r="N34" s="2630"/>
      <c r="O34" s="5319"/>
      <c r="P34" s="5318"/>
      <c r="Q34" s="5318"/>
      <c r="R34" s="5318"/>
      <c r="S34" s="5318"/>
      <c r="T34" s="5312"/>
      <c r="U34" s="3698"/>
      <c r="V34" s="2579"/>
    </row>
    <row r="35" spans="1:22" ht="12" customHeight="1">
      <c r="A35" s="2578">
        <v>40</v>
      </c>
      <c r="B35" s="3693"/>
      <c r="C35" s="2590" t="s">
        <v>2649</v>
      </c>
      <c r="D35" s="2588">
        <v>1827</v>
      </c>
      <c r="E35" s="5316">
        <v>171</v>
      </c>
      <c r="F35" s="5311">
        <v>0</v>
      </c>
      <c r="G35" s="2501">
        <v>0</v>
      </c>
      <c r="H35" s="5311">
        <v>0</v>
      </c>
      <c r="I35" s="3699">
        <v>614</v>
      </c>
      <c r="J35" s="2576">
        <v>40</v>
      </c>
      <c r="K35" s="3676"/>
      <c r="L35" s="3676"/>
      <c r="M35" s="2578">
        <v>40</v>
      </c>
      <c r="N35" s="2631"/>
      <c r="O35" s="2588">
        <v>150</v>
      </c>
      <c r="P35" s="2490">
        <v>1780</v>
      </c>
      <c r="Q35" s="2490">
        <v>682</v>
      </c>
      <c r="R35" s="2490">
        <v>2273</v>
      </c>
      <c r="S35" s="3772">
        <v>189</v>
      </c>
      <c r="T35" s="2490">
        <v>256469.92800000001</v>
      </c>
      <c r="U35" s="3699">
        <v>0</v>
      </c>
      <c r="V35" s="2576">
        <v>40</v>
      </c>
    </row>
    <row r="36" spans="1:22" ht="12" customHeight="1">
      <c r="A36" s="2581"/>
      <c r="B36" s="2589"/>
      <c r="C36" s="2569" t="s">
        <v>2648</v>
      </c>
      <c r="D36" s="5317"/>
      <c r="E36" s="5318"/>
      <c r="F36" s="3665"/>
      <c r="G36" s="3665"/>
      <c r="H36" s="3665"/>
      <c r="I36" s="3698"/>
      <c r="J36" s="2579"/>
      <c r="K36" s="3675"/>
      <c r="L36" s="3675"/>
      <c r="M36" s="2581"/>
      <c r="N36" s="2630"/>
      <c r="O36" s="5319"/>
      <c r="P36" s="5318"/>
      <c r="Q36" s="5318"/>
      <c r="R36" s="5318"/>
      <c r="S36" s="5318"/>
      <c r="T36" s="5312"/>
      <c r="U36" s="3698"/>
      <c r="V36" s="2579"/>
    </row>
    <row r="37" spans="1:22" ht="12" customHeight="1">
      <c r="A37" s="2578">
        <v>41</v>
      </c>
      <c r="B37" s="3693"/>
      <c r="C37" s="3694" t="s">
        <v>2647</v>
      </c>
      <c r="D37" s="2588">
        <v>4077</v>
      </c>
      <c r="E37" s="5316">
        <v>54</v>
      </c>
      <c r="F37" s="5311">
        <v>0</v>
      </c>
      <c r="G37" s="2501">
        <v>0</v>
      </c>
      <c r="H37" s="5311">
        <v>0</v>
      </c>
      <c r="I37" s="3699">
        <v>351</v>
      </c>
      <c r="J37" s="2576">
        <v>41</v>
      </c>
      <c r="K37" s="3676"/>
      <c r="L37" s="3676"/>
      <c r="M37" s="2578">
        <v>41</v>
      </c>
      <c r="N37" s="2629"/>
      <c r="O37" s="2588">
        <v>111</v>
      </c>
      <c r="P37" s="2490">
        <v>3312</v>
      </c>
      <c r="Q37" s="2490">
        <v>1059</v>
      </c>
      <c r="R37" s="2490">
        <v>4312</v>
      </c>
      <c r="S37" s="3772">
        <v>59</v>
      </c>
      <c r="T37" s="2490">
        <v>464082.7</v>
      </c>
      <c r="U37" s="3699">
        <v>0</v>
      </c>
      <c r="V37" s="2576">
        <v>41</v>
      </c>
    </row>
    <row r="38" spans="1:22" ht="12" customHeight="1">
      <c r="A38" s="2581"/>
      <c r="B38" s="2580"/>
      <c r="C38" s="2569" t="s">
        <v>2646</v>
      </c>
      <c r="D38" s="5313"/>
      <c r="E38" s="5312"/>
      <c r="F38" s="3664"/>
      <c r="G38" s="3664"/>
      <c r="H38" s="3664"/>
      <c r="I38" s="3681"/>
      <c r="J38" s="2579"/>
      <c r="K38" s="3675"/>
      <c r="L38" s="3675"/>
      <c r="M38" s="2581"/>
      <c r="N38" s="2627"/>
      <c r="O38" s="5313"/>
      <c r="P38" s="5312"/>
      <c r="Q38" s="5312"/>
      <c r="R38" s="5312"/>
      <c r="S38" s="5312"/>
      <c r="T38" s="5312"/>
      <c r="U38" s="3681"/>
      <c r="V38" s="2579"/>
    </row>
    <row r="39" spans="1:22" ht="12" customHeight="1">
      <c r="A39" s="2578">
        <v>42</v>
      </c>
      <c r="B39" s="3695"/>
      <c r="C39" s="3689" t="s">
        <v>2645</v>
      </c>
      <c r="D39" s="2588">
        <v>1247</v>
      </c>
      <c r="E39" s="5316">
        <v>44</v>
      </c>
      <c r="F39" s="5311">
        <v>0</v>
      </c>
      <c r="G39" s="5311">
        <v>0</v>
      </c>
      <c r="H39" s="5311">
        <v>0</v>
      </c>
      <c r="I39" s="3699">
        <v>0</v>
      </c>
      <c r="J39" s="3773">
        <v>42</v>
      </c>
      <c r="K39" s="3774"/>
      <c r="L39" s="3774"/>
      <c r="M39" s="3775">
        <v>42</v>
      </c>
      <c r="N39" s="3782"/>
      <c r="O39" s="2588">
        <v>145</v>
      </c>
      <c r="P39" s="2490">
        <v>1146</v>
      </c>
      <c r="Q39" s="2490">
        <v>0</v>
      </c>
      <c r="R39" s="2490">
        <v>1115</v>
      </c>
      <c r="S39" s="3772">
        <v>31</v>
      </c>
      <c r="T39" s="2490">
        <v>115322.55</v>
      </c>
      <c r="U39" s="3699">
        <v>0</v>
      </c>
      <c r="V39" s="2576">
        <v>42</v>
      </c>
    </row>
    <row r="40" spans="1:22" ht="12" customHeight="1">
      <c r="A40" s="2581"/>
      <c r="B40" s="2580"/>
      <c r="C40" s="2569" t="s">
        <v>2644</v>
      </c>
      <c r="D40" s="5313"/>
      <c r="E40" s="5312"/>
      <c r="F40" s="3664"/>
      <c r="G40" s="3664"/>
      <c r="H40" s="3664"/>
      <c r="I40" s="3681"/>
      <c r="J40" s="2579"/>
      <c r="K40" s="3675"/>
      <c r="L40" s="3675"/>
      <c r="M40" s="2581"/>
      <c r="N40" s="2627"/>
      <c r="O40" s="5313"/>
      <c r="P40" s="5312"/>
      <c r="Q40" s="5312"/>
      <c r="R40" s="5312"/>
      <c r="S40" s="5312"/>
      <c r="T40" s="5312"/>
      <c r="U40" s="3681"/>
      <c r="V40" s="2579"/>
    </row>
    <row r="41" spans="1:22" ht="12" customHeight="1">
      <c r="A41" s="2578">
        <v>43</v>
      </c>
      <c r="B41" s="3695"/>
      <c r="C41" s="3694" t="s">
        <v>2643</v>
      </c>
      <c r="D41" s="2588">
        <v>1067</v>
      </c>
      <c r="E41" s="5316">
        <v>1929</v>
      </c>
      <c r="F41" s="5311">
        <v>0</v>
      </c>
      <c r="G41" s="5311">
        <v>0</v>
      </c>
      <c r="H41" s="5311">
        <v>0</v>
      </c>
      <c r="I41" s="3699">
        <v>553</v>
      </c>
      <c r="J41" s="3773">
        <v>43</v>
      </c>
      <c r="K41" s="3774"/>
      <c r="L41" s="3774"/>
      <c r="M41" s="3775">
        <v>43</v>
      </c>
      <c r="N41" s="3782"/>
      <c r="O41" s="2588">
        <v>28</v>
      </c>
      <c r="P41" s="2490">
        <v>2745</v>
      </c>
      <c r="Q41" s="2490">
        <v>776</v>
      </c>
      <c r="R41" s="2490">
        <v>1617</v>
      </c>
      <c r="S41" s="3772">
        <v>1904</v>
      </c>
      <c r="T41" s="2490">
        <v>326500.09999999998</v>
      </c>
      <c r="U41" s="3699">
        <v>0</v>
      </c>
      <c r="V41" s="2576">
        <v>43</v>
      </c>
    </row>
    <row r="42" spans="1:22" ht="12" customHeight="1">
      <c r="A42" s="2581"/>
      <c r="B42" s="2580"/>
      <c r="C42" s="2569" t="s">
        <v>2642</v>
      </c>
      <c r="D42" s="5313"/>
      <c r="E42" s="5312"/>
      <c r="F42" s="3664"/>
      <c r="G42" s="3664"/>
      <c r="H42" s="3664"/>
      <c r="I42" s="3681"/>
      <c r="J42" s="2579"/>
      <c r="K42" s="3675"/>
      <c r="L42" s="3675"/>
      <c r="M42" s="2581"/>
      <c r="N42" s="2627"/>
      <c r="O42" s="5313"/>
      <c r="P42" s="5312"/>
      <c r="Q42" s="5312"/>
      <c r="R42" s="5312"/>
      <c r="S42" s="5312"/>
      <c r="T42" s="5312"/>
      <c r="U42" s="3681"/>
      <c r="V42" s="2579"/>
    </row>
    <row r="43" spans="1:22" ht="12" customHeight="1">
      <c r="A43" s="2578">
        <v>44</v>
      </c>
      <c r="B43" s="3695"/>
      <c r="C43" s="3694" t="s">
        <v>2641</v>
      </c>
      <c r="D43" s="2588">
        <v>0</v>
      </c>
      <c r="E43" s="5316">
        <v>0</v>
      </c>
      <c r="F43" s="5311">
        <v>0</v>
      </c>
      <c r="G43" s="5311">
        <v>0</v>
      </c>
      <c r="H43" s="5311">
        <v>0</v>
      </c>
      <c r="I43" s="3699">
        <v>0</v>
      </c>
      <c r="J43" s="2576">
        <v>44</v>
      </c>
      <c r="K43" s="3676"/>
      <c r="L43" s="3676"/>
      <c r="M43" s="2578">
        <v>44</v>
      </c>
      <c r="N43" s="2625"/>
      <c r="O43" s="2588">
        <v>0</v>
      </c>
      <c r="P43" s="2490">
        <v>0</v>
      </c>
      <c r="Q43" s="2490">
        <v>0</v>
      </c>
      <c r="R43" s="2490">
        <v>0</v>
      </c>
      <c r="S43" s="2490">
        <v>0</v>
      </c>
      <c r="T43" s="2490">
        <v>0</v>
      </c>
      <c r="U43" s="3699">
        <v>0</v>
      </c>
      <c r="V43" s="2576">
        <v>44</v>
      </c>
    </row>
    <row r="44" spans="1:22" ht="12" customHeight="1">
      <c r="A44" s="2581"/>
      <c r="B44" s="2580"/>
      <c r="C44" s="2569" t="s">
        <v>2640</v>
      </c>
      <c r="D44" s="5313"/>
      <c r="E44" s="5312"/>
      <c r="F44" s="3664"/>
      <c r="G44" s="3664"/>
      <c r="H44" s="3664"/>
      <c r="I44" s="3681"/>
      <c r="J44" s="2579"/>
      <c r="K44" s="3675"/>
      <c r="L44" s="3675"/>
      <c r="M44" s="2581"/>
      <c r="N44" s="2627"/>
      <c r="O44" s="5313"/>
      <c r="P44" s="5312"/>
      <c r="Q44" s="5312"/>
      <c r="R44" s="5312"/>
      <c r="S44" s="5312"/>
      <c r="T44" s="5312"/>
      <c r="U44" s="3681"/>
      <c r="V44" s="2579"/>
    </row>
    <row r="45" spans="1:22" ht="12" customHeight="1">
      <c r="A45" s="2578">
        <v>45</v>
      </c>
      <c r="B45" s="3695"/>
      <c r="C45" s="3694" t="s">
        <v>2639</v>
      </c>
      <c r="D45" s="2588">
        <v>0</v>
      </c>
      <c r="E45" s="5316">
        <v>0</v>
      </c>
      <c r="F45" s="5311">
        <v>0</v>
      </c>
      <c r="G45" s="5311">
        <v>0</v>
      </c>
      <c r="H45" s="5311">
        <v>0</v>
      </c>
      <c r="I45" s="3699">
        <v>0</v>
      </c>
      <c r="J45" s="2576">
        <v>45</v>
      </c>
      <c r="K45" s="3676"/>
      <c r="L45" s="3676"/>
      <c r="M45" s="2578">
        <v>45</v>
      </c>
      <c r="N45" s="2625"/>
      <c r="O45" s="2588">
        <v>0</v>
      </c>
      <c r="P45" s="2490">
        <v>0</v>
      </c>
      <c r="Q45" s="2490">
        <v>0</v>
      </c>
      <c r="R45" s="2490">
        <v>0</v>
      </c>
      <c r="S45" s="3772">
        <v>0</v>
      </c>
      <c r="T45" s="2490">
        <v>0</v>
      </c>
      <c r="U45" s="3699">
        <v>0</v>
      </c>
      <c r="V45" s="2576">
        <v>45</v>
      </c>
    </row>
    <row r="46" spans="1:22" ht="12" customHeight="1">
      <c r="A46" s="2581"/>
      <c r="B46" s="2580"/>
      <c r="C46" s="2569" t="s">
        <v>2638</v>
      </c>
      <c r="D46" s="5313"/>
      <c r="E46" s="5312"/>
      <c r="F46" s="3664"/>
      <c r="G46" s="3664"/>
      <c r="H46" s="3664"/>
      <c r="I46" s="3681"/>
      <c r="J46" s="2579"/>
      <c r="K46" s="3675"/>
      <c r="L46" s="3675"/>
      <c r="M46" s="2581"/>
      <c r="N46" s="2627"/>
      <c r="O46" s="5313"/>
      <c r="P46" s="5312"/>
      <c r="Q46" s="5312"/>
      <c r="R46" s="5312"/>
      <c r="S46" s="5312"/>
      <c r="T46" s="5312"/>
      <c r="U46" s="3681"/>
      <c r="V46" s="2579"/>
    </row>
    <row r="47" spans="1:22" ht="12" customHeight="1">
      <c r="A47" s="2578">
        <v>46</v>
      </c>
      <c r="B47" s="3695"/>
      <c r="C47" s="3694" t="s">
        <v>2637</v>
      </c>
      <c r="D47" s="2588">
        <v>238</v>
      </c>
      <c r="E47" s="5316">
        <v>0</v>
      </c>
      <c r="F47" s="5311">
        <v>0</v>
      </c>
      <c r="G47" s="5311">
        <v>0</v>
      </c>
      <c r="H47" s="5311">
        <v>0</v>
      </c>
      <c r="I47" s="3699">
        <v>0</v>
      </c>
      <c r="J47" s="2576">
        <v>46</v>
      </c>
      <c r="K47" s="3676"/>
      <c r="L47" s="3676"/>
      <c r="M47" s="2578">
        <v>46</v>
      </c>
      <c r="N47" s="2626"/>
      <c r="O47" s="2588">
        <v>1</v>
      </c>
      <c r="P47" s="2490">
        <v>0</v>
      </c>
      <c r="Q47" s="2490">
        <v>237</v>
      </c>
      <c r="R47" s="2490">
        <v>237</v>
      </c>
      <c r="S47" s="3772">
        <v>0</v>
      </c>
      <c r="T47" s="2490">
        <v>45453.999000000003</v>
      </c>
      <c r="U47" s="3699">
        <v>0</v>
      </c>
      <c r="V47" s="2576">
        <v>46</v>
      </c>
    </row>
    <row r="48" spans="1:22" ht="12" customHeight="1">
      <c r="A48" s="2581"/>
      <c r="B48" s="2580"/>
      <c r="C48" s="2569" t="s">
        <v>2636</v>
      </c>
      <c r="D48" s="5313"/>
      <c r="E48" s="5312"/>
      <c r="F48" s="3664"/>
      <c r="G48" s="3664"/>
      <c r="H48" s="3664"/>
      <c r="I48" s="3681"/>
      <c r="J48" s="2579"/>
      <c r="K48" s="3675"/>
      <c r="L48" s="3675"/>
      <c r="M48" s="2581"/>
      <c r="N48" s="2627"/>
      <c r="O48" s="5313"/>
      <c r="P48" s="5312"/>
      <c r="Q48" s="5312"/>
      <c r="R48" s="5312"/>
      <c r="S48" s="5312"/>
      <c r="T48" s="5312"/>
      <c r="U48" s="3681"/>
      <c r="V48" s="2579"/>
    </row>
    <row r="49" spans="1:22" ht="12" customHeight="1">
      <c r="A49" s="2578">
        <v>47</v>
      </c>
      <c r="B49" s="3695"/>
      <c r="C49" s="3689" t="s">
        <v>2635</v>
      </c>
      <c r="D49" s="2588">
        <v>301</v>
      </c>
      <c r="E49" s="5316">
        <v>3</v>
      </c>
      <c r="F49" s="5311">
        <v>0</v>
      </c>
      <c r="G49" s="5311">
        <v>0</v>
      </c>
      <c r="H49" s="5311">
        <v>0</v>
      </c>
      <c r="I49" s="3699">
        <v>-6</v>
      </c>
      <c r="J49" s="2576">
        <v>47</v>
      </c>
      <c r="K49" s="3676"/>
      <c r="L49" s="3676"/>
      <c r="M49" s="2578">
        <v>47</v>
      </c>
      <c r="N49" s="2626"/>
      <c r="O49" s="2588">
        <v>1</v>
      </c>
      <c r="P49" s="2490">
        <v>297</v>
      </c>
      <c r="Q49" s="2490">
        <v>0</v>
      </c>
      <c r="R49" s="2490">
        <v>294</v>
      </c>
      <c r="S49" s="3772">
        <v>3</v>
      </c>
      <c r="T49" s="2490">
        <v>13557.3</v>
      </c>
      <c r="U49" s="3699">
        <v>0</v>
      </c>
      <c r="V49" s="2576">
        <v>47</v>
      </c>
    </row>
    <row r="50" spans="1:22" ht="12" customHeight="1">
      <c r="A50" s="2581"/>
      <c r="B50" s="2580"/>
      <c r="C50" s="2569" t="s">
        <v>2634</v>
      </c>
      <c r="D50" s="5313"/>
      <c r="E50" s="5312"/>
      <c r="F50" s="3664"/>
      <c r="G50" s="3664"/>
      <c r="H50" s="3664"/>
      <c r="I50" s="3681"/>
      <c r="J50" s="2579"/>
      <c r="K50" s="3675"/>
      <c r="L50" s="3675"/>
      <c r="M50" s="2581"/>
      <c r="N50" s="2627"/>
      <c r="O50" s="5313"/>
      <c r="P50" s="5312"/>
      <c r="Q50" s="5312"/>
      <c r="R50" s="5312"/>
      <c r="S50" s="5312"/>
      <c r="T50" s="5312"/>
      <c r="U50" s="3681"/>
      <c r="V50" s="2579"/>
    </row>
    <row r="51" spans="1:22" ht="12" customHeight="1">
      <c r="A51" s="2578">
        <v>48</v>
      </c>
      <c r="B51" s="3695"/>
      <c r="C51" s="3694" t="s">
        <v>2633</v>
      </c>
      <c r="D51" s="2588">
        <v>0</v>
      </c>
      <c r="E51" s="5316">
        <v>8</v>
      </c>
      <c r="F51" s="5311">
        <v>0</v>
      </c>
      <c r="G51" s="5311">
        <v>0</v>
      </c>
      <c r="H51" s="5311">
        <v>0</v>
      </c>
      <c r="I51" s="3699">
        <v>0</v>
      </c>
      <c r="J51" s="2576">
        <v>48</v>
      </c>
      <c r="K51" s="3676"/>
      <c r="L51" s="3676"/>
      <c r="M51" s="2578">
        <v>48</v>
      </c>
      <c r="N51" s="2625"/>
      <c r="O51" s="2588">
        <v>0</v>
      </c>
      <c r="P51" s="2490">
        <v>8</v>
      </c>
      <c r="Q51" s="2490">
        <v>0</v>
      </c>
      <c r="R51" s="2490">
        <v>0</v>
      </c>
      <c r="S51" s="3772">
        <v>8</v>
      </c>
      <c r="T51" s="2490">
        <v>643</v>
      </c>
      <c r="U51" s="3699">
        <v>0</v>
      </c>
      <c r="V51" s="2576">
        <v>48</v>
      </c>
    </row>
    <row r="52" spans="1:22" ht="12" customHeight="1">
      <c r="A52" s="2581"/>
      <c r="B52" s="2580"/>
      <c r="C52" s="2569" t="s">
        <v>2632</v>
      </c>
      <c r="D52" s="5313"/>
      <c r="E52" s="5312"/>
      <c r="F52" s="3664"/>
      <c r="G52" s="3664"/>
      <c r="H52" s="3664"/>
      <c r="I52" s="3681"/>
      <c r="J52" s="2579"/>
      <c r="K52" s="3675"/>
      <c r="L52" s="3675"/>
      <c r="M52" s="2581"/>
      <c r="N52" s="2627"/>
      <c r="O52" s="5313"/>
      <c r="P52" s="5312"/>
      <c r="Q52" s="5312"/>
      <c r="R52" s="5312"/>
      <c r="S52" s="5312"/>
      <c r="T52" s="5312"/>
      <c r="U52" s="3681"/>
      <c r="V52" s="2579"/>
    </row>
    <row r="53" spans="1:22" ht="12" customHeight="1">
      <c r="A53" s="2587">
        <v>49</v>
      </c>
      <c r="B53" s="2580"/>
      <c r="C53" s="2586" t="s">
        <v>2631</v>
      </c>
      <c r="D53" s="5313">
        <v>1779</v>
      </c>
      <c r="E53" s="5312">
        <v>8</v>
      </c>
      <c r="F53" s="3664">
        <v>0</v>
      </c>
      <c r="G53" s="3664">
        <v>0</v>
      </c>
      <c r="H53" s="3664">
        <v>0</v>
      </c>
      <c r="I53" s="3681">
        <v>3217</v>
      </c>
      <c r="J53" s="2585">
        <v>49</v>
      </c>
      <c r="K53" s="3677"/>
      <c r="L53" s="3677"/>
      <c r="M53" s="2587">
        <v>49</v>
      </c>
      <c r="N53" s="2628"/>
      <c r="O53" s="5313">
        <v>910</v>
      </c>
      <c r="P53" s="5312">
        <v>1040</v>
      </c>
      <c r="Q53" s="5312">
        <v>3054</v>
      </c>
      <c r="R53" s="5314">
        <v>4084</v>
      </c>
      <c r="S53" s="5315">
        <v>10</v>
      </c>
      <c r="T53" s="5312">
        <v>453406.55</v>
      </c>
      <c r="U53" s="3681">
        <v>0</v>
      </c>
      <c r="V53" s="2585">
        <v>49</v>
      </c>
    </row>
    <row r="54" spans="1:22" ht="12" customHeight="1">
      <c r="A54" s="2583"/>
      <c r="B54" s="3695"/>
      <c r="C54" s="3689" t="s">
        <v>2630</v>
      </c>
      <c r="D54" s="2588"/>
      <c r="E54" s="5316"/>
      <c r="F54" s="5311"/>
      <c r="G54" s="5311"/>
      <c r="H54" s="5311">
        <v>0</v>
      </c>
      <c r="I54" s="3699"/>
      <c r="J54" s="2582"/>
      <c r="K54" s="3675"/>
      <c r="L54" s="3675"/>
      <c r="M54" s="2583"/>
      <c r="N54" s="2626"/>
      <c r="O54" s="2588"/>
      <c r="P54" s="2490"/>
      <c r="Q54" s="5312"/>
      <c r="R54" s="2490"/>
      <c r="S54" s="2490"/>
      <c r="T54" s="2490"/>
      <c r="U54" s="3699"/>
      <c r="V54" s="2582"/>
    </row>
    <row r="55" spans="1:22" ht="12" customHeight="1">
      <c r="A55" s="2581"/>
      <c r="B55" s="2580"/>
      <c r="C55" s="2569" t="s">
        <v>2629</v>
      </c>
      <c r="D55" s="5320"/>
      <c r="E55" s="5312"/>
      <c r="F55" s="3664"/>
      <c r="G55" s="3664"/>
      <c r="H55" s="3664"/>
      <c r="I55" s="3681"/>
      <c r="J55" s="2579"/>
      <c r="K55" s="3675"/>
      <c r="L55" s="3675"/>
      <c r="M55" s="2581"/>
      <c r="N55" s="2627"/>
      <c r="O55" s="5313"/>
      <c r="P55" s="5321"/>
      <c r="Q55" s="5322"/>
      <c r="R55" s="5323"/>
      <c r="S55" s="5322"/>
      <c r="T55" s="5322"/>
      <c r="U55" s="3681"/>
      <c r="V55" s="2579"/>
    </row>
    <row r="56" spans="1:22" ht="12" customHeight="1">
      <c r="A56" s="2587">
        <v>50</v>
      </c>
      <c r="B56" s="2580"/>
      <c r="C56" s="2586" t="s">
        <v>2628</v>
      </c>
      <c r="D56" s="5313">
        <v>8</v>
      </c>
      <c r="E56" s="5312">
        <v>1</v>
      </c>
      <c r="F56" s="3664">
        <v>0</v>
      </c>
      <c r="G56" s="3664">
        <v>0</v>
      </c>
      <c r="H56" s="3664">
        <v>0</v>
      </c>
      <c r="I56" s="3681">
        <v>1</v>
      </c>
      <c r="J56" s="2585">
        <v>50</v>
      </c>
      <c r="K56" s="3677"/>
      <c r="L56" s="3677"/>
      <c r="M56" s="2587">
        <v>50</v>
      </c>
      <c r="N56" s="2627"/>
      <c r="O56" s="5313">
        <v>0</v>
      </c>
      <c r="P56" s="5324">
        <v>10</v>
      </c>
      <c r="Q56" s="5315">
        <v>0</v>
      </c>
      <c r="R56" s="5314">
        <v>9</v>
      </c>
      <c r="S56" s="5315">
        <v>1</v>
      </c>
      <c r="T56" s="5312">
        <v>1006.4</v>
      </c>
      <c r="U56" s="3681">
        <v>0</v>
      </c>
      <c r="V56" s="2585">
        <v>50</v>
      </c>
    </row>
    <row r="57" spans="1:22" ht="12" customHeight="1">
      <c r="A57" s="2583"/>
      <c r="B57" s="3695"/>
      <c r="C57" s="3696" t="s">
        <v>2627</v>
      </c>
      <c r="D57" s="5325"/>
      <c r="E57" s="5311"/>
      <c r="F57" s="5311"/>
      <c r="G57" s="5311"/>
      <c r="H57" s="5311"/>
      <c r="I57" s="3699"/>
      <c r="J57" s="2582"/>
      <c r="K57" s="3675"/>
      <c r="L57" s="3675"/>
      <c r="M57" s="2583"/>
      <c r="N57" s="2625"/>
      <c r="O57" s="2588"/>
      <c r="P57" s="5326"/>
      <c r="Q57" s="5327"/>
      <c r="R57" s="5328"/>
      <c r="S57" s="5327"/>
      <c r="T57" s="5327"/>
      <c r="U57" s="3699"/>
      <c r="V57" s="2582"/>
    </row>
    <row r="58" spans="1:22" ht="12" customHeight="1">
      <c r="A58" s="2581"/>
      <c r="B58" s="2580"/>
      <c r="C58" s="2569" t="s">
        <v>2626</v>
      </c>
      <c r="D58" s="5329"/>
      <c r="E58" s="3664"/>
      <c r="F58" s="3664"/>
      <c r="G58" s="3664"/>
      <c r="H58" s="3664"/>
      <c r="I58" s="3681"/>
      <c r="J58" s="2579"/>
      <c r="K58" s="3675"/>
      <c r="L58" s="3675"/>
      <c r="M58" s="2581"/>
      <c r="N58" s="2627"/>
      <c r="O58" s="5313"/>
      <c r="P58" s="5322"/>
      <c r="Q58" s="5323"/>
      <c r="R58" s="5323"/>
      <c r="S58" s="3788"/>
      <c r="T58" s="5312"/>
      <c r="U58" s="3681"/>
      <c r="V58" s="2579"/>
    </row>
    <row r="59" spans="1:22" ht="12" customHeight="1">
      <c r="A59" s="2578">
        <v>51</v>
      </c>
      <c r="B59" s="3695"/>
      <c r="C59" s="3694" t="s">
        <v>2625</v>
      </c>
      <c r="D59" s="2588">
        <v>0</v>
      </c>
      <c r="E59" s="5316">
        <v>0</v>
      </c>
      <c r="F59" s="5311">
        <v>0</v>
      </c>
      <c r="G59" s="5311">
        <v>0</v>
      </c>
      <c r="H59" s="5311">
        <v>0</v>
      </c>
      <c r="I59" s="3699">
        <v>0</v>
      </c>
      <c r="J59" s="2576">
        <v>51</v>
      </c>
      <c r="K59" s="3676"/>
      <c r="L59" s="3676"/>
      <c r="M59" s="2578">
        <v>51</v>
      </c>
      <c r="N59" s="2625"/>
      <c r="O59" s="2588">
        <v>0</v>
      </c>
      <c r="P59" s="3772">
        <v>0</v>
      </c>
      <c r="Q59" s="2490">
        <v>0</v>
      </c>
      <c r="R59" s="2490">
        <v>0</v>
      </c>
      <c r="S59" s="1471">
        <v>0</v>
      </c>
      <c r="T59" s="2490">
        <v>0</v>
      </c>
      <c r="U59" s="3699">
        <v>0</v>
      </c>
      <c r="V59" s="2576">
        <v>51</v>
      </c>
    </row>
    <row r="60" spans="1:22" ht="12" customHeight="1">
      <c r="A60" s="2581"/>
      <c r="B60" s="2580"/>
      <c r="C60" s="2569" t="s">
        <v>2624</v>
      </c>
      <c r="D60" s="5313"/>
      <c r="E60" s="5312"/>
      <c r="F60" s="3664"/>
      <c r="G60" s="3664"/>
      <c r="H60" s="3664"/>
      <c r="I60" s="3681"/>
      <c r="J60" s="2579"/>
      <c r="K60" s="3675"/>
      <c r="L60" s="3675"/>
      <c r="M60" s="2581"/>
      <c r="N60" s="2627"/>
      <c r="O60" s="5313"/>
      <c r="P60" s="5312"/>
      <c r="Q60" s="5312"/>
      <c r="R60" s="5312"/>
      <c r="S60" s="3788"/>
      <c r="T60" s="5312"/>
      <c r="U60" s="3681"/>
      <c r="V60" s="2579"/>
    </row>
    <row r="61" spans="1:22" ht="12" customHeight="1">
      <c r="A61" s="2578">
        <v>52</v>
      </c>
      <c r="B61" s="3695"/>
      <c r="C61" s="2577" t="s">
        <v>2623</v>
      </c>
      <c r="D61" s="2588">
        <v>50</v>
      </c>
      <c r="E61" s="5316">
        <v>1</v>
      </c>
      <c r="F61" s="5311">
        <v>0</v>
      </c>
      <c r="G61" s="5311">
        <v>0</v>
      </c>
      <c r="H61" s="5311">
        <v>0</v>
      </c>
      <c r="I61" s="3699">
        <v>0</v>
      </c>
      <c r="J61" s="2576">
        <v>52</v>
      </c>
      <c r="K61" s="3676"/>
      <c r="L61" s="3676"/>
      <c r="M61" s="2578">
        <v>52</v>
      </c>
      <c r="N61" s="2625"/>
      <c r="O61" s="2588">
        <v>0</v>
      </c>
      <c r="P61" s="2490">
        <v>51</v>
      </c>
      <c r="Q61" s="2490">
        <v>0</v>
      </c>
      <c r="R61" s="2490">
        <v>50</v>
      </c>
      <c r="S61" s="5330">
        <v>1</v>
      </c>
      <c r="T61" s="2490">
        <v>7788.85</v>
      </c>
      <c r="U61" s="3699">
        <v>0</v>
      </c>
      <c r="V61" s="2576">
        <v>52</v>
      </c>
    </row>
    <row r="62" spans="1:22" ht="12" customHeight="1">
      <c r="A62" s="2573">
        <v>53</v>
      </c>
      <c r="B62" s="3695"/>
      <c r="C62" s="2572" t="s">
        <v>2622</v>
      </c>
      <c r="D62" s="2574">
        <f t="shared" ref="D62:I62" si="0">SUM(D24:D61)</f>
        <v>13954</v>
      </c>
      <c r="E62" s="2575">
        <f t="shared" si="0"/>
        <v>2262</v>
      </c>
      <c r="F62" s="2501">
        <f t="shared" si="0"/>
        <v>0</v>
      </c>
      <c r="G62" s="2501">
        <f t="shared" si="0"/>
        <v>260</v>
      </c>
      <c r="H62" s="2501">
        <f t="shared" si="0"/>
        <v>0</v>
      </c>
      <c r="I62" s="3789">
        <f t="shared" si="0"/>
        <v>5590</v>
      </c>
      <c r="J62" s="2571">
        <v>53</v>
      </c>
      <c r="K62" s="3677"/>
      <c r="L62" s="3677"/>
      <c r="M62" s="2573">
        <v>53</v>
      </c>
      <c r="N62" s="2625"/>
      <c r="O62" s="2588">
        <f t="shared" ref="O62:U62" si="1">SUM(O24:O61)</f>
        <v>2059</v>
      </c>
      <c r="P62" s="2490">
        <f t="shared" si="1"/>
        <v>12861</v>
      </c>
      <c r="Q62" s="3772">
        <f t="shared" si="1"/>
        <v>7146</v>
      </c>
      <c r="R62" s="3772">
        <f t="shared" si="1"/>
        <v>17749</v>
      </c>
      <c r="S62" s="3772">
        <f t="shared" si="1"/>
        <v>2258</v>
      </c>
      <c r="T62" s="3772">
        <f t="shared" si="1"/>
        <v>2051966.7120000001</v>
      </c>
      <c r="U62" s="3789">
        <f t="shared" si="1"/>
        <v>0</v>
      </c>
      <c r="V62" s="2571">
        <v>53</v>
      </c>
    </row>
    <row r="63" spans="1:22" ht="12" customHeight="1">
      <c r="A63" s="2573">
        <v>54</v>
      </c>
      <c r="B63" s="3695"/>
      <c r="C63" s="3697" t="s">
        <v>2621</v>
      </c>
      <c r="D63" s="3669" t="s">
        <v>478</v>
      </c>
      <c r="E63" s="5316">
        <v>20</v>
      </c>
      <c r="F63" s="5311">
        <v>0</v>
      </c>
      <c r="G63" s="5311">
        <v>0</v>
      </c>
      <c r="H63" s="5311">
        <v>0</v>
      </c>
      <c r="I63" s="3699">
        <v>2</v>
      </c>
      <c r="J63" s="2571">
        <v>54</v>
      </c>
      <c r="K63" s="3677"/>
      <c r="L63" s="3677"/>
      <c r="M63" s="2573">
        <v>54</v>
      </c>
      <c r="N63" s="2626"/>
      <c r="O63" s="2588">
        <v>0</v>
      </c>
      <c r="P63" s="5331">
        <v>22</v>
      </c>
      <c r="Q63" s="2490">
        <v>0</v>
      </c>
      <c r="R63" s="3792" t="s">
        <v>478</v>
      </c>
      <c r="S63" s="2490">
        <v>22</v>
      </c>
      <c r="T63" s="3792" t="s">
        <v>478</v>
      </c>
      <c r="U63" s="3699">
        <v>0</v>
      </c>
      <c r="V63" s="2571">
        <v>54</v>
      </c>
    </row>
    <row r="64" spans="1:22" ht="12" customHeight="1" thickBot="1">
      <c r="A64" s="2573">
        <v>55</v>
      </c>
      <c r="B64" s="3695"/>
      <c r="C64" s="2572" t="s">
        <v>2620</v>
      </c>
      <c r="D64" s="2476">
        <f t="shared" ref="D64:I64" si="2">SUM(D62:D63)</f>
        <v>13954</v>
      </c>
      <c r="E64" s="2476">
        <f t="shared" si="2"/>
        <v>2282</v>
      </c>
      <c r="F64" s="3793">
        <f t="shared" si="2"/>
        <v>0</v>
      </c>
      <c r="G64" s="3793">
        <f t="shared" si="2"/>
        <v>260</v>
      </c>
      <c r="H64" s="3793">
        <f t="shared" si="2"/>
        <v>0</v>
      </c>
      <c r="I64" s="3794">
        <f t="shared" si="2"/>
        <v>5592</v>
      </c>
      <c r="J64" s="2571">
        <v>55</v>
      </c>
      <c r="K64" s="3677"/>
      <c r="L64" s="3677"/>
      <c r="M64" s="2573">
        <v>55</v>
      </c>
      <c r="N64" s="2625"/>
      <c r="O64" s="3435">
        <f t="shared" ref="O64:U64" si="3">SUM(O62:O63)</f>
        <v>2059</v>
      </c>
      <c r="P64" s="3375">
        <f t="shared" si="3"/>
        <v>12883</v>
      </c>
      <c r="Q64" s="3436">
        <f t="shared" si="3"/>
        <v>7146</v>
      </c>
      <c r="R64" s="3436">
        <f t="shared" si="3"/>
        <v>17749</v>
      </c>
      <c r="S64" s="3436">
        <f t="shared" si="3"/>
        <v>2280</v>
      </c>
      <c r="T64" s="3436">
        <f t="shared" si="3"/>
        <v>2051966.7120000001</v>
      </c>
      <c r="U64" s="3437">
        <f t="shared" si="3"/>
        <v>0</v>
      </c>
      <c r="V64" s="2571">
        <v>55</v>
      </c>
    </row>
    <row r="65" spans="1:22" ht="12" customHeight="1">
      <c r="A65" s="2568"/>
      <c r="B65" s="2570"/>
      <c r="C65" s="2569"/>
      <c r="D65" s="2565"/>
      <c r="E65" s="2565"/>
      <c r="F65" s="3799"/>
      <c r="G65" s="3799"/>
      <c r="H65" s="3799"/>
      <c r="I65" s="3799"/>
      <c r="J65" s="2564"/>
      <c r="K65" s="3677"/>
      <c r="L65" s="3677"/>
      <c r="M65" s="2568"/>
      <c r="N65" s="2624"/>
      <c r="O65" s="2623"/>
      <c r="P65" s="2623"/>
      <c r="Q65" s="2623"/>
      <c r="R65" s="2623"/>
      <c r="S65" s="2623"/>
      <c r="T65" s="3438"/>
      <c r="U65" s="3439"/>
      <c r="V65" s="2564"/>
    </row>
    <row r="66" spans="1:22" ht="8.25" customHeight="1">
      <c r="A66" s="2568"/>
      <c r="B66" s="2566"/>
      <c r="C66" s="2566"/>
      <c r="D66" s="2567"/>
      <c r="E66" s="2566"/>
      <c r="F66" s="3804"/>
      <c r="G66" s="3799"/>
      <c r="H66" s="3799"/>
      <c r="I66" s="3799"/>
      <c r="J66" s="2564"/>
      <c r="K66" s="3677"/>
      <c r="L66" s="3677"/>
      <c r="M66" s="2568"/>
      <c r="N66" s="2624"/>
      <c r="O66" s="2623"/>
      <c r="P66" s="2623"/>
      <c r="Q66" s="2623"/>
      <c r="R66" s="2623"/>
      <c r="S66" s="2623"/>
      <c r="T66" s="2623"/>
      <c r="U66" s="2565"/>
      <c r="V66" s="2564"/>
    </row>
    <row r="67" spans="1:22" ht="12" customHeight="1" thickBot="1">
      <c r="A67" s="2563"/>
      <c r="B67" s="2561"/>
      <c r="C67" s="2561"/>
      <c r="D67" s="2562"/>
      <c r="E67" s="2561"/>
      <c r="F67" s="3805"/>
      <c r="G67" s="3806"/>
      <c r="H67" s="3806"/>
      <c r="I67" s="3806"/>
      <c r="J67" s="2559"/>
      <c r="K67" s="3675"/>
      <c r="L67" s="3675"/>
      <c r="M67" s="2563"/>
      <c r="N67" s="2622"/>
      <c r="O67" s="2621"/>
      <c r="P67" s="2560"/>
      <c r="Q67" s="2560"/>
      <c r="R67" s="2560"/>
      <c r="S67" s="2560"/>
      <c r="T67" s="2560"/>
      <c r="U67" s="2560"/>
      <c r="V67" s="2559"/>
    </row>
    <row r="68" spans="1:22" ht="12">
      <c r="F68" s="3767"/>
      <c r="G68" s="3767"/>
      <c r="H68" s="3767"/>
      <c r="I68" s="3767"/>
      <c r="J68" s="2558" t="s">
        <v>173</v>
      </c>
      <c r="K68" s="2558"/>
      <c r="L68" s="3680"/>
      <c r="M68" s="2619" t="s">
        <v>173</v>
      </c>
      <c r="V68" s="2620"/>
    </row>
    <row r="69" spans="1:22" ht="12.75" thickBot="1">
      <c r="A69" s="2706">
        <v>70</v>
      </c>
      <c r="B69" s="2649"/>
      <c r="C69" s="2649"/>
      <c r="D69" s="2649"/>
      <c r="E69" s="2649"/>
      <c r="F69" s="2649"/>
      <c r="G69" s="2705"/>
      <c r="H69" s="2649"/>
      <c r="I69" s="2649"/>
      <c r="J69" s="2704" t="s">
        <v>3500</v>
      </c>
      <c r="K69" s="2649"/>
      <c r="L69" s="2649"/>
      <c r="M69" s="1821" t="s">
        <v>3500</v>
      </c>
      <c r="N69" s="2707"/>
      <c r="O69" s="2707"/>
      <c r="P69" s="2707"/>
      <c r="Q69" s="2708"/>
      <c r="R69" s="2707"/>
      <c r="S69" s="2707"/>
      <c r="T69" s="2707"/>
      <c r="U69" s="2707"/>
      <c r="V69" s="2757">
        <v>71</v>
      </c>
    </row>
    <row r="70" spans="1:22">
      <c r="A70" s="2703"/>
      <c r="B70" s="2702"/>
      <c r="C70" s="2702"/>
      <c r="D70" s="2702"/>
      <c r="E70" s="2702"/>
      <c r="F70" s="2702"/>
      <c r="G70" s="2702"/>
      <c r="H70" s="2702"/>
      <c r="I70" s="2702"/>
      <c r="J70" s="2701"/>
      <c r="K70" s="2649"/>
      <c r="L70" s="2649"/>
      <c r="M70" s="2756"/>
      <c r="N70" s="2755"/>
      <c r="O70" s="2755"/>
      <c r="P70" s="2755"/>
      <c r="Q70" s="2755"/>
      <c r="R70" s="2755"/>
      <c r="S70" s="2755"/>
      <c r="T70" s="2755"/>
      <c r="U70" s="2755"/>
      <c r="V70" s="2754"/>
    </row>
    <row r="71" spans="1:22">
      <c r="A71" s="2700" t="s">
        <v>2690</v>
      </c>
      <c r="B71" s="2659"/>
      <c r="C71" s="2659"/>
      <c r="D71" s="2659"/>
      <c r="E71" s="2659"/>
      <c r="F71" s="2659"/>
      <c r="G71" s="2659"/>
      <c r="H71" s="2659"/>
      <c r="I71" s="2659"/>
      <c r="J71" s="2699"/>
      <c r="K71" s="2649"/>
      <c r="L71" s="2649"/>
      <c r="M71" s="2753" t="s">
        <v>2736</v>
      </c>
      <c r="N71" s="2747"/>
      <c r="O71" s="2747"/>
      <c r="P71" s="2747"/>
      <c r="Q71" s="2747"/>
      <c r="R71" s="2747"/>
      <c r="S71" s="2747"/>
      <c r="T71" s="2747"/>
      <c r="U71" s="2747"/>
      <c r="V71" s="2752"/>
    </row>
    <row r="72" spans="1:22">
      <c r="A72" s="2700"/>
      <c r="B72" s="2659"/>
      <c r="C72" s="2659"/>
      <c r="D72" s="2659"/>
      <c r="E72" s="2659"/>
      <c r="F72" s="2659"/>
      <c r="G72" s="2659"/>
      <c r="H72" s="2659"/>
      <c r="I72" s="2659"/>
      <c r="J72" s="2699"/>
      <c r="K72" s="2669"/>
      <c r="L72" s="2649"/>
      <c r="M72" s="2753"/>
      <c r="N72" s="2747"/>
      <c r="O72" s="2747"/>
      <c r="P72" s="2747"/>
      <c r="Q72" s="2747"/>
      <c r="R72" s="2747"/>
      <c r="S72" s="2747"/>
      <c r="T72" s="2747"/>
      <c r="U72" s="2747"/>
      <c r="V72" s="2752"/>
    </row>
    <row r="73" spans="1:22">
      <c r="A73" s="2698" t="s">
        <v>2618</v>
      </c>
      <c r="B73" s="2693"/>
      <c r="C73" s="2693"/>
      <c r="D73" s="2693"/>
      <c r="E73" s="2693"/>
      <c r="F73" s="2693"/>
      <c r="G73" s="2693"/>
      <c r="H73" s="2693"/>
      <c r="I73" s="2693"/>
      <c r="J73" s="2697"/>
      <c r="K73" s="2649"/>
      <c r="L73" s="2649"/>
      <c r="M73" s="2751" t="s">
        <v>2618</v>
      </c>
      <c r="N73" s="2750"/>
      <c r="O73" s="2750"/>
      <c r="P73" s="2750"/>
      <c r="Q73" s="2750"/>
      <c r="R73" s="2750"/>
      <c r="S73" s="2750"/>
      <c r="T73" s="2750"/>
      <c r="U73" s="2750"/>
      <c r="V73" s="2749"/>
    </row>
    <row r="74" spans="1:22">
      <c r="A74" s="2696"/>
      <c r="B74" s="2672"/>
      <c r="C74" s="2672"/>
      <c r="D74" s="2659" t="s">
        <v>2682</v>
      </c>
      <c r="E74" s="2687"/>
      <c r="F74" s="2659" t="s">
        <v>2681</v>
      </c>
      <c r="G74" s="2659"/>
      <c r="H74" s="2659"/>
      <c r="I74" s="2687"/>
      <c r="J74" s="2691"/>
      <c r="K74" s="2649"/>
      <c r="L74" s="2649"/>
      <c r="M74" s="2746"/>
      <c r="N74" s="2727"/>
      <c r="O74" s="2740" t="s">
        <v>2705</v>
      </c>
      <c r="P74" s="2748" t="s">
        <v>2704</v>
      </c>
      <c r="Q74" s="2748"/>
      <c r="R74" s="2747"/>
      <c r="S74" s="2747"/>
      <c r="T74" s="2747"/>
      <c r="U74" s="2740"/>
      <c r="V74" s="2741"/>
    </row>
    <row r="75" spans="1:22">
      <c r="A75" s="2696"/>
      <c r="B75" s="2672"/>
      <c r="C75" s="2672"/>
      <c r="D75" s="2695" t="s">
        <v>2680</v>
      </c>
      <c r="E75" s="2681"/>
      <c r="F75" s="2694" t="s">
        <v>2581</v>
      </c>
      <c r="G75" s="2693"/>
      <c r="H75" s="2693"/>
      <c r="I75" s="2692"/>
      <c r="J75" s="2691"/>
      <c r="K75" s="2649"/>
      <c r="L75" s="2649"/>
      <c r="M75" s="2746"/>
      <c r="N75" s="2727"/>
      <c r="O75" s="2735" t="s">
        <v>2703</v>
      </c>
      <c r="P75" s="2745"/>
      <c r="Q75" s="2740"/>
      <c r="R75" s="2744" t="s">
        <v>2702</v>
      </c>
      <c r="S75" s="2742"/>
      <c r="T75" s="2743"/>
      <c r="U75" s="2742"/>
      <c r="V75" s="2741"/>
    </row>
    <row r="76" spans="1:22" ht="10.5" customHeight="1">
      <c r="A76" s="2690"/>
      <c r="B76" s="2689"/>
      <c r="C76" s="2689"/>
      <c r="D76" s="2683"/>
      <c r="E76" s="2683"/>
      <c r="F76" s="2683"/>
      <c r="G76" s="2683"/>
      <c r="H76" s="2683" t="s">
        <v>2576</v>
      </c>
      <c r="I76" s="2683" t="s">
        <v>2679</v>
      </c>
      <c r="J76" s="2688"/>
      <c r="K76" s="2649"/>
      <c r="L76" s="2649"/>
      <c r="M76" s="2739"/>
      <c r="N76" s="2738"/>
      <c r="O76" s="2736" t="s">
        <v>2579</v>
      </c>
      <c r="P76" s="2736"/>
      <c r="Q76" s="2736"/>
      <c r="R76" s="5678" t="s">
        <v>2550</v>
      </c>
      <c r="S76" s="5679"/>
      <c r="T76" s="2736" t="s">
        <v>2573</v>
      </c>
      <c r="U76" s="2736"/>
      <c r="V76" s="2737"/>
    </row>
    <row r="77" spans="1:22" ht="10.5" customHeight="1">
      <c r="A77" s="2690"/>
      <c r="B77" s="2689"/>
      <c r="C77" s="2689"/>
      <c r="D77" s="2683"/>
      <c r="E77" s="2683"/>
      <c r="F77" s="2683"/>
      <c r="G77" s="2683"/>
      <c r="H77" s="2683" t="s">
        <v>2571</v>
      </c>
      <c r="I77" s="2683" t="s">
        <v>2552</v>
      </c>
      <c r="J77" s="2688"/>
      <c r="K77" s="2649"/>
      <c r="L77" s="2649"/>
      <c r="M77" s="2739"/>
      <c r="N77" s="2738"/>
      <c r="O77" s="2736" t="s">
        <v>2577</v>
      </c>
      <c r="P77" s="2736"/>
      <c r="Q77" s="2736"/>
      <c r="R77" s="5680" t="s">
        <v>2701</v>
      </c>
      <c r="S77" s="5681"/>
      <c r="T77" s="2736" t="s">
        <v>2700</v>
      </c>
      <c r="U77" s="2736"/>
      <c r="V77" s="2737"/>
    </row>
    <row r="78" spans="1:22" ht="10.5" customHeight="1">
      <c r="A78" s="2690"/>
      <c r="B78" s="2689"/>
      <c r="C78" s="2689"/>
      <c r="D78" s="2683"/>
      <c r="E78" s="2683"/>
      <c r="F78" s="2683" t="s">
        <v>2562</v>
      </c>
      <c r="G78" s="2683"/>
      <c r="H78" s="2683" t="s">
        <v>2567</v>
      </c>
      <c r="I78" s="2683" t="s">
        <v>2545</v>
      </c>
      <c r="J78" s="2688"/>
      <c r="K78" s="2649"/>
      <c r="L78" s="3670"/>
      <c r="M78" s="2739"/>
      <c r="N78" s="2738"/>
      <c r="O78" s="2736" t="s">
        <v>2574</v>
      </c>
      <c r="P78" s="2736"/>
      <c r="Q78" s="2736"/>
      <c r="R78" s="2736"/>
      <c r="S78" s="2736"/>
      <c r="T78" s="2736" t="s">
        <v>2699</v>
      </c>
      <c r="U78" s="2736"/>
      <c r="V78" s="2737"/>
    </row>
    <row r="79" spans="1:22" ht="10.5" customHeight="1">
      <c r="A79" s="2690"/>
      <c r="B79" s="2689"/>
      <c r="C79" s="2683" t="s">
        <v>2677</v>
      </c>
      <c r="D79" s="2683"/>
      <c r="E79" s="2683"/>
      <c r="F79" s="2683" t="s">
        <v>2555</v>
      </c>
      <c r="G79" s="2683" t="s">
        <v>2562</v>
      </c>
      <c r="H79" s="2683" t="s">
        <v>2560</v>
      </c>
      <c r="I79" s="2683" t="s">
        <v>2675</v>
      </c>
      <c r="J79" s="2688"/>
      <c r="K79" s="2649"/>
      <c r="L79" s="3670"/>
      <c r="M79" s="2739"/>
      <c r="N79" s="2738"/>
      <c r="O79" s="2736" t="s">
        <v>2698</v>
      </c>
      <c r="P79" s="2736" t="s">
        <v>2054</v>
      </c>
      <c r="Q79" s="2736" t="s">
        <v>2548</v>
      </c>
      <c r="R79" s="2736"/>
      <c r="S79" s="2736"/>
      <c r="T79" s="2736" t="s">
        <v>2696</v>
      </c>
      <c r="U79" s="2736" t="s">
        <v>2548</v>
      </c>
      <c r="V79" s="2737"/>
    </row>
    <row r="80" spans="1:22" ht="10.5" customHeight="1">
      <c r="A80" s="2678" t="s">
        <v>549</v>
      </c>
      <c r="B80" s="2683" t="s">
        <v>491</v>
      </c>
      <c r="C80" s="2683" t="s">
        <v>2524</v>
      </c>
      <c r="D80" s="2683" t="s">
        <v>2734</v>
      </c>
      <c r="E80" s="2683" t="s">
        <v>2673</v>
      </c>
      <c r="F80" s="2683" t="s">
        <v>2672</v>
      </c>
      <c r="G80" s="2683" t="s">
        <v>2561</v>
      </c>
      <c r="H80" s="2683" t="s">
        <v>2671</v>
      </c>
      <c r="I80" s="2683" t="s">
        <v>2670</v>
      </c>
      <c r="J80" s="2688"/>
      <c r="K80" s="2649"/>
      <c r="L80" s="3670"/>
      <c r="M80" s="2733" t="s">
        <v>549</v>
      </c>
      <c r="N80" s="2736" t="s">
        <v>491</v>
      </c>
      <c r="O80" s="2736" t="s">
        <v>2664</v>
      </c>
      <c r="P80" s="2736" t="s">
        <v>2524</v>
      </c>
      <c r="Q80" s="2736" t="s">
        <v>2551</v>
      </c>
      <c r="R80" s="2736" t="s">
        <v>2734</v>
      </c>
      <c r="S80" s="2736" t="s">
        <v>2673</v>
      </c>
      <c r="T80" s="2736" t="s">
        <v>2695</v>
      </c>
      <c r="U80" s="2736" t="s">
        <v>2735</v>
      </c>
      <c r="V80" s="2737"/>
    </row>
    <row r="81" spans="1:22" ht="10.5" customHeight="1">
      <c r="A81" s="2678" t="s">
        <v>593</v>
      </c>
      <c r="B81" s="2683" t="s">
        <v>492</v>
      </c>
      <c r="C81" s="2683" t="s">
        <v>2733</v>
      </c>
      <c r="D81" s="2683" t="s">
        <v>2732</v>
      </c>
      <c r="E81" s="2683" t="s">
        <v>2667</v>
      </c>
      <c r="F81" s="2686" t="s">
        <v>2666</v>
      </c>
      <c r="G81" s="2683" t="s">
        <v>2663</v>
      </c>
      <c r="H81" s="2683" t="s">
        <v>2665</v>
      </c>
      <c r="I81" s="2683" t="s">
        <v>2664</v>
      </c>
      <c r="J81" s="2677" t="s">
        <v>549</v>
      </c>
      <c r="K81" s="2649"/>
      <c r="L81" s="3670"/>
      <c r="M81" s="2733" t="s">
        <v>593</v>
      </c>
      <c r="N81" s="2736" t="s">
        <v>492</v>
      </c>
      <c r="O81" s="2736" t="s">
        <v>2552</v>
      </c>
      <c r="P81" s="2736" t="s">
        <v>2544</v>
      </c>
      <c r="Q81" s="2736" t="s">
        <v>2543</v>
      </c>
      <c r="R81" s="2736" t="s">
        <v>2732</v>
      </c>
      <c r="S81" s="2736" t="s">
        <v>2667</v>
      </c>
      <c r="T81" s="2736" t="s">
        <v>2692</v>
      </c>
      <c r="U81" s="2736" t="s">
        <v>2667</v>
      </c>
      <c r="V81" s="2732" t="s">
        <v>549</v>
      </c>
    </row>
    <row r="82" spans="1:22" ht="10.5" customHeight="1">
      <c r="A82" s="2685"/>
      <c r="B82" s="2684"/>
      <c r="C82" s="2684"/>
      <c r="D82" s="2683"/>
      <c r="E82" s="2683"/>
      <c r="F82" s="2684"/>
      <c r="G82" s="2683"/>
      <c r="H82" s="2683" t="s">
        <v>2546</v>
      </c>
      <c r="I82" s="2683" t="s">
        <v>2663</v>
      </c>
      <c r="J82" s="2677" t="s">
        <v>593</v>
      </c>
      <c r="K82" s="2649"/>
      <c r="L82" s="2649"/>
      <c r="M82" s="2733"/>
      <c r="N82" s="2736"/>
      <c r="O82" s="2736" t="s">
        <v>2545</v>
      </c>
      <c r="P82" s="2736"/>
      <c r="Q82" s="2736"/>
      <c r="R82" s="2736"/>
      <c r="S82" s="2736"/>
      <c r="T82" s="2736"/>
      <c r="U82" s="2736"/>
      <c r="V82" s="2732" t="s">
        <v>593</v>
      </c>
    </row>
    <row r="83" spans="1:22" ht="10.5" customHeight="1" thickBot="1">
      <c r="A83" s="2666"/>
      <c r="B83" s="2682"/>
      <c r="C83" s="2680" t="s">
        <v>599</v>
      </c>
      <c r="D83" s="2680" t="s">
        <v>600</v>
      </c>
      <c r="E83" s="2680" t="s">
        <v>494</v>
      </c>
      <c r="F83" s="2680" t="s">
        <v>495</v>
      </c>
      <c r="G83" s="2680" t="s">
        <v>496</v>
      </c>
      <c r="H83" s="2680" t="s">
        <v>497</v>
      </c>
      <c r="I83" s="2680" t="s">
        <v>498</v>
      </c>
      <c r="J83" s="2665"/>
      <c r="K83" s="2649"/>
      <c r="L83" s="2649"/>
      <c r="M83" s="2723"/>
      <c r="N83" s="2735"/>
      <c r="O83" s="2734" t="s">
        <v>499</v>
      </c>
      <c r="P83" s="2734" t="s">
        <v>500</v>
      </c>
      <c r="Q83" s="2734" t="s">
        <v>501</v>
      </c>
      <c r="R83" s="2734" t="s">
        <v>502</v>
      </c>
      <c r="S83" s="2734" t="s">
        <v>503</v>
      </c>
      <c r="T83" s="2734" t="s">
        <v>2067</v>
      </c>
      <c r="U83" s="2734" t="s">
        <v>2691</v>
      </c>
      <c r="V83" s="2722"/>
    </row>
    <row r="84" spans="1:22">
      <c r="A84" s="2678"/>
      <c r="B84" s="2672"/>
      <c r="C84" s="3393" t="s">
        <v>2731</v>
      </c>
      <c r="D84" s="4233"/>
      <c r="E84" s="4234"/>
      <c r="F84" s="4234"/>
      <c r="G84" s="4234"/>
      <c r="H84" s="4234"/>
      <c r="I84" s="4235"/>
      <c r="J84" s="2677"/>
      <c r="K84" s="2649"/>
      <c r="L84" s="2649"/>
      <c r="M84" s="2733"/>
      <c r="N84" s="2727"/>
      <c r="O84" s="4243"/>
      <c r="P84" s="4234"/>
      <c r="Q84" s="4234"/>
      <c r="R84" s="4234"/>
      <c r="S84" s="4234"/>
      <c r="T84" s="4234"/>
      <c r="U84" s="4235"/>
      <c r="V84" s="2732"/>
    </row>
    <row r="85" spans="1:22">
      <c r="A85" s="2678">
        <v>56</v>
      </c>
      <c r="B85" s="2672"/>
      <c r="C85" s="3394" t="s">
        <v>2730</v>
      </c>
      <c r="D85" s="4236" t="s">
        <v>478</v>
      </c>
      <c r="E85" s="2510">
        <v>9</v>
      </c>
      <c r="F85" s="3665">
        <v>0</v>
      </c>
      <c r="G85" s="3665">
        <v>0</v>
      </c>
      <c r="H85" s="3665">
        <v>0</v>
      </c>
      <c r="I85" s="3698">
        <v>0</v>
      </c>
      <c r="J85" s="3682">
        <v>56</v>
      </c>
      <c r="K85" s="3683"/>
      <c r="L85" s="3683"/>
      <c r="M85" s="3684">
        <v>56</v>
      </c>
      <c r="N85" s="3685"/>
      <c r="O85" s="5198">
        <v>0</v>
      </c>
      <c r="P85" s="3665">
        <f>S85-Q85</f>
        <v>7</v>
      </c>
      <c r="Q85" s="3665">
        <v>2</v>
      </c>
      <c r="R85" s="4244" t="s">
        <v>478</v>
      </c>
      <c r="S85" s="3665">
        <f>SUM(E85:I85)-O85</f>
        <v>9</v>
      </c>
      <c r="T85" s="3665">
        <v>387196</v>
      </c>
      <c r="U85" s="3698">
        <v>0</v>
      </c>
      <c r="V85" s="2732">
        <v>56</v>
      </c>
    </row>
    <row r="86" spans="1:22">
      <c r="A86" s="2679"/>
      <c r="B86" s="2670"/>
      <c r="C86" s="3395" t="s">
        <v>2729</v>
      </c>
      <c r="D86" s="4237"/>
      <c r="E86" s="2501"/>
      <c r="F86" s="1471"/>
      <c r="G86" s="2501"/>
      <c r="H86" s="1471"/>
      <c r="I86" s="3699"/>
      <c r="J86" s="3701"/>
      <c r="K86" s="3683"/>
      <c r="L86" s="3683"/>
      <c r="M86" s="3686"/>
      <c r="N86" s="3687"/>
      <c r="O86" s="3700"/>
      <c r="P86" s="1471"/>
      <c r="Q86" s="1471"/>
      <c r="R86" s="4103"/>
      <c r="S86" s="2501"/>
      <c r="T86" s="1471"/>
      <c r="U86" s="3699"/>
      <c r="V86" s="2731"/>
    </row>
    <row r="87" spans="1:22">
      <c r="A87" s="2678"/>
      <c r="B87" s="2672"/>
      <c r="C87" s="3394" t="s">
        <v>2728</v>
      </c>
      <c r="D87" s="4238" t="s">
        <v>982</v>
      </c>
      <c r="E87" s="2519"/>
      <c r="F87" s="3664"/>
      <c r="G87" s="2519"/>
      <c r="H87" s="3664"/>
      <c r="I87" s="3681"/>
      <c r="J87" s="3682"/>
      <c r="K87" s="3683"/>
      <c r="L87" s="3683"/>
      <c r="M87" s="3684"/>
      <c r="N87" s="3685"/>
      <c r="O87" s="3668"/>
      <c r="P87" s="3664"/>
      <c r="Q87" s="3664"/>
      <c r="R87" s="3664"/>
      <c r="S87" s="2519"/>
      <c r="T87" s="3664"/>
      <c r="U87" s="3681"/>
      <c r="V87" s="2732"/>
    </row>
    <row r="88" spans="1:22">
      <c r="A88" s="2678">
        <v>57</v>
      </c>
      <c r="B88" s="2672"/>
      <c r="C88" s="3396" t="s">
        <v>2727</v>
      </c>
      <c r="D88" s="4237" t="s">
        <v>478</v>
      </c>
      <c r="E88" s="2519">
        <v>0</v>
      </c>
      <c r="F88" s="3664">
        <v>0</v>
      </c>
      <c r="G88" s="2519">
        <v>0</v>
      </c>
      <c r="H88" s="3664">
        <v>0</v>
      </c>
      <c r="I88" s="3681">
        <v>0</v>
      </c>
      <c r="J88" s="3682">
        <v>57</v>
      </c>
      <c r="K88" s="3683"/>
      <c r="L88" s="3683"/>
      <c r="M88" s="3686">
        <v>57</v>
      </c>
      <c r="N88" s="3687"/>
      <c r="O88" s="3667">
        <v>0</v>
      </c>
      <c r="P88" s="1471">
        <v>0</v>
      </c>
      <c r="Q88" s="1471">
        <v>0</v>
      </c>
      <c r="R88" s="4245" t="s">
        <v>478</v>
      </c>
      <c r="S88" s="2501">
        <f>SUM(E88:I88)-O88</f>
        <v>0</v>
      </c>
      <c r="T88" s="1471">
        <v>0</v>
      </c>
      <c r="U88" s="3699">
        <v>0</v>
      </c>
      <c r="V88" s="2731">
        <v>57</v>
      </c>
    </row>
    <row r="89" spans="1:22" ht="12" thickBot="1">
      <c r="A89" s="2676">
        <v>58</v>
      </c>
      <c r="B89" s="2675"/>
      <c r="C89" s="3397" t="s">
        <v>2726</v>
      </c>
      <c r="D89" s="4239" t="s">
        <v>478</v>
      </c>
      <c r="E89" s="4240">
        <f>SUM(E85:E88)</f>
        <v>9</v>
      </c>
      <c r="F89" s="4241">
        <f>SUM(F85:F88)</f>
        <v>0</v>
      </c>
      <c r="G89" s="4241">
        <f>SUM(G85:G88)</f>
        <v>0</v>
      </c>
      <c r="H89" s="4241">
        <f>SUM(H85:H88)</f>
        <v>0</v>
      </c>
      <c r="I89" s="4242">
        <f>SUM(I85:I88)</f>
        <v>0</v>
      </c>
      <c r="J89" s="2674">
        <v>58</v>
      </c>
      <c r="K89" s="2649"/>
      <c r="L89" s="2649"/>
      <c r="M89" s="2730">
        <v>58</v>
      </c>
      <c r="N89" s="2725"/>
      <c r="O89" s="4246">
        <f>SUM(O85:O88)</f>
        <v>0</v>
      </c>
      <c r="P89" s="3322">
        <f>SUM(P85:P88)</f>
        <v>7</v>
      </c>
      <c r="Q89" s="3322">
        <f>SUM(Q85:Q88)</f>
        <v>2</v>
      </c>
      <c r="R89" s="4247" t="s">
        <v>478</v>
      </c>
      <c r="S89" s="3322">
        <f>SUM(S85:S88)</f>
        <v>9</v>
      </c>
      <c r="T89" s="3322">
        <f>SUM(T85:T88)</f>
        <v>387196</v>
      </c>
      <c r="U89" s="4248">
        <f>SUM(U85:U88)</f>
        <v>0</v>
      </c>
      <c r="V89" s="2729">
        <v>58</v>
      </c>
    </row>
    <row r="90" spans="1:22">
      <c r="A90" s="2673"/>
      <c r="B90" s="2672"/>
      <c r="C90" s="3393" t="s">
        <v>2725</v>
      </c>
      <c r="D90" s="2519"/>
      <c r="E90" s="3664"/>
      <c r="F90" s="3664"/>
      <c r="G90" s="2519"/>
      <c r="H90" s="3664"/>
      <c r="I90" s="3664"/>
      <c r="J90" s="2671"/>
      <c r="K90" s="2649"/>
      <c r="L90" s="2649"/>
      <c r="M90" s="2728"/>
      <c r="N90" s="2727"/>
      <c r="O90" s="2519"/>
      <c r="P90" s="3664"/>
      <c r="Q90" s="3664"/>
      <c r="R90" s="3664"/>
      <c r="S90" s="2519"/>
      <c r="T90" s="3664"/>
      <c r="U90" s="3664"/>
      <c r="V90" s="2726"/>
    </row>
    <row r="91" spans="1:22">
      <c r="A91" s="2664">
        <v>59</v>
      </c>
      <c r="B91" s="2670"/>
      <c r="C91" s="3398" t="s">
        <v>2724</v>
      </c>
      <c r="D91" s="2506">
        <v>0</v>
      </c>
      <c r="E91" s="693">
        <v>0</v>
      </c>
      <c r="F91" s="693">
        <v>0</v>
      </c>
      <c r="G91" s="693">
        <v>0</v>
      </c>
      <c r="H91" s="693">
        <v>0</v>
      </c>
      <c r="I91" s="693">
        <v>0</v>
      </c>
      <c r="J91" s="5396">
        <v>59</v>
      </c>
      <c r="K91" s="3683"/>
      <c r="L91" s="3683"/>
      <c r="M91" s="5397">
        <v>59</v>
      </c>
      <c r="N91" s="3687"/>
      <c r="O91" s="2501">
        <v>0</v>
      </c>
      <c r="P91" s="1471">
        <v>0</v>
      </c>
      <c r="Q91" s="1471">
        <f t="shared" ref="Q91:Q98" si="4">T91-R91</f>
        <v>0</v>
      </c>
      <c r="R91" s="1471">
        <v>0</v>
      </c>
      <c r="S91" s="693">
        <f t="shared" ref="S91:S98" si="5">SUM(E91:I91)-O91</f>
        <v>0</v>
      </c>
      <c r="T91" s="693">
        <v>0</v>
      </c>
      <c r="U91" s="693">
        <v>0</v>
      </c>
      <c r="V91" s="2719">
        <v>59</v>
      </c>
    </row>
    <row r="92" spans="1:22">
      <c r="A92" s="2664">
        <v>60</v>
      </c>
      <c r="B92" s="2670"/>
      <c r="C92" s="3398" t="s">
        <v>2723</v>
      </c>
      <c r="D92" s="2501">
        <v>0</v>
      </c>
      <c r="E92" s="693">
        <v>0</v>
      </c>
      <c r="F92" s="693">
        <v>0</v>
      </c>
      <c r="G92" s="693">
        <v>0</v>
      </c>
      <c r="H92" s="693">
        <v>0</v>
      </c>
      <c r="I92" s="693">
        <v>0</v>
      </c>
      <c r="J92" s="5396">
        <v>60</v>
      </c>
      <c r="K92" s="3683"/>
      <c r="L92" s="3683"/>
      <c r="M92" s="5397">
        <v>60</v>
      </c>
      <c r="N92" s="3687"/>
      <c r="O92" s="2501">
        <v>0</v>
      </c>
      <c r="P92" s="693">
        <v>0</v>
      </c>
      <c r="Q92" s="693">
        <f t="shared" si="4"/>
        <v>0</v>
      </c>
      <c r="R92" s="693">
        <v>0</v>
      </c>
      <c r="S92" s="693">
        <f t="shared" si="5"/>
        <v>0</v>
      </c>
      <c r="T92" s="693">
        <v>0</v>
      </c>
      <c r="U92" s="693">
        <v>0</v>
      </c>
      <c r="V92" s="2719">
        <v>60</v>
      </c>
    </row>
    <row r="93" spans="1:22">
      <c r="A93" s="2664">
        <v>61</v>
      </c>
      <c r="B93" s="2670"/>
      <c r="C93" s="3398" t="s">
        <v>2722</v>
      </c>
      <c r="D93" s="2506">
        <v>0</v>
      </c>
      <c r="E93" s="693">
        <v>0</v>
      </c>
      <c r="F93" s="693">
        <v>0</v>
      </c>
      <c r="G93" s="693">
        <v>0</v>
      </c>
      <c r="H93" s="693">
        <v>0</v>
      </c>
      <c r="I93" s="693">
        <v>0</v>
      </c>
      <c r="J93" s="5396">
        <v>61</v>
      </c>
      <c r="K93" s="3683"/>
      <c r="L93" s="3683"/>
      <c r="M93" s="5397">
        <v>61</v>
      </c>
      <c r="N93" s="3687"/>
      <c r="O93" s="2506">
        <v>0</v>
      </c>
      <c r="P93" s="693">
        <v>0</v>
      </c>
      <c r="Q93" s="693">
        <f t="shared" si="4"/>
        <v>0</v>
      </c>
      <c r="R93" s="693">
        <v>0</v>
      </c>
      <c r="S93" s="693">
        <f t="shared" si="5"/>
        <v>0</v>
      </c>
      <c r="T93" s="693">
        <v>0</v>
      </c>
      <c r="U93" s="693">
        <v>0</v>
      </c>
      <c r="V93" s="2719">
        <v>61</v>
      </c>
    </row>
    <row r="94" spans="1:22">
      <c r="A94" s="2664">
        <v>62</v>
      </c>
      <c r="B94" s="2670"/>
      <c r="C94" s="3398" t="s">
        <v>2721</v>
      </c>
      <c r="D94" s="2506">
        <v>0</v>
      </c>
      <c r="E94" s="693">
        <v>0</v>
      </c>
      <c r="F94" s="693">
        <v>0</v>
      </c>
      <c r="G94" s="693">
        <v>0</v>
      </c>
      <c r="H94" s="693">
        <v>0</v>
      </c>
      <c r="I94" s="693">
        <v>0</v>
      </c>
      <c r="J94" s="5396">
        <v>62</v>
      </c>
      <c r="K94" s="3683"/>
      <c r="L94" s="3683"/>
      <c r="M94" s="5397">
        <v>62</v>
      </c>
      <c r="N94" s="3687"/>
      <c r="O94" s="2506">
        <v>0</v>
      </c>
      <c r="P94" s="693">
        <v>0</v>
      </c>
      <c r="Q94" s="693">
        <f t="shared" si="4"/>
        <v>0</v>
      </c>
      <c r="R94" s="693">
        <v>0</v>
      </c>
      <c r="S94" s="693">
        <f t="shared" si="5"/>
        <v>0</v>
      </c>
      <c r="T94" s="693">
        <v>0</v>
      </c>
      <c r="U94" s="693">
        <v>0</v>
      </c>
      <c r="V94" s="2719">
        <v>62</v>
      </c>
    </row>
    <row r="95" spans="1:22">
      <c r="A95" s="2664">
        <v>63</v>
      </c>
      <c r="B95" s="2670"/>
      <c r="C95" s="3398" t="s">
        <v>2720</v>
      </c>
      <c r="D95" s="2506">
        <v>0</v>
      </c>
      <c r="E95" s="693">
        <v>0</v>
      </c>
      <c r="F95" s="693">
        <v>0</v>
      </c>
      <c r="G95" s="693">
        <v>0</v>
      </c>
      <c r="H95" s="693">
        <v>0</v>
      </c>
      <c r="I95" s="693">
        <v>0</v>
      </c>
      <c r="J95" s="5396">
        <v>63</v>
      </c>
      <c r="K95" s="3683"/>
      <c r="L95" s="3683"/>
      <c r="M95" s="5397">
        <v>63</v>
      </c>
      <c r="N95" s="3687"/>
      <c r="O95" s="2506">
        <v>0</v>
      </c>
      <c r="P95" s="693">
        <v>0</v>
      </c>
      <c r="Q95" s="693">
        <f t="shared" si="4"/>
        <v>0</v>
      </c>
      <c r="R95" s="693">
        <v>0</v>
      </c>
      <c r="S95" s="693">
        <f t="shared" si="5"/>
        <v>0</v>
      </c>
      <c r="T95" s="693">
        <v>0</v>
      </c>
      <c r="U95" s="693">
        <v>0</v>
      </c>
      <c r="V95" s="2719">
        <v>63</v>
      </c>
    </row>
    <row r="96" spans="1:22">
      <c r="A96" s="2664">
        <v>64</v>
      </c>
      <c r="B96" s="2670"/>
      <c r="C96" s="3398" t="s">
        <v>2719</v>
      </c>
      <c r="D96" s="2506">
        <v>0</v>
      </c>
      <c r="E96" s="693">
        <v>0</v>
      </c>
      <c r="F96" s="693">
        <v>0</v>
      </c>
      <c r="G96" s="693">
        <v>0</v>
      </c>
      <c r="H96" s="693">
        <v>0</v>
      </c>
      <c r="I96" s="693">
        <v>0</v>
      </c>
      <c r="J96" s="5396">
        <v>64</v>
      </c>
      <c r="K96" s="3683"/>
      <c r="L96" s="3683"/>
      <c r="M96" s="5397">
        <v>64</v>
      </c>
      <c r="N96" s="3687"/>
      <c r="O96" s="2506">
        <v>0</v>
      </c>
      <c r="P96" s="693">
        <v>0</v>
      </c>
      <c r="Q96" s="693">
        <f t="shared" si="4"/>
        <v>0</v>
      </c>
      <c r="R96" s="693">
        <v>0</v>
      </c>
      <c r="S96" s="693">
        <f t="shared" si="5"/>
        <v>0</v>
      </c>
      <c r="T96" s="693">
        <v>0</v>
      </c>
      <c r="U96" s="693">
        <v>0</v>
      </c>
      <c r="V96" s="2719">
        <v>64</v>
      </c>
    </row>
    <row r="97" spans="1:22">
      <c r="A97" s="2664">
        <v>65</v>
      </c>
      <c r="B97" s="2670"/>
      <c r="C97" s="3398" t="s">
        <v>2718</v>
      </c>
      <c r="D97" s="2506">
        <v>0</v>
      </c>
      <c r="E97" s="693">
        <v>0</v>
      </c>
      <c r="F97" s="693">
        <v>0</v>
      </c>
      <c r="G97" s="693">
        <v>0</v>
      </c>
      <c r="H97" s="693">
        <v>0</v>
      </c>
      <c r="I97" s="693">
        <v>0</v>
      </c>
      <c r="J97" s="5396">
        <v>65</v>
      </c>
      <c r="K97" s="3683"/>
      <c r="L97" s="3683"/>
      <c r="M97" s="5397">
        <v>65</v>
      </c>
      <c r="N97" s="3687"/>
      <c r="O97" s="2506">
        <v>0</v>
      </c>
      <c r="P97" s="693">
        <v>0</v>
      </c>
      <c r="Q97" s="693">
        <f t="shared" si="4"/>
        <v>0</v>
      </c>
      <c r="R97" s="693">
        <v>0</v>
      </c>
      <c r="S97" s="693">
        <f t="shared" si="5"/>
        <v>0</v>
      </c>
      <c r="T97" s="693">
        <v>0</v>
      </c>
      <c r="U97" s="693">
        <v>0</v>
      </c>
      <c r="V97" s="2719">
        <v>65</v>
      </c>
    </row>
    <row r="98" spans="1:22">
      <c r="A98" s="2664">
        <v>66</v>
      </c>
      <c r="B98" s="2670"/>
      <c r="C98" s="3399" t="s">
        <v>2717</v>
      </c>
      <c r="D98" s="2506">
        <v>0</v>
      </c>
      <c r="E98" s="693">
        <v>0</v>
      </c>
      <c r="F98" s="693">
        <v>0</v>
      </c>
      <c r="G98" s="693">
        <v>0</v>
      </c>
      <c r="H98" s="693">
        <v>0</v>
      </c>
      <c r="I98" s="693">
        <v>0</v>
      </c>
      <c r="J98" s="5396">
        <v>66</v>
      </c>
      <c r="K98" s="3683"/>
      <c r="L98" s="3683"/>
      <c r="M98" s="5397">
        <v>66</v>
      </c>
      <c r="N98" s="3687"/>
      <c r="O98" s="2506">
        <v>0</v>
      </c>
      <c r="P98" s="693">
        <v>0</v>
      </c>
      <c r="Q98" s="693">
        <f t="shared" si="4"/>
        <v>0</v>
      </c>
      <c r="R98" s="693">
        <v>0</v>
      </c>
      <c r="S98" s="693">
        <f t="shared" si="5"/>
        <v>0</v>
      </c>
      <c r="T98" s="693">
        <v>0</v>
      </c>
      <c r="U98" s="693">
        <v>0</v>
      </c>
      <c r="V98" s="2719">
        <v>66</v>
      </c>
    </row>
    <row r="99" spans="1:22">
      <c r="A99" s="2668"/>
      <c r="B99" s="2667"/>
      <c r="C99" s="3400" t="s">
        <v>2716</v>
      </c>
      <c r="D99" s="2519"/>
      <c r="E99" s="3664"/>
      <c r="F99" s="3664"/>
      <c r="G99" s="3664"/>
      <c r="H99" s="3664"/>
      <c r="I99" s="3664"/>
      <c r="J99" s="5399"/>
      <c r="K99" s="5349"/>
      <c r="L99" s="3683"/>
      <c r="M99" s="5400"/>
      <c r="N99" s="5401"/>
      <c r="O99" s="2519"/>
      <c r="P99" s="3664"/>
      <c r="Q99" s="3664"/>
      <c r="R99" s="3664"/>
      <c r="S99" s="3664"/>
      <c r="T99" s="3664"/>
      <c r="U99" s="3664"/>
      <c r="V99" s="2724"/>
    </row>
    <row r="100" spans="1:22">
      <c r="A100" s="2668">
        <v>67</v>
      </c>
      <c r="B100" s="2667"/>
      <c r="C100" s="3396" t="s">
        <v>2715</v>
      </c>
      <c r="D100" s="2519">
        <v>0</v>
      </c>
      <c r="E100" s="3664">
        <v>0</v>
      </c>
      <c r="F100" s="3664">
        <v>0</v>
      </c>
      <c r="G100" s="3664">
        <v>0</v>
      </c>
      <c r="H100" s="3664">
        <v>0</v>
      </c>
      <c r="I100" s="3664">
        <v>0</v>
      </c>
      <c r="J100" s="5399">
        <v>67</v>
      </c>
      <c r="K100" s="3683"/>
      <c r="L100" s="3683"/>
      <c r="M100" s="5400">
        <v>67</v>
      </c>
      <c r="N100" s="5401"/>
      <c r="O100" s="2519">
        <v>0</v>
      </c>
      <c r="P100" s="3664">
        <v>0</v>
      </c>
      <c r="Q100" s="3664">
        <f>T100-R100</f>
        <v>0</v>
      </c>
      <c r="R100" s="3664">
        <v>0</v>
      </c>
      <c r="S100" s="3664">
        <f>SUM(E100:I100)-O100</f>
        <v>0</v>
      </c>
      <c r="T100" s="3664">
        <v>0</v>
      </c>
      <c r="U100" s="3664">
        <v>0</v>
      </c>
      <c r="V100" s="2724">
        <v>67</v>
      </c>
    </row>
    <row r="101" spans="1:22">
      <c r="A101" s="2666"/>
      <c r="B101" s="2663"/>
      <c r="C101" s="3401" t="s">
        <v>2714</v>
      </c>
      <c r="D101" s="2501"/>
      <c r="E101" s="1471"/>
      <c r="F101" s="1471"/>
      <c r="G101" s="1471"/>
      <c r="H101" s="1471"/>
      <c r="I101" s="1471"/>
      <c r="J101" s="5385"/>
      <c r="K101" s="3683"/>
      <c r="L101" s="3683"/>
      <c r="M101" s="5386"/>
      <c r="N101" s="5403"/>
      <c r="O101" s="2501"/>
      <c r="P101" s="1471"/>
      <c r="Q101" s="1471"/>
      <c r="R101" s="1471"/>
      <c r="S101" s="1471"/>
      <c r="T101" s="1471"/>
      <c r="U101" s="1471"/>
      <c r="V101" s="2722"/>
    </row>
    <row r="102" spans="1:22">
      <c r="A102" s="2664">
        <v>68</v>
      </c>
      <c r="B102" s="2663"/>
      <c r="C102" s="3398" t="s">
        <v>2713</v>
      </c>
      <c r="D102" s="2501">
        <v>0</v>
      </c>
      <c r="E102" s="1471">
        <v>0</v>
      </c>
      <c r="F102" s="1471">
        <v>0</v>
      </c>
      <c r="G102" s="1471">
        <v>0</v>
      </c>
      <c r="H102" s="1471">
        <v>0</v>
      </c>
      <c r="I102" s="1471">
        <v>0</v>
      </c>
      <c r="J102" s="5396">
        <v>68</v>
      </c>
      <c r="K102" s="3683"/>
      <c r="L102" s="3683"/>
      <c r="M102" s="5397">
        <v>68</v>
      </c>
      <c r="N102" s="5403"/>
      <c r="O102" s="2501">
        <v>0</v>
      </c>
      <c r="P102" s="1471">
        <v>0</v>
      </c>
      <c r="Q102" s="1471">
        <f>T102-R102</f>
        <v>0</v>
      </c>
      <c r="R102" s="1471">
        <v>0</v>
      </c>
      <c r="S102" s="1471">
        <f>SUM(E102:I102)-O102</f>
        <v>0</v>
      </c>
      <c r="T102" s="1471">
        <v>0</v>
      </c>
      <c r="U102" s="1471">
        <v>0</v>
      </c>
      <c r="V102" s="2719">
        <v>68</v>
      </c>
    </row>
    <row r="103" spans="1:22">
      <c r="A103" s="2664">
        <v>69</v>
      </c>
      <c r="B103" s="2663"/>
      <c r="C103" s="3398" t="s">
        <v>2712</v>
      </c>
      <c r="D103" s="2501">
        <v>0</v>
      </c>
      <c r="E103" s="1471">
        <v>0</v>
      </c>
      <c r="F103" s="1471">
        <v>0</v>
      </c>
      <c r="G103" s="1471">
        <v>0</v>
      </c>
      <c r="H103" s="1471">
        <v>0</v>
      </c>
      <c r="I103" s="1471">
        <v>0</v>
      </c>
      <c r="J103" s="5396">
        <v>69</v>
      </c>
      <c r="K103" s="3683"/>
      <c r="L103" s="3683"/>
      <c r="M103" s="5397">
        <v>69</v>
      </c>
      <c r="N103" s="5403"/>
      <c r="O103" s="2501">
        <v>0</v>
      </c>
      <c r="P103" s="1471">
        <v>0</v>
      </c>
      <c r="Q103" s="1471">
        <f>T103-R103</f>
        <v>0</v>
      </c>
      <c r="R103" s="1471">
        <v>0</v>
      </c>
      <c r="S103" s="1471">
        <f>SUM(E103:I103)-O103</f>
        <v>0</v>
      </c>
      <c r="T103" s="1471">
        <v>0</v>
      </c>
      <c r="U103" s="1471">
        <v>0</v>
      </c>
      <c r="V103" s="2719">
        <v>69</v>
      </c>
    </row>
    <row r="104" spans="1:22">
      <c r="A104" s="2664">
        <v>70</v>
      </c>
      <c r="B104" s="2663"/>
      <c r="C104" s="3402" t="s">
        <v>2711</v>
      </c>
      <c r="D104" s="2501">
        <f t="shared" ref="D104:I104" si="6">SUM(D91:D103)</f>
        <v>0</v>
      </c>
      <c r="E104" s="2501">
        <f t="shared" si="6"/>
        <v>0</v>
      </c>
      <c r="F104" s="2501">
        <f t="shared" si="6"/>
        <v>0</v>
      </c>
      <c r="G104" s="2501">
        <f t="shared" si="6"/>
        <v>0</v>
      </c>
      <c r="H104" s="2501">
        <f t="shared" si="6"/>
        <v>0</v>
      </c>
      <c r="I104" s="2501">
        <f t="shared" si="6"/>
        <v>0</v>
      </c>
      <c r="J104" s="2662">
        <v>70</v>
      </c>
      <c r="K104" s="2649"/>
      <c r="L104" s="2649"/>
      <c r="M104" s="2721">
        <v>70</v>
      </c>
      <c r="N104" s="2720"/>
      <c r="O104" s="2501">
        <f t="shared" ref="O104:U104" si="7">SUM(O91:O103)</f>
        <v>0</v>
      </c>
      <c r="P104" s="2501">
        <f t="shared" si="7"/>
        <v>0</v>
      </c>
      <c r="Q104" s="2501">
        <f t="shared" si="7"/>
        <v>0</v>
      </c>
      <c r="R104" s="2501">
        <f t="shared" si="7"/>
        <v>0</v>
      </c>
      <c r="S104" s="2501">
        <f t="shared" si="7"/>
        <v>0</v>
      </c>
      <c r="T104" s="2501">
        <f t="shared" si="7"/>
        <v>0</v>
      </c>
      <c r="U104" s="2501">
        <f t="shared" si="7"/>
        <v>0</v>
      </c>
      <c r="V104" s="2719">
        <v>70</v>
      </c>
    </row>
    <row r="105" spans="1:22">
      <c r="A105" s="2657"/>
      <c r="B105" s="2656"/>
      <c r="C105" s="3394"/>
      <c r="D105" s="3403"/>
      <c r="E105" s="3403"/>
      <c r="F105" s="3403"/>
      <c r="G105" s="3403"/>
      <c r="H105" s="3403"/>
      <c r="I105" s="3403"/>
      <c r="J105" s="2655"/>
      <c r="K105" s="2649"/>
      <c r="L105" s="2649"/>
      <c r="M105" s="2715"/>
      <c r="N105" s="2714"/>
      <c r="O105" s="4249"/>
      <c r="P105" s="4249"/>
      <c r="Q105" s="4249"/>
      <c r="R105" s="4249"/>
      <c r="S105" s="4249"/>
      <c r="T105" s="4249"/>
      <c r="U105" s="4249"/>
      <c r="V105" s="2713"/>
    </row>
    <row r="106" spans="1:22">
      <c r="A106" s="2661" t="s">
        <v>642</v>
      </c>
      <c r="B106" s="2660"/>
      <c r="C106" s="3393"/>
      <c r="D106" s="3404"/>
      <c r="E106" s="3404"/>
      <c r="F106" s="3404"/>
      <c r="G106" s="3404"/>
      <c r="H106" s="3404"/>
      <c r="I106" s="3404"/>
      <c r="J106" s="2658"/>
      <c r="K106" s="2649"/>
      <c r="L106" s="2649"/>
      <c r="M106" s="2718" t="s">
        <v>642</v>
      </c>
      <c r="N106" s="2717"/>
      <c r="O106" s="3390"/>
      <c r="P106" s="3390"/>
      <c r="Q106" s="3390"/>
      <c r="R106" s="3390"/>
      <c r="S106" s="3390"/>
      <c r="T106" s="3390"/>
      <c r="U106" s="3390"/>
      <c r="V106" s="2716"/>
    </row>
    <row r="107" spans="1:22">
      <c r="A107" s="2657"/>
      <c r="B107" s="2656"/>
      <c r="C107" s="3394"/>
      <c r="D107" s="3403"/>
      <c r="E107" s="3403"/>
      <c r="F107" s="3403"/>
      <c r="G107" s="3403"/>
      <c r="H107" s="3403"/>
      <c r="I107" s="3403"/>
      <c r="J107" s="2655"/>
      <c r="K107" s="2649"/>
      <c r="L107" s="2649"/>
      <c r="M107" s="2715"/>
      <c r="N107" s="2714"/>
      <c r="O107" s="3389"/>
      <c r="P107" s="3389"/>
      <c r="Q107" s="3389"/>
      <c r="R107" s="3389"/>
      <c r="S107" s="3389"/>
      <c r="T107" s="3389"/>
      <c r="U107" s="3389"/>
      <c r="V107" s="2713"/>
    </row>
    <row r="108" spans="1:22">
      <c r="A108" s="2657"/>
      <c r="B108" s="2656"/>
      <c r="C108" s="3394"/>
      <c r="D108" s="3403"/>
      <c r="E108" s="3403"/>
      <c r="F108" s="3403"/>
      <c r="G108" s="3403"/>
      <c r="H108" s="3403"/>
      <c r="I108" s="3403"/>
      <c r="J108" s="2655"/>
      <c r="K108" s="2649"/>
      <c r="L108" s="2649"/>
      <c r="M108" s="2715"/>
      <c r="N108" s="2714"/>
      <c r="O108" s="3389"/>
      <c r="P108" s="3389"/>
      <c r="Q108" s="3389"/>
      <c r="R108" s="3389"/>
      <c r="S108" s="3389"/>
      <c r="T108" s="3389"/>
      <c r="U108" s="3389"/>
      <c r="V108" s="2713"/>
    </row>
    <row r="109" spans="1:22">
      <c r="A109" s="2657"/>
      <c r="B109" s="2656"/>
      <c r="C109" s="3394"/>
      <c r="D109" s="3403"/>
      <c r="E109" s="3403"/>
      <c r="F109" s="3403"/>
      <c r="G109" s="3403"/>
      <c r="H109" s="3403"/>
      <c r="I109" s="3403"/>
      <c r="J109" s="2655"/>
      <c r="K109" s="2649"/>
      <c r="L109" s="2649"/>
      <c r="M109" s="2715"/>
      <c r="N109" s="2714"/>
      <c r="O109" s="3389"/>
      <c r="P109" s="3389"/>
      <c r="Q109" s="3389"/>
      <c r="R109" s="3389"/>
      <c r="S109" s="3389"/>
      <c r="T109" s="3389"/>
      <c r="U109" s="3389"/>
      <c r="V109" s="2713"/>
    </row>
    <row r="110" spans="1:22">
      <c r="A110" s="2657"/>
      <c r="B110" s="2656"/>
      <c r="C110" s="3394"/>
      <c r="D110" s="3403"/>
      <c r="E110" s="3403"/>
      <c r="F110" s="3403"/>
      <c r="G110" s="3403"/>
      <c r="H110" s="3403"/>
      <c r="I110" s="3403"/>
      <c r="J110" s="2655"/>
      <c r="K110" s="2649"/>
      <c r="L110" s="2649"/>
      <c r="M110" s="2715"/>
      <c r="N110" s="2714"/>
      <c r="O110" s="3389"/>
      <c r="P110" s="3389"/>
      <c r="Q110" s="3389"/>
      <c r="R110" s="3389"/>
      <c r="S110" s="3389"/>
      <c r="T110" s="3389"/>
      <c r="U110" s="3389"/>
      <c r="V110" s="2713"/>
    </row>
    <row r="111" spans="1:22">
      <c r="A111" s="2657"/>
      <c r="B111" s="2656"/>
      <c r="C111" s="3394"/>
      <c r="D111" s="3403"/>
      <c r="E111" s="3403"/>
      <c r="F111" s="3403"/>
      <c r="G111" s="3403"/>
      <c r="H111" s="3403"/>
      <c r="I111" s="3403"/>
      <c r="J111" s="2655"/>
      <c r="K111" s="2649"/>
      <c r="L111" s="2649"/>
      <c r="M111" s="2715"/>
      <c r="N111" s="2714"/>
      <c r="O111" s="3389"/>
      <c r="P111" s="3389"/>
      <c r="Q111" s="3389"/>
      <c r="R111" s="3389"/>
      <c r="S111" s="3389"/>
      <c r="T111" s="3389"/>
      <c r="U111" s="3389"/>
      <c r="V111" s="2713"/>
    </row>
    <row r="112" spans="1:22">
      <c r="A112" s="2657"/>
      <c r="B112" s="2656"/>
      <c r="C112" s="3394"/>
      <c r="D112" s="3403"/>
      <c r="E112" s="3403"/>
      <c r="F112" s="3403"/>
      <c r="G112" s="3403"/>
      <c r="H112" s="3403"/>
      <c r="I112" s="3403"/>
      <c r="J112" s="2655"/>
      <c r="K112" s="2649"/>
      <c r="L112" s="2649"/>
      <c r="M112" s="2715"/>
      <c r="N112" s="2714"/>
      <c r="O112" s="3389"/>
      <c r="P112" s="3389"/>
      <c r="Q112" s="3389"/>
      <c r="R112" s="3389"/>
      <c r="S112" s="3389"/>
      <c r="T112" s="3389"/>
      <c r="U112" s="3389"/>
      <c r="V112" s="2713"/>
    </row>
    <row r="113" spans="1:22" ht="42" customHeight="1">
      <c r="A113" s="2657"/>
      <c r="B113" s="2656"/>
      <c r="C113" s="3394"/>
      <c r="D113" s="3403"/>
      <c r="E113" s="3403"/>
      <c r="F113" s="3403"/>
      <c r="G113" s="3403"/>
      <c r="H113" s="3403"/>
      <c r="I113" s="3403"/>
      <c r="J113" s="2655"/>
      <c r="K113" s="2649"/>
      <c r="L113" s="2649"/>
      <c r="M113" s="2715"/>
      <c r="N113" s="2714"/>
      <c r="O113" s="3389"/>
      <c r="P113" s="3389"/>
      <c r="Q113" s="3389"/>
      <c r="R113" s="3389"/>
      <c r="S113" s="3389"/>
      <c r="T113" s="3389"/>
      <c r="U113" s="3389"/>
      <c r="V113" s="2713"/>
    </row>
    <row r="114" spans="1:22">
      <c r="A114" s="2657"/>
      <c r="B114" s="2656"/>
      <c r="C114" s="3394"/>
      <c r="D114" s="3403"/>
      <c r="E114" s="3403"/>
      <c r="F114" s="3403"/>
      <c r="G114" s="3403"/>
      <c r="H114" s="3403"/>
      <c r="I114" s="3403"/>
      <c r="J114" s="2655"/>
      <c r="K114" s="2649"/>
      <c r="L114" s="2649"/>
      <c r="M114" s="2715"/>
      <c r="N114" s="2714"/>
      <c r="O114" s="3389"/>
      <c r="P114" s="3389"/>
      <c r="Q114" s="3389"/>
      <c r="R114" s="3389"/>
      <c r="S114" s="3389"/>
      <c r="T114" s="3389"/>
      <c r="U114" s="3389"/>
      <c r="V114" s="2713"/>
    </row>
    <row r="115" spans="1:22">
      <c r="A115" s="2657"/>
      <c r="B115" s="2656"/>
      <c r="C115" s="3394"/>
      <c r="D115" s="3403"/>
      <c r="E115" s="3403"/>
      <c r="F115" s="3403"/>
      <c r="G115" s="3403"/>
      <c r="H115" s="3403"/>
      <c r="I115" s="3403"/>
      <c r="J115" s="2655"/>
      <c r="K115" s="2649"/>
      <c r="L115" s="2649"/>
      <c r="M115" s="2715"/>
      <c r="N115" s="2714"/>
      <c r="O115" s="3389"/>
      <c r="P115" s="3389"/>
      <c r="Q115" s="3389"/>
      <c r="R115" s="3389"/>
      <c r="S115" s="3389"/>
      <c r="T115" s="3389"/>
      <c r="U115" s="3389"/>
      <c r="V115" s="2713"/>
    </row>
    <row r="116" spans="1:22">
      <c r="A116" s="2657"/>
      <c r="B116" s="2656"/>
      <c r="C116" s="3394"/>
      <c r="D116" s="3403"/>
      <c r="E116" s="3403"/>
      <c r="F116" s="3403"/>
      <c r="G116" s="3403"/>
      <c r="H116" s="3403"/>
      <c r="I116" s="3403"/>
      <c r="J116" s="2655"/>
      <c r="K116" s="2649"/>
      <c r="L116" s="2649"/>
      <c r="M116" s="2715"/>
      <c r="N116" s="2714"/>
      <c r="O116" s="3389"/>
      <c r="P116" s="3389"/>
      <c r="Q116" s="3389"/>
      <c r="R116" s="3389"/>
      <c r="S116" s="3389"/>
      <c r="T116" s="3389"/>
      <c r="U116" s="3389"/>
      <c r="V116" s="2713"/>
    </row>
    <row r="117" spans="1:22">
      <c r="A117" s="2657"/>
      <c r="B117" s="2656"/>
      <c r="C117" s="3394"/>
      <c r="D117" s="3403"/>
      <c r="E117" s="3403"/>
      <c r="F117" s="3403"/>
      <c r="G117" s="3403"/>
      <c r="H117" s="3403"/>
      <c r="I117" s="3403"/>
      <c r="J117" s="2655"/>
      <c r="K117" s="2649"/>
      <c r="L117" s="2649"/>
      <c r="M117" s="2715"/>
      <c r="N117" s="2714"/>
      <c r="O117" s="3389"/>
      <c r="P117" s="3389"/>
      <c r="Q117" s="3389"/>
      <c r="R117" s="3389"/>
      <c r="S117" s="3389"/>
      <c r="T117" s="3389"/>
      <c r="U117" s="3389"/>
      <c r="V117" s="2713"/>
    </row>
    <row r="118" spans="1:22">
      <c r="A118" s="2657"/>
      <c r="B118" s="2656"/>
      <c r="C118" s="3394"/>
      <c r="D118" s="3403"/>
      <c r="E118" s="3403"/>
      <c r="F118" s="3403"/>
      <c r="G118" s="3403"/>
      <c r="H118" s="3403"/>
      <c r="I118" s="3403"/>
      <c r="J118" s="2655"/>
      <c r="K118" s="2649"/>
      <c r="L118" s="2649"/>
      <c r="M118" s="2715"/>
      <c r="N118" s="2714"/>
      <c r="O118" s="3389"/>
      <c r="P118" s="3389"/>
      <c r="Q118" s="3389"/>
      <c r="R118" s="3389"/>
      <c r="S118" s="3389"/>
      <c r="T118" s="3389"/>
      <c r="U118" s="3389"/>
      <c r="V118" s="2713"/>
    </row>
    <row r="119" spans="1:22">
      <c r="A119" s="2657"/>
      <c r="B119" s="2656"/>
      <c r="C119" s="3394"/>
      <c r="D119" s="3403"/>
      <c r="E119" s="3403"/>
      <c r="F119" s="3403"/>
      <c r="G119" s="3403"/>
      <c r="H119" s="3403"/>
      <c r="I119" s="3403"/>
      <c r="J119" s="2655"/>
      <c r="K119" s="2649"/>
      <c r="L119" s="2649"/>
      <c r="M119" s="2715"/>
      <c r="N119" s="2714"/>
      <c r="O119" s="3389"/>
      <c r="P119" s="3389"/>
      <c r="Q119" s="3389"/>
      <c r="R119" s="3389"/>
      <c r="S119" s="3389"/>
      <c r="T119" s="3389"/>
      <c r="U119" s="3389"/>
      <c r="V119" s="2713"/>
    </row>
    <row r="120" spans="1:22">
      <c r="A120" s="2657"/>
      <c r="B120" s="2656"/>
      <c r="C120" s="3394"/>
      <c r="D120" s="3403"/>
      <c r="E120" s="3403"/>
      <c r="F120" s="3403"/>
      <c r="G120" s="3403"/>
      <c r="H120" s="3403"/>
      <c r="I120" s="3403"/>
      <c r="J120" s="2655"/>
      <c r="K120" s="2649"/>
      <c r="L120" s="2649"/>
      <c r="M120" s="2715"/>
      <c r="N120" s="2714"/>
      <c r="O120" s="3389"/>
      <c r="P120" s="3389"/>
      <c r="Q120" s="3389"/>
      <c r="R120" s="3389"/>
      <c r="S120" s="3389"/>
      <c r="T120" s="3389"/>
      <c r="U120" s="3389"/>
      <c r="V120" s="2713"/>
    </row>
    <row r="121" spans="1:22">
      <c r="A121" s="2657"/>
      <c r="B121" s="2656"/>
      <c r="C121" s="3394"/>
      <c r="D121" s="3403"/>
      <c r="E121" s="3403"/>
      <c r="F121" s="3403"/>
      <c r="G121" s="3403"/>
      <c r="H121" s="3403"/>
      <c r="I121" s="3403"/>
      <c r="J121" s="2655"/>
      <c r="K121" s="2649"/>
      <c r="L121" s="2649"/>
      <c r="M121" s="2715"/>
      <c r="N121" s="2714"/>
      <c r="O121" s="3389"/>
      <c r="P121" s="3389"/>
      <c r="Q121" s="3389"/>
      <c r="R121" s="3389"/>
      <c r="S121" s="3389"/>
      <c r="T121" s="3389"/>
      <c r="U121" s="3389"/>
      <c r="V121" s="2713"/>
    </row>
    <row r="122" spans="1:22">
      <c r="A122" s="2657"/>
      <c r="B122" s="2656"/>
      <c r="C122" s="3394"/>
      <c r="D122" s="3403"/>
      <c r="E122" s="3403"/>
      <c r="F122" s="3403"/>
      <c r="G122" s="3403"/>
      <c r="H122" s="3403"/>
      <c r="I122" s="3403"/>
      <c r="J122" s="2655"/>
      <c r="K122" s="2649"/>
      <c r="L122" s="2649"/>
      <c r="M122" s="2715"/>
      <c r="N122" s="2714"/>
      <c r="O122" s="3389"/>
      <c r="P122" s="3389"/>
      <c r="Q122" s="3389"/>
      <c r="R122" s="3389"/>
      <c r="S122" s="3389"/>
      <c r="T122" s="3389"/>
      <c r="U122" s="3389"/>
      <c r="V122" s="2713"/>
    </row>
    <row r="123" spans="1:22">
      <c r="A123" s="2657"/>
      <c r="B123" s="2656"/>
      <c r="C123" s="3394"/>
      <c r="D123" s="3403"/>
      <c r="E123" s="3403"/>
      <c r="F123" s="3403"/>
      <c r="G123" s="3403"/>
      <c r="H123" s="3403"/>
      <c r="I123" s="3403"/>
      <c r="J123" s="2655"/>
      <c r="K123" s="2649"/>
      <c r="L123" s="2649"/>
      <c r="M123" s="2715"/>
      <c r="N123" s="2714"/>
      <c r="O123" s="3389"/>
      <c r="P123" s="3389"/>
      <c r="Q123" s="3389"/>
      <c r="R123" s="3389"/>
      <c r="S123" s="3389"/>
      <c r="T123" s="3389"/>
      <c r="U123" s="3389"/>
      <c r="V123" s="2713"/>
    </row>
    <row r="124" spans="1:22">
      <c r="A124" s="2657"/>
      <c r="B124" s="2656"/>
      <c r="C124" s="3394"/>
      <c r="D124" s="3403"/>
      <c r="E124" s="3403"/>
      <c r="F124" s="3403"/>
      <c r="G124" s="3403"/>
      <c r="H124" s="3403"/>
      <c r="I124" s="3403"/>
      <c r="J124" s="2655"/>
      <c r="K124" s="2649"/>
      <c r="L124" s="2649"/>
      <c r="M124" s="2715"/>
      <c r="N124" s="2714"/>
      <c r="O124" s="3389"/>
      <c r="P124" s="3389"/>
      <c r="Q124" s="3389"/>
      <c r="R124" s="3389"/>
      <c r="S124" s="3389"/>
      <c r="T124" s="3389"/>
      <c r="U124" s="3389"/>
      <c r="V124" s="2713"/>
    </row>
    <row r="125" spans="1:22">
      <c r="A125" s="2657"/>
      <c r="B125" s="2656"/>
      <c r="C125" s="3394"/>
      <c r="D125" s="3403"/>
      <c r="E125" s="3403"/>
      <c r="F125" s="3403"/>
      <c r="G125" s="3403"/>
      <c r="H125" s="3403"/>
      <c r="I125" s="3403"/>
      <c r="J125" s="2655"/>
      <c r="K125" s="2649"/>
      <c r="L125" s="2649"/>
      <c r="M125" s="2715"/>
      <c r="N125" s="2714"/>
      <c r="O125" s="3389"/>
      <c r="P125" s="3389"/>
      <c r="Q125" s="3389"/>
      <c r="R125" s="3389"/>
      <c r="S125" s="3389"/>
      <c r="T125" s="3389"/>
      <c r="U125" s="3389"/>
      <c r="V125" s="2713"/>
    </row>
    <row r="126" spans="1:22">
      <c r="A126" s="2657"/>
      <c r="B126" s="2656"/>
      <c r="C126" s="3394"/>
      <c r="D126" s="3403"/>
      <c r="E126" s="3403"/>
      <c r="F126" s="3403"/>
      <c r="G126" s="3403"/>
      <c r="H126" s="3403"/>
      <c r="I126" s="3403"/>
      <c r="J126" s="2655"/>
      <c r="K126" s="2649"/>
      <c r="L126" s="2649"/>
      <c r="M126" s="2715"/>
      <c r="N126" s="2714"/>
      <c r="O126" s="3389"/>
      <c r="P126" s="3389"/>
      <c r="Q126" s="3389"/>
      <c r="R126" s="3389"/>
      <c r="S126" s="3389"/>
      <c r="T126" s="3389"/>
      <c r="U126" s="3389"/>
      <c r="V126" s="2713"/>
    </row>
    <row r="127" spans="1:22">
      <c r="A127" s="2657"/>
      <c r="B127" s="2656"/>
      <c r="C127" s="3394"/>
      <c r="D127" s="3403"/>
      <c r="E127" s="3403"/>
      <c r="F127" s="3403"/>
      <c r="G127" s="3403"/>
      <c r="H127" s="3403"/>
      <c r="I127" s="3403"/>
      <c r="J127" s="2655"/>
      <c r="K127" s="2649"/>
      <c r="L127" s="2649"/>
      <c r="M127" s="2715"/>
      <c r="N127" s="2714"/>
      <c r="O127" s="3389"/>
      <c r="P127" s="3389"/>
      <c r="Q127" s="3389"/>
      <c r="R127" s="3389"/>
      <c r="S127" s="3389"/>
      <c r="T127" s="3389"/>
      <c r="U127" s="3389"/>
      <c r="V127" s="2713"/>
    </row>
    <row r="128" spans="1:22">
      <c r="A128" s="2657"/>
      <c r="B128" s="2656"/>
      <c r="C128" s="3394"/>
      <c r="D128" s="3403"/>
      <c r="E128" s="3403"/>
      <c r="F128" s="3403"/>
      <c r="G128" s="3403"/>
      <c r="H128" s="3403"/>
      <c r="I128" s="3403"/>
      <c r="J128" s="2655"/>
      <c r="K128" s="2649"/>
      <c r="L128" s="2649"/>
      <c r="M128" s="2715"/>
      <c r="N128" s="2714"/>
      <c r="O128" s="3389"/>
      <c r="P128" s="3389"/>
      <c r="Q128" s="3389"/>
      <c r="R128" s="3389"/>
      <c r="S128" s="3389"/>
      <c r="T128" s="3389"/>
      <c r="U128" s="3389"/>
      <c r="V128" s="2713"/>
    </row>
    <row r="129" spans="1:22">
      <c r="A129" s="2657"/>
      <c r="B129" s="2656"/>
      <c r="C129" s="3394"/>
      <c r="D129" s="3403"/>
      <c r="E129" s="3403"/>
      <c r="F129" s="3403"/>
      <c r="G129" s="3403"/>
      <c r="H129" s="3403"/>
      <c r="I129" s="3403"/>
      <c r="J129" s="2655"/>
      <c r="K129" s="2649"/>
      <c r="L129" s="2649"/>
      <c r="M129" s="2715"/>
      <c r="N129" s="2714"/>
      <c r="O129" s="3389"/>
      <c r="P129" s="3389"/>
      <c r="Q129" s="3389"/>
      <c r="R129" s="3389"/>
      <c r="S129" s="3389"/>
      <c r="T129" s="3389"/>
      <c r="U129" s="3389"/>
      <c r="V129" s="2713"/>
    </row>
    <row r="130" spans="1:22">
      <c r="A130" s="2657"/>
      <c r="B130" s="2656"/>
      <c r="C130" s="3394"/>
      <c r="D130" s="3403"/>
      <c r="E130" s="3403"/>
      <c r="F130" s="3403"/>
      <c r="G130" s="3403"/>
      <c r="H130" s="3403"/>
      <c r="I130" s="3403"/>
      <c r="J130" s="2655"/>
      <c r="K130" s="2649"/>
      <c r="L130" s="2649"/>
      <c r="M130" s="2715"/>
      <c r="N130" s="2714"/>
      <c r="O130" s="3389"/>
      <c r="P130" s="3389"/>
      <c r="Q130" s="3389"/>
      <c r="R130" s="3389"/>
      <c r="S130" s="3389"/>
      <c r="T130" s="3389"/>
      <c r="U130" s="3389"/>
      <c r="V130" s="2713"/>
    </row>
    <row r="131" spans="1:22">
      <c r="A131" s="2657"/>
      <c r="B131" s="2656"/>
      <c r="C131" s="3394"/>
      <c r="D131" s="3403"/>
      <c r="E131" s="3403"/>
      <c r="F131" s="3403"/>
      <c r="G131" s="3403"/>
      <c r="H131" s="3403"/>
      <c r="I131" s="3403"/>
      <c r="J131" s="2655"/>
      <c r="K131" s="2649"/>
      <c r="L131" s="2649"/>
      <c r="M131" s="2715"/>
      <c r="N131" s="2714"/>
      <c r="O131" s="3389"/>
      <c r="P131" s="3389"/>
      <c r="Q131" s="3389"/>
      <c r="R131" s="3389"/>
      <c r="S131" s="3389"/>
      <c r="T131" s="3389"/>
      <c r="U131" s="3389"/>
      <c r="V131" s="2713"/>
    </row>
    <row r="132" spans="1:22">
      <c r="A132" s="2657"/>
      <c r="B132" s="2656"/>
      <c r="C132" s="3394"/>
      <c r="D132" s="3403"/>
      <c r="E132" s="3403"/>
      <c r="F132" s="3403"/>
      <c r="G132" s="3403"/>
      <c r="H132" s="3403"/>
      <c r="I132" s="3403"/>
      <c r="J132" s="2655"/>
      <c r="K132" s="2649"/>
      <c r="L132" s="2649"/>
      <c r="M132" s="2715"/>
      <c r="N132" s="2714"/>
      <c r="O132" s="3389"/>
      <c r="P132" s="3389"/>
      <c r="Q132" s="3389"/>
      <c r="R132" s="3389"/>
      <c r="S132" s="3389"/>
      <c r="T132" s="3389"/>
      <c r="U132" s="3389"/>
      <c r="V132" s="2713"/>
    </row>
    <row r="133" spans="1:22">
      <c r="A133" s="2657"/>
      <c r="B133" s="2656"/>
      <c r="C133" s="3394"/>
      <c r="D133" s="3403"/>
      <c r="E133" s="3403"/>
      <c r="F133" s="3403"/>
      <c r="G133" s="3403"/>
      <c r="H133" s="3403"/>
      <c r="I133" s="3403"/>
      <c r="J133" s="2655"/>
      <c r="K133" s="2649"/>
      <c r="L133" s="2649"/>
      <c r="M133" s="2715"/>
      <c r="N133" s="2714"/>
      <c r="O133" s="3389"/>
      <c r="P133" s="3389"/>
      <c r="Q133" s="3389"/>
      <c r="R133" s="3389"/>
      <c r="S133" s="3389"/>
      <c r="T133" s="3389"/>
      <c r="U133" s="3389"/>
      <c r="V133" s="2713"/>
    </row>
    <row r="134" spans="1:22" ht="12" thickBot="1">
      <c r="A134" s="2654"/>
      <c r="B134" s="2653"/>
      <c r="C134" s="3405"/>
      <c r="D134" s="3405"/>
      <c r="E134" s="3405"/>
      <c r="F134" s="3405"/>
      <c r="G134" s="3405"/>
      <c r="H134" s="3405"/>
      <c r="I134" s="3405"/>
      <c r="J134" s="2652"/>
      <c r="K134" s="2649"/>
      <c r="L134" s="2649"/>
      <c r="M134" s="2712"/>
      <c r="N134" s="2711"/>
      <c r="O134" s="3391"/>
      <c r="P134" s="3391"/>
      <c r="Q134" s="3391"/>
      <c r="R134" s="3391"/>
      <c r="S134" s="3391"/>
      <c r="T134" s="3391"/>
      <c r="U134" s="3391"/>
      <c r="V134" s="2710"/>
    </row>
    <row r="135" spans="1:22" ht="12">
      <c r="A135" s="2651"/>
      <c r="B135" s="2649"/>
      <c r="C135" s="3406"/>
      <c r="D135" s="3406"/>
      <c r="E135" s="3406"/>
      <c r="F135" s="3406"/>
      <c r="G135" s="3406"/>
      <c r="H135" s="3406"/>
      <c r="I135" s="3406"/>
      <c r="J135" s="2650" t="s">
        <v>173</v>
      </c>
      <c r="K135" s="2649"/>
      <c r="L135" s="2649"/>
      <c r="M135" s="2709" t="s">
        <v>173</v>
      </c>
      <c r="N135" s="2707"/>
      <c r="O135" s="3392"/>
      <c r="P135" s="3392"/>
      <c r="Q135" s="3392"/>
      <c r="R135" s="3392"/>
      <c r="S135" s="3392"/>
      <c r="T135" s="3392"/>
      <c r="U135" s="3392"/>
      <c r="V135" s="2708"/>
    </row>
  </sheetData>
  <mergeCells count="8">
    <mergeCell ref="R16:S16"/>
    <mergeCell ref="R76:S76"/>
    <mergeCell ref="R77:S77"/>
    <mergeCell ref="A12:J12"/>
    <mergeCell ref="A2:J2"/>
    <mergeCell ref="D13:E13"/>
    <mergeCell ref="D14:E14"/>
    <mergeCell ref="R15:S15"/>
  </mergeCells>
  <printOptions horizontalCentered="1" verticalCentered="1"/>
  <pageMargins left="0.25" right="0.25" top="0.5" bottom="0.5" header="0" footer="0"/>
  <pageSetup scale="94" fitToWidth="2" fitToHeight="2" pageOrder="overThenDown" orientation="portrait" r:id="rId1"/>
  <headerFooter alignWithMargins="0"/>
  <rowBreaks count="1" manualBreakCount="1">
    <brk id="68" max="16383" man="1"/>
  </rowBreaks>
  <colBreaks count="1" manualBreakCount="1">
    <brk id="11" max="1048575" man="1"/>
  </colBreak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codeName="Sheet91">
    <pageSetUpPr fitToPage="1"/>
  </sheetPr>
  <dimension ref="A1:BP174"/>
  <sheetViews>
    <sheetView showGridLines="0" zoomScaleNormal="100" workbookViewId="0">
      <selection activeCell="A71" sqref="A71:XFD71"/>
    </sheetView>
  </sheetViews>
  <sheetFormatPr defaultColWidth="12.5703125" defaultRowHeight="11.25"/>
  <cols>
    <col min="1" max="1" width="4.85546875" style="2758" customWidth="1"/>
    <col min="2" max="5" width="6.140625" style="2758" customWidth="1"/>
    <col min="6" max="6" width="11.140625" style="2758" customWidth="1"/>
    <col min="7" max="7" width="12.5703125" style="2758" customWidth="1"/>
    <col min="8" max="8" width="14" style="2758" customWidth="1"/>
    <col min="9" max="10" width="13.85546875" style="2758" customWidth="1"/>
    <col min="11" max="11" width="7" style="2758" customWidth="1"/>
    <col min="12" max="12" width="7.42578125" style="2758" customWidth="1"/>
    <col min="13" max="16384" width="12.5703125" style="2758"/>
  </cols>
  <sheetData>
    <row r="1" spans="1:55" ht="10.5" customHeight="1" thickBot="1">
      <c r="A1" s="2821">
        <v>72</v>
      </c>
      <c r="B1" s="2762"/>
      <c r="C1" s="2762"/>
      <c r="D1" s="2762"/>
      <c r="E1" s="2762"/>
      <c r="F1" s="2762"/>
      <c r="G1" s="2762"/>
      <c r="H1" s="2762"/>
      <c r="I1" s="563"/>
      <c r="J1" s="2762"/>
      <c r="K1" s="2763" t="s">
        <v>3500</v>
      </c>
      <c r="L1" s="2762"/>
    </row>
    <row r="2" spans="1:55" ht="15.75" customHeight="1">
      <c r="A2" s="2820" t="s">
        <v>2766</v>
      </c>
      <c r="B2" s="2819"/>
      <c r="C2" s="2819"/>
      <c r="D2" s="2819"/>
      <c r="E2" s="2819"/>
      <c r="F2" s="2819"/>
      <c r="G2" s="2819"/>
      <c r="H2" s="2819"/>
      <c r="I2" s="2819"/>
      <c r="J2" s="2819"/>
      <c r="K2" s="2818"/>
      <c r="L2" s="2762"/>
    </row>
    <row r="3" spans="1:55" ht="11.25" customHeight="1">
      <c r="A3" s="2817" t="s">
        <v>1522</v>
      </c>
      <c r="B3" s="2802"/>
      <c r="C3" s="2802"/>
      <c r="D3" s="2802"/>
      <c r="E3" s="2802"/>
      <c r="F3" s="2802"/>
      <c r="G3" s="2802"/>
      <c r="H3" s="2802"/>
      <c r="I3" s="2802"/>
      <c r="J3" s="2802"/>
      <c r="K3" s="2816"/>
      <c r="L3" s="2762"/>
    </row>
    <row r="4" spans="1:55" ht="11.25" customHeight="1">
      <c r="A4" s="2812" t="s">
        <v>2765</v>
      </c>
      <c r="B4" s="2811"/>
      <c r="C4" s="2802"/>
      <c r="D4" s="2802"/>
      <c r="E4" s="2802"/>
      <c r="F4" s="2802"/>
      <c r="G4" s="2802"/>
      <c r="H4" s="2802"/>
      <c r="I4" s="2802"/>
      <c r="J4" s="2802"/>
      <c r="K4" s="2810"/>
      <c r="L4" s="2814"/>
    </row>
    <row r="5" spans="1:55" ht="11.25" customHeight="1">
      <c r="A5" s="2812" t="s">
        <v>2764</v>
      </c>
      <c r="B5" s="2813"/>
      <c r="C5" s="2802"/>
      <c r="D5" s="2802"/>
      <c r="E5" s="2802"/>
      <c r="F5" s="2802"/>
      <c r="G5" s="2802"/>
      <c r="H5" s="2802"/>
      <c r="I5" s="2802"/>
      <c r="J5" s="2802"/>
      <c r="K5" s="2810"/>
      <c r="L5" s="2814"/>
    </row>
    <row r="6" spans="1:55" ht="11.25" customHeight="1">
      <c r="A6" s="2812" t="s">
        <v>2763</v>
      </c>
      <c r="B6" s="2813"/>
      <c r="C6" s="2802"/>
      <c r="D6" s="2802"/>
      <c r="E6" s="2802"/>
      <c r="F6" s="2802"/>
      <c r="G6" s="2802"/>
      <c r="H6" s="2802"/>
      <c r="I6" s="2802"/>
      <c r="J6" s="2802"/>
      <c r="K6" s="2810"/>
      <c r="L6" s="2814"/>
    </row>
    <row r="7" spans="1:55" ht="11.25" customHeight="1">
      <c r="A7" s="2812" t="s">
        <v>2762</v>
      </c>
      <c r="B7" s="2813"/>
      <c r="C7" s="2802"/>
      <c r="D7" s="2802"/>
      <c r="E7" s="2802"/>
      <c r="F7" s="2802"/>
      <c r="G7" s="2802"/>
      <c r="H7" s="2802"/>
      <c r="I7" s="2802"/>
      <c r="J7" s="2802"/>
      <c r="K7" s="2810"/>
      <c r="L7" s="2814"/>
    </row>
    <row r="8" spans="1:55" ht="11.25" customHeight="1">
      <c r="A8" s="2812" t="s">
        <v>2761</v>
      </c>
      <c r="B8" s="2813"/>
      <c r="C8" s="2807"/>
      <c r="D8" s="2802"/>
      <c r="E8" s="2806"/>
      <c r="F8" s="2806"/>
      <c r="G8" s="2806"/>
      <c r="H8" s="2806"/>
      <c r="I8" s="2806"/>
      <c r="J8" s="2806"/>
      <c r="K8" s="2810"/>
      <c r="L8" s="2814"/>
      <c r="T8" s="2781"/>
      <c r="V8" s="2765"/>
      <c r="W8" s="2765"/>
      <c r="X8" s="2765"/>
      <c r="Y8" s="2765"/>
      <c r="Z8" s="2765"/>
      <c r="AA8" s="2765"/>
      <c r="AB8" s="2765"/>
      <c r="AC8" s="2765"/>
      <c r="AD8" s="2765"/>
      <c r="AE8" s="2765"/>
      <c r="AF8" s="2765"/>
      <c r="AG8" s="2765"/>
      <c r="AH8" s="2765"/>
      <c r="AO8" s="2781"/>
      <c r="AQ8" s="2765"/>
      <c r="AR8" s="2765"/>
      <c r="AS8" s="2765"/>
      <c r="AT8" s="2765"/>
      <c r="AU8" s="2765"/>
      <c r="AV8" s="2765"/>
      <c r="AW8" s="2765"/>
      <c r="AX8" s="2765"/>
      <c r="AY8" s="2765"/>
      <c r="AZ8" s="2765"/>
      <c r="BA8" s="2765"/>
      <c r="BB8" s="2765"/>
      <c r="BC8" s="2765"/>
    </row>
    <row r="9" spans="1:55" ht="11.25" customHeight="1">
      <c r="A9" s="2812" t="s">
        <v>2760</v>
      </c>
      <c r="B9" s="2813"/>
      <c r="C9" s="2807"/>
      <c r="D9" s="2802"/>
      <c r="E9" s="2806"/>
      <c r="F9" s="2806"/>
      <c r="G9" s="2806"/>
      <c r="H9" s="2806"/>
      <c r="I9" s="2806"/>
      <c r="J9" s="2806"/>
      <c r="K9" s="2810"/>
      <c r="L9" s="2815"/>
      <c r="T9" s="2781"/>
      <c r="V9" s="2765"/>
      <c r="W9" s="2765"/>
      <c r="X9" s="2765"/>
      <c r="Y9" s="2765"/>
      <c r="Z9" s="2765"/>
      <c r="AA9" s="2765"/>
      <c r="AB9" s="2765"/>
      <c r="AC9" s="2765"/>
      <c r="AD9" s="2765"/>
      <c r="AE9" s="2765"/>
      <c r="AF9" s="2765"/>
      <c r="AG9" s="2765"/>
      <c r="AH9" s="2765"/>
      <c r="AO9" s="2781"/>
      <c r="AQ9" s="2765"/>
      <c r="AR9" s="2765"/>
      <c r="AS9" s="2765"/>
      <c r="AT9" s="2765"/>
      <c r="AU9" s="2765"/>
      <c r="AV9" s="2765"/>
      <c r="AW9" s="2765"/>
      <c r="AX9" s="2765"/>
      <c r="AY9" s="2765"/>
      <c r="AZ9" s="2765"/>
      <c r="BA9" s="2765"/>
      <c r="BB9" s="2765"/>
      <c r="BC9" s="2765"/>
    </row>
    <row r="10" spans="1:55" ht="11.25" customHeight="1">
      <c r="A10" s="2812" t="s">
        <v>2759</v>
      </c>
      <c r="B10" s="2811"/>
      <c r="C10" s="2807"/>
      <c r="D10" s="2802"/>
      <c r="E10" s="2806"/>
      <c r="F10" s="2806"/>
      <c r="G10" s="2806"/>
      <c r="H10" s="2806"/>
      <c r="I10" s="2806"/>
      <c r="J10" s="2806"/>
      <c r="K10" s="2810"/>
      <c r="L10" s="2814"/>
      <c r="T10" s="2781"/>
      <c r="V10" s="2765"/>
      <c r="W10" s="2765"/>
      <c r="X10" s="2765"/>
      <c r="Y10" s="2765"/>
      <c r="Z10" s="2765"/>
      <c r="AA10" s="2765"/>
      <c r="AB10" s="2765"/>
      <c r="AC10" s="2765"/>
      <c r="AD10" s="2765"/>
      <c r="AE10" s="2765"/>
      <c r="AF10" s="2765"/>
      <c r="AG10" s="2765"/>
      <c r="AH10" s="2765"/>
      <c r="AO10" s="2781"/>
      <c r="AQ10" s="2765"/>
      <c r="AR10" s="2765"/>
      <c r="AS10" s="2765"/>
      <c r="AT10" s="2765"/>
      <c r="AU10" s="2765"/>
      <c r="AV10" s="2765"/>
      <c r="AW10" s="2765"/>
      <c r="AX10" s="2765"/>
      <c r="AY10" s="2765"/>
      <c r="AZ10" s="2765"/>
      <c r="BA10" s="2765"/>
      <c r="BB10" s="2765"/>
      <c r="BC10" s="2765"/>
    </row>
    <row r="11" spans="1:55" ht="11.25" customHeight="1">
      <c r="A11" s="2812" t="s">
        <v>2758</v>
      </c>
      <c r="B11" s="2813"/>
      <c r="C11" s="2807"/>
      <c r="D11" s="2802"/>
      <c r="E11" s="2806"/>
      <c r="F11" s="2806"/>
      <c r="G11" s="2806"/>
      <c r="H11" s="2806"/>
      <c r="I11" s="2806"/>
      <c r="J11" s="2806"/>
      <c r="K11" s="2810"/>
      <c r="L11" s="2814"/>
      <c r="T11" s="2781"/>
      <c r="V11" s="2765"/>
      <c r="W11" s="2765"/>
      <c r="X11" s="2765"/>
      <c r="Y11" s="2765"/>
      <c r="Z11" s="2765"/>
      <c r="AA11" s="2765"/>
      <c r="AB11" s="2765"/>
      <c r="AC11" s="2765"/>
      <c r="AD11" s="2765"/>
      <c r="AE11" s="2765"/>
      <c r="AF11" s="2765"/>
      <c r="AG11" s="2765"/>
      <c r="AH11" s="2765"/>
      <c r="AO11" s="2781"/>
      <c r="AQ11" s="2765"/>
      <c r="AR11" s="2765"/>
      <c r="AS11" s="2765"/>
      <c r="AT11" s="2765"/>
      <c r="AU11" s="2765"/>
      <c r="AV11" s="2765"/>
      <c r="AW11" s="2765"/>
      <c r="AX11" s="2765"/>
      <c r="AY11" s="2765"/>
      <c r="AZ11" s="2765"/>
      <c r="BA11" s="2765"/>
      <c r="BB11" s="2765"/>
      <c r="BC11" s="2765"/>
    </row>
    <row r="12" spans="1:55" ht="11.25" customHeight="1">
      <c r="A12" s="2812" t="s">
        <v>2757</v>
      </c>
      <c r="B12" s="2813"/>
      <c r="C12" s="2807"/>
      <c r="D12" s="2802"/>
      <c r="E12" s="2806"/>
      <c r="F12" s="2806"/>
      <c r="G12" s="2806"/>
      <c r="H12" s="2806"/>
      <c r="I12" s="2806"/>
      <c r="J12" s="2806"/>
      <c r="K12" s="2810"/>
      <c r="L12" s="2814"/>
      <c r="T12" s="2781"/>
      <c r="V12" s="2765"/>
      <c r="W12" s="2765"/>
      <c r="X12" s="2765"/>
      <c r="Y12" s="2765"/>
      <c r="Z12" s="2765"/>
      <c r="AA12" s="2765"/>
      <c r="AB12" s="2765"/>
      <c r="AC12" s="2765"/>
      <c r="AD12" s="2765"/>
      <c r="AE12" s="2765"/>
      <c r="AF12" s="2765"/>
      <c r="AG12" s="2765"/>
      <c r="AH12" s="2765"/>
      <c r="AO12" s="2781"/>
      <c r="AQ12" s="2765"/>
      <c r="AR12" s="2765"/>
      <c r="AS12" s="2765"/>
      <c r="AT12" s="2765"/>
      <c r="AU12" s="2765"/>
      <c r="AV12" s="2765"/>
      <c r="AW12" s="2765"/>
      <c r="AX12" s="2765"/>
      <c r="AY12" s="2765"/>
      <c r="AZ12" s="2765"/>
      <c r="BA12" s="2765"/>
      <c r="BB12" s="2765"/>
      <c r="BC12" s="2765"/>
    </row>
    <row r="13" spans="1:55" ht="11.25" customHeight="1">
      <c r="A13" s="2812" t="s">
        <v>2756</v>
      </c>
      <c r="B13" s="2813"/>
      <c r="C13" s="2807"/>
      <c r="D13" s="2802"/>
      <c r="E13" s="2806"/>
      <c r="F13" s="2806"/>
      <c r="G13" s="2806"/>
      <c r="H13" s="2806"/>
      <c r="I13" s="2806"/>
      <c r="J13" s="2806"/>
      <c r="K13" s="2810"/>
      <c r="L13" s="2762"/>
      <c r="T13" s="2781"/>
      <c r="V13" s="2765"/>
      <c r="W13" s="2765"/>
      <c r="X13" s="2765"/>
      <c r="Y13" s="2765"/>
      <c r="Z13" s="2765"/>
      <c r="AA13" s="2765"/>
      <c r="AB13" s="2765"/>
      <c r="AC13" s="2765"/>
      <c r="AD13" s="2765"/>
      <c r="AE13" s="2765"/>
      <c r="AF13" s="2765"/>
      <c r="AG13" s="2765"/>
      <c r="AH13" s="2765"/>
      <c r="AO13" s="2781"/>
      <c r="AQ13" s="2765"/>
      <c r="AR13" s="2765"/>
      <c r="AS13" s="2765"/>
      <c r="AT13" s="2765"/>
      <c r="AU13" s="2765"/>
      <c r="AV13" s="2765"/>
      <c r="AW13" s="2765"/>
      <c r="AX13" s="2765"/>
      <c r="AY13" s="2765"/>
      <c r="AZ13" s="2765"/>
      <c r="BA13" s="2765"/>
      <c r="BB13" s="2765"/>
      <c r="BC13" s="2765"/>
    </row>
    <row r="14" spans="1:55" ht="11.25" customHeight="1">
      <c r="A14" s="2812" t="s">
        <v>2755</v>
      </c>
      <c r="B14" s="2813"/>
      <c r="C14" s="2807"/>
      <c r="D14" s="2802"/>
      <c r="E14" s="2806"/>
      <c r="F14" s="2806"/>
      <c r="G14" s="2806"/>
      <c r="H14" s="2806"/>
      <c r="I14" s="2806"/>
      <c r="J14" s="2806"/>
      <c r="K14" s="2810"/>
      <c r="L14" s="2762"/>
      <c r="T14" s="2781"/>
      <c r="V14" s="2765"/>
      <c r="W14" s="2765"/>
      <c r="X14" s="2765"/>
      <c r="Y14" s="2765"/>
      <c r="Z14" s="2765"/>
      <c r="AA14" s="2765"/>
      <c r="AB14" s="2765"/>
      <c r="AC14" s="2765"/>
      <c r="AD14" s="2765"/>
      <c r="AE14" s="2765"/>
      <c r="AF14" s="2765"/>
      <c r="AG14" s="2765"/>
      <c r="AH14" s="2765"/>
      <c r="AO14" s="2781"/>
      <c r="AQ14" s="2765"/>
      <c r="AR14" s="2765"/>
      <c r="AS14" s="2765"/>
      <c r="AT14" s="2765"/>
      <c r="AU14" s="2765"/>
      <c r="AV14" s="2765"/>
      <c r="AW14" s="2765"/>
      <c r="AX14" s="2765"/>
      <c r="AY14" s="2765"/>
      <c r="AZ14" s="2765"/>
      <c r="BA14" s="2765"/>
      <c r="BB14" s="2765"/>
      <c r="BC14" s="2765"/>
    </row>
    <row r="15" spans="1:55" ht="11.25" customHeight="1">
      <c r="A15" s="2812" t="s">
        <v>2754</v>
      </c>
      <c r="B15" s="2813"/>
      <c r="C15" s="2807"/>
      <c r="D15" s="2802"/>
      <c r="E15" s="2806"/>
      <c r="F15" s="2806"/>
      <c r="G15" s="2806"/>
      <c r="H15" s="2806"/>
      <c r="I15" s="2806"/>
      <c r="J15" s="2806"/>
      <c r="K15" s="2810"/>
      <c r="L15" s="2762"/>
      <c r="T15" s="2781"/>
      <c r="V15" s="2765"/>
      <c r="W15" s="2765"/>
      <c r="X15" s="2765"/>
      <c r="Y15" s="2765"/>
      <c r="Z15" s="2765"/>
      <c r="AA15" s="2765"/>
      <c r="AB15" s="2765"/>
      <c r="AC15" s="2765"/>
      <c r="AD15" s="2765"/>
      <c r="AE15" s="2765"/>
      <c r="AF15" s="2765"/>
      <c r="AG15" s="2765"/>
      <c r="AH15" s="2765"/>
      <c r="AO15" s="2781"/>
      <c r="AQ15" s="2765"/>
      <c r="AR15" s="2765"/>
      <c r="AS15" s="2765"/>
      <c r="AT15" s="2765"/>
      <c r="AU15" s="2765"/>
      <c r="AV15" s="2765"/>
      <c r="AW15" s="2765"/>
      <c r="AX15" s="2765"/>
      <c r="AY15" s="2765"/>
      <c r="AZ15" s="2765"/>
      <c r="BA15" s="2765"/>
      <c r="BB15" s="2765"/>
      <c r="BC15" s="2765"/>
    </row>
    <row r="16" spans="1:55" ht="11.25" customHeight="1">
      <c r="A16" s="2812" t="s">
        <v>2753</v>
      </c>
      <c r="B16" s="2811"/>
      <c r="C16" s="2807"/>
      <c r="D16" s="2802"/>
      <c r="E16" s="2806"/>
      <c r="F16" s="2806"/>
      <c r="G16" s="2806"/>
      <c r="H16" s="2806"/>
      <c r="I16" s="2806"/>
      <c r="J16" s="2806"/>
      <c r="K16" s="2810"/>
      <c r="L16" s="2762"/>
      <c r="T16" s="2781"/>
      <c r="V16" s="2765"/>
      <c r="W16" s="2765"/>
      <c r="X16" s="2765"/>
      <c r="Y16" s="2765"/>
      <c r="Z16" s="2765"/>
      <c r="AA16" s="2765"/>
      <c r="AB16" s="2765"/>
      <c r="AC16" s="2765"/>
      <c r="AD16" s="2765"/>
      <c r="AE16" s="2765"/>
      <c r="AF16" s="2765"/>
      <c r="AG16" s="2765"/>
      <c r="AH16" s="2765"/>
      <c r="AO16" s="2781"/>
      <c r="AQ16" s="2765"/>
      <c r="AR16" s="2765"/>
      <c r="AS16" s="2765"/>
      <c r="AT16" s="2765"/>
      <c r="AU16" s="2765"/>
      <c r="AV16" s="2765"/>
      <c r="AW16" s="2765"/>
      <c r="AX16" s="2765"/>
      <c r="AY16" s="2765"/>
      <c r="AZ16" s="2765"/>
      <c r="BA16" s="2765"/>
      <c r="BB16" s="2765"/>
      <c r="BC16" s="2765"/>
    </row>
    <row r="17" spans="1:56" ht="11.25" customHeight="1">
      <c r="A17" s="2812" t="s">
        <v>2752</v>
      </c>
      <c r="B17" s="2811"/>
      <c r="C17" s="2807"/>
      <c r="D17" s="2802"/>
      <c r="E17" s="2806"/>
      <c r="F17" s="2806"/>
      <c r="G17" s="2806"/>
      <c r="H17" s="2806"/>
      <c r="I17" s="2806"/>
      <c r="J17" s="2806"/>
      <c r="K17" s="2810"/>
      <c r="L17" s="2762"/>
      <c r="T17" s="2781"/>
      <c r="V17" s="2765"/>
      <c r="W17" s="2765"/>
      <c r="X17" s="2765"/>
      <c r="Y17" s="2765"/>
      <c r="Z17" s="2765"/>
      <c r="AA17" s="2765"/>
      <c r="AB17" s="2765"/>
      <c r="AC17" s="2765"/>
      <c r="AD17" s="2765"/>
      <c r="AE17" s="2765"/>
      <c r="AF17" s="2765"/>
      <c r="AG17" s="2765"/>
      <c r="AH17" s="2765"/>
      <c r="AO17" s="2781"/>
      <c r="AQ17" s="2765"/>
      <c r="AR17" s="2765"/>
      <c r="AS17" s="2765"/>
      <c r="AT17" s="2765"/>
      <c r="AU17" s="2765"/>
      <c r="AV17" s="2765"/>
      <c r="AW17" s="2765"/>
      <c r="AX17" s="2765"/>
      <c r="AY17" s="2765"/>
      <c r="AZ17" s="2765"/>
      <c r="BA17" s="2765"/>
      <c r="BB17" s="2765"/>
      <c r="BC17" s="2765"/>
    </row>
    <row r="18" spans="1:56" ht="11.25" customHeight="1">
      <c r="A18" s="2812" t="s">
        <v>2751</v>
      </c>
      <c r="B18" s="2811"/>
      <c r="C18" s="2807"/>
      <c r="D18" s="2802"/>
      <c r="E18" s="2806"/>
      <c r="F18" s="2806"/>
      <c r="G18" s="2806"/>
      <c r="H18" s="2806"/>
      <c r="I18" s="2806"/>
      <c r="J18" s="2806"/>
      <c r="K18" s="2810"/>
      <c r="L18" s="2762"/>
      <c r="T18" s="2781"/>
      <c r="V18" s="2765"/>
      <c r="W18" s="2765"/>
      <c r="X18" s="2765"/>
      <c r="Y18" s="2765"/>
      <c r="Z18" s="2765"/>
      <c r="AA18" s="2765"/>
      <c r="AB18" s="2765"/>
      <c r="AC18" s="2765"/>
      <c r="AD18" s="2765"/>
      <c r="AE18" s="2765"/>
      <c r="AF18" s="2765"/>
      <c r="AG18" s="2765"/>
      <c r="AH18" s="2765"/>
      <c r="AO18" s="2781"/>
      <c r="AQ18" s="2765"/>
      <c r="AR18" s="2765"/>
      <c r="AS18" s="2765"/>
      <c r="AT18" s="2765"/>
      <c r="AU18" s="2765"/>
      <c r="AV18" s="2765"/>
      <c r="AW18" s="2765"/>
      <c r="AX18" s="2765"/>
      <c r="AY18" s="2765"/>
      <c r="AZ18" s="2765"/>
      <c r="BA18" s="2765"/>
      <c r="BB18" s="2765"/>
      <c r="BC18" s="2765"/>
    </row>
    <row r="19" spans="1:56" ht="11.25" customHeight="1">
      <c r="A19" s="2812" t="s">
        <v>2750</v>
      </c>
      <c r="B19" s="2813"/>
      <c r="C19" s="2807"/>
      <c r="D19" s="2802"/>
      <c r="E19" s="2806"/>
      <c r="F19" s="2806"/>
      <c r="G19" s="2806"/>
      <c r="H19" s="2806"/>
      <c r="I19" s="2806"/>
      <c r="J19" s="2806"/>
      <c r="K19" s="2810"/>
      <c r="L19" s="2762"/>
      <c r="T19" s="2781"/>
      <c r="V19" s="2765"/>
      <c r="W19" s="2765"/>
      <c r="X19" s="2765"/>
      <c r="Y19" s="2765"/>
      <c r="Z19" s="2765"/>
      <c r="AA19" s="2765"/>
      <c r="AB19" s="2765"/>
      <c r="AC19" s="2765"/>
      <c r="AD19" s="2765"/>
      <c r="AE19" s="2765"/>
      <c r="AF19" s="2765"/>
      <c r="AG19" s="2765"/>
      <c r="AH19" s="2765"/>
      <c r="AO19" s="2781"/>
      <c r="AQ19" s="2765"/>
      <c r="AR19" s="2765"/>
      <c r="AS19" s="2765"/>
      <c r="AT19" s="2765"/>
      <c r="AU19" s="2765"/>
      <c r="AV19" s="2765"/>
      <c r="AW19" s="2765"/>
      <c r="AX19" s="2765"/>
      <c r="AY19" s="2765"/>
      <c r="AZ19" s="2765"/>
      <c r="BA19" s="2765"/>
      <c r="BB19" s="2765"/>
      <c r="BC19" s="2765"/>
    </row>
    <row r="20" spans="1:56" ht="11.25" customHeight="1">
      <c r="A20" s="2812" t="s">
        <v>2749</v>
      </c>
      <c r="B20" s="2813"/>
      <c r="C20" s="2807"/>
      <c r="D20" s="2802"/>
      <c r="E20" s="2806"/>
      <c r="F20" s="2806"/>
      <c r="G20" s="2806"/>
      <c r="H20" s="2806"/>
      <c r="I20" s="2806"/>
      <c r="J20" s="2806"/>
      <c r="K20" s="2810"/>
      <c r="L20" s="2762"/>
      <c r="T20" s="2781"/>
      <c r="V20" s="2765"/>
      <c r="W20" s="2765"/>
      <c r="X20" s="2765"/>
      <c r="Y20" s="2765"/>
      <c r="Z20" s="2765"/>
      <c r="AA20" s="2765"/>
      <c r="AB20" s="2765"/>
      <c r="AC20" s="2765"/>
      <c r="AD20" s="2765"/>
      <c r="AE20" s="2765"/>
      <c r="AF20" s="2765"/>
      <c r="AG20" s="2765"/>
      <c r="AH20" s="2765"/>
      <c r="AO20" s="2781"/>
      <c r="AQ20" s="2765"/>
      <c r="AR20" s="2765"/>
      <c r="AS20" s="2765"/>
      <c r="AT20" s="2765"/>
      <c r="AU20" s="2765"/>
      <c r="AV20" s="2765"/>
      <c r="AW20" s="2765"/>
      <c r="AX20" s="2765"/>
      <c r="AY20" s="2765"/>
      <c r="AZ20" s="2765"/>
      <c r="BA20" s="2765"/>
      <c r="BB20" s="2765"/>
      <c r="BC20" s="2765"/>
    </row>
    <row r="21" spans="1:56" ht="11.25" customHeight="1">
      <c r="A21" s="2812" t="s">
        <v>2748</v>
      </c>
      <c r="B21" s="2813"/>
      <c r="C21" s="2807"/>
      <c r="D21" s="2802"/>
      <c r="E21" s="2806"/>
      <c r="F21" s="2806"/>
      <c r="G21" s="2806"/>
      <c r="H21" s="2806"/>
      <c r="I21" s="2806"/>
      <c r="J21" s="2806"/>
      <c r="K21" s="2810"/>
      <c r="L21" s="2762"/>
      <c r="T21" s="2781"/>
      <c r="V21" s="2765"/>
      <c r="W21" s="2765"/>
      <c r="X21" s="2765"/>
      <c r="Y21" s="2765"/>
      <c r="Z21" s="2765"/>
      <c r="AA21" s="2765"/>
      <c r="AB21" s="2765"/>
      <c r="AC21" s="2765"/>
      <c r="AD21" s="2765"/>
      <c r="AE21" s="2765"/>
      <c r="AF21" s="2765"/>
      <c r="AG21" s="2765"/>
      <c r="AH21" s="2765"/>
      <c r="AI21" s="2765"/>
      <c r="AO21" s="2781"/>
      <c r="AQ21" s="2765"/>
      <c r="AR21" s="2765"/>
      <c r="AS21" s="2765"/>
      <c r="AT21" s="2765"/>
      <c r="AU21" s="2765"/>
      <c r="AV21" s="2765"/>
      <c r="AW21" s="2765"/>
      <c r="AX21" s="2765"/>
      <c r="AY21" s="2765"/>
      <c r="AZ21" s="2765"/>
      <c r="BA21" s="2765"/>
      <c r="BB21" s="2765"/>
      <c r="BC21" s="2765"/>
      <c r="BD21" s="2765"/>
    </row>
    <row r="22" spans="1:56" ht="11.25" customHeight="1">
      <c r="A22" s="2812" t="s">
        <v>2747</v>
      </c>
      <c r="B22" s="2811"/>
      <c r="C22" s="2807"/>
      <c r="D22" s="2802"/>
      <c r="E22" s="2806"/>
      <c r="F22" s="2806"/>
      <c r="G22" s="2806"/>
      <c r="H22" s="2806"/>
      <c r="I22" s="2806"/>
      <c r="J22" s="2806"/>
      <c r="K22" s="2810"/>
      <c r="L22" s="2762"/>
      <c r="T22" s="2781"/>
      <c r="V22" s="2765"/>
      <c r="W22" s="2765"/>
      <c r="X22" s="2765"/>
      <c r="Y22" s="2765"/>
      <c r="Z22" s="2765"/>
      <c r="AA22" s="2765"/>
      <c r="AB22" s="2765"/>
      <c r="AC22" s="2765"/>
      <c r="AD22" s="2765"/>
      <c r="AE22" s="2765"/>
      <c r="AF22" s="2765"/>
      <c r="AG22" s="2765"/>
      <c r="AH22" s="2765"/>
      <c r="AI22" s="2765"/>
      <c r="AO22" s="2781"/>
      <c r="AQ22" s="2765"/>
      <c r="AR22" s="2765"/>
      <c r="AS22" s="2765"/>
      <c r="AT22" s="2765"/>
      <c r="AU22" s="2765"/>
      <c r="AV22" s="2765"/>
      <c r="AW22" s="2765"/>
      <c r="AX22" s="2765"/>
      <c r="AY22" s="2765"/>
      <c r="AZ22" s="2765"/>
      <c r="BA22" s="2765"/>
      <c r="BB22" s="2765"/>
      <c r="BC22" s="2765"/>
      <c r="BD22" s="2765"/>
    </row>
    <row r="23" spans="1:56" ht="11.25" customHeight="1">
      <c r="A23" s="2812" t="s">
        <v>2746</v>
      </c>
      <c r="B23" s="2811"/>
      <c r="C23" s="2807"/>
      <c r="D23" s="2802"/>
      <c r="E23" s="2806"/>
      <c r="F23" s="2806"/>
      <c r="G23" s="2806"/>
      <c r="H23" s="2806"/>
      <c r="I23" s="2806"/>
      <c r="J23" s="2806"/>
      <c r="K23" s="2810"/>
      <c r="L23" s="2762"/>
      <c r="T23" s="2781"/>
      <c r="V23" s="2765"/>
      <c r="W23" s="2765"/>
      <c r="X23" s="2765"/>
      <c r="Y23" s="2765"/>
      <c r="Z23" s="2765"/>
      <c r="AA23" s="2765"/>
      <c r="AB23" s="2765"/>
      <c r="AC23" s="2765"/>
      <c r="AD23" s="2765"/>
      <c r="AE23" s="2765"/>
      <c r="AF23" s="2765"/>
      <c r="AG23" s="2765"/>
      <c r="AH23" s="2765"/>
      <c r="AI23" s="2765"/>
      <c r="AO23" s="2781"/>
      <c r="AQ23" s="2765"/>
      <c r="AR23" s="2765"/>
      <c r="AS23" s="2765"/>
      <c r="AT23" s="2765"/>
      <c r="AU23" s="2765"/>
      <c r="AV23" s="2765"/>
      <c r="AW23" s="2765"/>
      <c r="AX23" s="2765"/>
      <c r="AY23" s="2765"/>
      <c r="AZ23" s="2765"/>
      <c r="BA23" s="2765"/>
      <c r="BB23" s="2765"/>
      <c r="BC23" s="2765"/>
      <c r="BD23" s="2765"/>
    </row>
    <row r="24" spans="1:56" ht="27" customHeight="1">
      <c r="A24" s="3480" t="s">
        <v>2745</v>
      </c>
      <c r="B24" s="2794"/>
      <c r="C24" s="2809"/>
      <c r="D24" s="2794"/>
      <c r="E24" s="2792"/>
      <c r="F24" s="2792"/>
      <c r="G24" s="2792"/>
      <c r="H24" s="2792"/>
      <c r="I24" s="2792"/>
      <c r="J24" s="2792"/>
      <c r="K24" s="2808"/>
      <c r="L24" s="2762"/>
      <c r="T24" s="2781"/>
      <c r="V24" s="2765"/>
      <c r="W24" s="2765"/>
      <c r="X24" s="2765"/>
      <c r="Y24" s="2765"/>
      <c r="Z24" s="2765"/>
      <c r="AA24" s="2765"/>
      <c r="AB24" s="2765"/>
      <c r="AC24" s="2765"/>
      <c r="AD24" s="2765"/>
      <c r="AE24" s="2765"/>
      <c r="AF24" s="2765"/>
      <c r="AG24" s="2765"/>
      <c r="AH24" s="2765"/>
      <c r="AI24" s="2765"/>
      <c r="AO24" s="2781"/>
      <c r="AQ24" s="2765"/>
      <c r="AR24" s="2765"/>
      <c r="AS24" s="2765"/>
      <c r="AT24" s="2765"/>
      <c r="AU24" s="2765"/>
      <c r="AV24" s="2765"/>
      <c r="AW24" s="2765"/>
      <c r="AX24" s="2765"/>
      <c r="AY24" s="2765"/>
      <c r="AZ24" s="2765"/>
      <c r="BA24" s="2765"/>
      <c r="BB24" s="2765"/>
      <c r="BC24" s="2765"/>
      <c r="BD24" s="2765"/>
    </row>
    <row r="25" spans="1:56" ht="11.25" customHeight="1">
      <c r="A25" s="2803"/>
      <c r="B25" s="2802" t="s">
        <v>982</v>
      </c>
      <c r="C25" s="2807"/>
      <c r="D25" s="2802"/>
      <c r="E25" s="2806"/>
      <c r="F25" s="2806"/>
      <c r="G25" s="2800"/>
      <c r="H25" s="2805"/>
      <c r="I25" s="2805"/>
      <c r="J25" s="2799" t="s">
        <v>2744</v>
      </c>
      <c r="K25" s="2804"/>
      <c r="L25" s="2762"/>
      <c r="T25" s="2781"/>
      <c r="V25" s="2765"/>
      <c r="W25" s="2765"/>
      <c r="X25" s="2765"/>
      <c r="Y25" s="2765"/>
      <c r="Z25" s="2765"/>
      <c r="AA25" s="2765"/>
      <c r="AB25" s="2765"/>
      <c r="AC25" s="2765"/>
      <c r="AD25" s="2765"/>
      <c r="AE25" s="2765"/>
      <c r="AF25" s="2765"/>
      <c r="AG25" s="2765"/>
      <c r="AH25" s="2765"/>
      <c r="AI25" s="2765"/>
      <c r="AO25" s="2781"/>
      <c r="AQ25" s="2765"/>
      <c r="AR25" s="2765"/>
      <c r="AS25" s="2765"/>
      <c r="AT25" s="2765"/>
      <c r="AU25" s="2765"/>
      <c r="AV25" s="2765"/>
      <c r="AW25" s="2765"/>
      <c r="AX25" s="2765"/>
      <c r="AY25" s="2765"/>
      <c r="AZ25" s="2765"/>
      <c r="BA25" s="2765"/>
      <c r="BB25" s="2765"/>
      <c r="BC25" s="2765"/>
      <c r="BD25" s="2765"/>
    </row>
    <row r="26" spans="1:56" ht="11.25" customHeight="1">
      <c r="A26" s="2803" t="s">
        <v>549</v>
      </c>
      <c r="B26" s="5695" t="s">
        <v>2677</v>
      </c>
      <c r="C26" s="5696"/>
      <c r="D26" s="5696"/>
      <c r="E26" s="5696"/>
      <c r="F26" s="5697"/>
      <c r="G26" s="4719" t="s">
        <v>787</v>
      </c>
      <c r="H26" s="2801" t="s">
        <v>2743</v>
      </c>
      <c r="I26" s="2800" t="s">
        <v>788</v>
      </c>
      <c r="J26" s="2799" t="s">
        <v>2742</v>
      </c>
      <c r="K26" s="2798" t="s">
        <v>549</v>
      </c>
      <c r="L26" s="2762"/>
      <c r="T26" s="2781"/>
      <c r="V26" s="2765"/>
      <c r="W26" s="2765"/>
      <c r="X26" s="2765"/>
      <c r="Y26" s="2765"/>
      <c r="Z26" s="2765"/>
      <c r="AA26" s="2765"/>
      <c r="AB26" s="2765"/>
      <c r="AC26" s="2765"/>
      <c r="AD26" s="2765"/>
      <c r="AE26" s="2765"/>
      <c r="AF26" s="2765"/>
      <c r="AG26" s="2765"/>
      <c r="AH26" s="2765"/>
      <c r="AI26" s="2765"/>
      <c r="AO26" s="2781"/>
      <c r="AQ26" s="2765"/>
      <c r="AR26" s="2765"/>
      <c r="AS26" s="2765"/>
      <c r="AT26" s="2765"/>
      <c r="AU26" s="2765"/>
      <c r="AV26" s="2765"/>
      <c r="AW26" s="2765"/>
      <c r="AX26" s="2765"/>
      <c r="AY26" s="2765"/>
      <c r="AZ26" s="2765"/>
      <c r="BA26" s="2765"/>
      <c r="BB26" s="2765"/>
      <c r="BC26" s="2765"/>
      <c r="BD26" s="2765"/>
    </row>
    <row r="27" spans="1:56" ht="11.25" customHeight="1">
      <c r="A27" s="2797" t="s">
        <v>593</v>
      </c>
      <c r="B27" s="2796"/>
      <c r="C27" s="2795"/>
      <c r="D27" s="2794"/>
      <c r="E27" s="2793"/>
      <c r="F27" s="2793"/>
      <c r="G27" s="4720" t="s">
        <v>2699</v>
      </c>
      <c r="H27" s="2792" t="s">
        <v>2741</v>
      </c>
      <c r="I27" s="2791" t="s">
        <v>2740</v>
      </c>
      <c r="J27" s="2790" t="s">
        <v>2739</v>
      </c>
      <c r="K27" s="2789" t="s">
        <v>593</v>
      </c>
      <c r="L27" s="2762"/>
      <c r="T27" s="2781"/>
      <c r="V27" s="2765"/>
      <c r="W27" s="2765"/>
      <c r="X27" s="2765"/>
      <c r="Y27" s="2765"/>
      <c r="Z27" s="2765"/>
      <c r="AA27" s="2765"/>
      <c r="AB27" s="2765"/>
      <c r="AC27" s="2765"/>
      <c r="AD27" s="2765"/>
      <c r="AE27" s="2765"/>
      <c r="AF27" s="2765"/>
      <c r="AG27" s="2765"/>
      <c r="AH27" s="2765"/>
      <c r="AI27" s="2765"/>
      <c r="AO27" s="2781"/>
      <c r="AQ27" s="2765"/>
      <c r="AR27" s="2765"/>
      <c r="AS27" s="2765"/>
      <c r="AT27" s="2765"/>
      <c r="AU27" s="2765"/>
      <c r="AV27" s="2765"/>
      <c r="AW27" s="2765"/>
      <c r="AX27" s="2765"/>
      <c r="AY27" s="2765"/>
      <c r="AZ27" s="2765"/>
      <c r="BA27" s="2765"/>
      <c r="BB27" s="2765"/>
      <c r="BC27" s="2765"/>
      <c r="BD27" s="2765"/>
    </row>
    <row r="28" spans="1:56" ht="11.25" customHeight="1">
      <c r="A28" s="2780">
        <v>1</v>
      </c>
      <c r="B28" s="5692" t="s">
        <v>3546</v>
      </c>
      <c r="C28" s="5693"/>
      <c r="D28" s="5693"/>
      <c r="E28" s="5693"/>
      <c r="F28" s="5694"/>
      <c r="G28" s="5426">
        <v>22</v>
      </c>
      <c r="H28" s="5425">
        <v>4105</v>
      </c>
      <c r="I28" s="5426">
        <v>54669</v>
      </c>
      <c r="J28" s="5416" t="s">
        <v>2343</v>
      </c>
      <c r="K28" s="2772" t="s">
        <v>789</v>
      </c>
      <c r="L28" s="2762"/>
      <c r="M28" s="5431"/>
      <c r="T28" s="2781"/>
      <c r="V28" s="2765"/>
      <c r="W28" s="2765"/>
      <c r="X28" s="2765"/>
      <c r="Y28" s="2765"/>
      <c r="Z28" s="2765"/>
      <c r="AA28" s="2765"/>
      <c r="AB28" s="2765"/>
      <c r="AC28" s="2765"/>
      <c r="AD28" s="2765"/>
      <c r="AE28" s="2765"/>
      <c r="AF28" s="2765"/>
      <c r="AG28" s="2765"/>
      <c r="AH28" s="2765"/>
      <c r="AI28" s="2765"/>
      <c r="AO28" s="2781"/>
      <c r="AQ28" s="2765"/>
      <c r="AR28" s="2765"/>
      <c r="AS28" s="2765"/>
      <c r="AT28" s="2765"/>
      <c r="AU28" s="2765"/>
      <c r="AV28" s="2765"/>
      <c r="AW28" s="2766"/>
      <c r="AX28" s="2765"/>
      <c r="AY28" s="2766"/>
      <c r="AZ28" s="2765"/>
      <c r="BA28" s="2766"/>
      <c r="BB28" s="2765"/>
      <c r="BC28" s="2766"/>
      <c r="BD28" s="2765"/>
    </row>
    <row r="29" spans="1:56" ht="11.25" customHeight="1">
      <c r="A29" s="2780">
        <v>2</v>
      </c>
      <c r="B29" s="5692"/>
      <c r="C29" s="5693"/>
      <c r="D29" s="5693"/>
      <c r="E29" s="5693"/>
      <c r="F29" s="5694"/>
      <c r="G29" s="5426"/>
      <c r="H29" s="5425"/>
      <c r="I29" s="5426"/>
      <c r="J29" s="5416"/>
      <c r="K29" s="2772" t="s">
        <v>778</v>
      </c>
      <c r="L29" s="2762"/>
      <c r="T29" s="2781"/>
      <c r="V29" s="2765"/>
      <c r="W29" s="2765"/>
      <c r="X29" s="2765"/>
      <c r="Y29" s="2765"/>
      <c r="Z29" s="2765"/>
      <c r="AA29" s="2765"/>
      <c r="AB29" s="2765"/>
      <c r="AC29" s="2765"/>
      <c r="AD29" s="2765"/>
      <c r="AE29" s="2765"/>
      <c r="AF29" s="2765"/>
      <c r="AG29" s="2765"/>
      <c r="AH29" s="2765"/>
      <c r="AI29" s="2765"/>
      <c r="AO29" s="2781"/>
      <c r="AQ29" s="2765"/>
      <c r="AR29" s="2765"/>
      <c r="AS29" s="2765"/>
      <c r="AT29" s="2765"/>
      <c r="AU29" s="2765"/>
      <c r="AV29" s="2765"/>
      <c r="AW29" s="2766"/>
      <c r="AX29" s="2765"/>
      <c r="AY29" s="2766"/>
      <c r="AZ29" s="2765"/>
      <c r="BA29" s="2766"/>
      <c r="BB29" s="2765"/>
      <c r="BC29" s="2766"/>
      <c r="BD29" s="2765"/>
    </row>
    <row r="30" spans="1:56" ht="11.25" customHeight="1">
      <c r="A30" s="2780">
        <v>3</v>
      </c>
      <c r="B30" s="2779"/>
      <c r="C30" s="2782"/>
      <c r="D30" s="2778"/>
      <c r="E30" s="2778"/>
      <c r="F30" s="2778"/>
      <c r="G30" s="2774"/>
      <c r="H30" s="2778"/>
      <c r="I30" s="2774"/>
      <c r="J30" s="2773"/>
      <c r="K30" s="2772" t="s">
        <v>790</v>
      </c>
      <c r="L30" s="2762"/>
      <c r="T30" s="2781"/>
      <c r="U30" s="2765"/>
      <c r="V30" s="2765"/>
      <c r="W30" s="2765"/>
      <c r="X30" s="2765"/>
      <c r="Y30" s="2765"/>
      <c r="Z30" s="2765"/>
      <c r="AA30" s="2765"/>
      <c r="AB30" s="2765"/>
      <c r="AC30" s="2765"/>
      <c r="AD30" s="2765"/>
      <c r="AE30" s="2765"/>
      <c r="AF30" s="2765"/>
      <c r="AG30" s="2765"/>
      <c r="AH30" s="2765"/>
      <c r="AI30" s="2765"/>
      <c r="AO30" s="2781"/>
      <c r="AP30" s="2765"/>
      <c r="AQ30" s="2765"/>
      <c r="AR30" s="2765"/>
      <c r="AS30" s="2765"/>
      <c r="AT30" s="2765"/>
      <c r="AU30" s="2765"/>
      <c r="AV30" s="2765"/>
      <c r="AW30" s="2766"/>
      <c r="AX30" s="2765"/>
      <c r="AY30" s="2766"/>
      <c r="AZ30" s="2765"/>
      <c r="BA30" s="2766"/>
      <c r="BB30" s="2765"/>
      <c r="BC30" s="2766"/>
      <c r="BD30" s="2765"/>
    </row>
    <row r="31" spans="1:56" ht="11.25" customHeight="1">
      <c r="A31" s="2780">
        <v>4</v>
      </c>
      <c r="B31" s="2779"/>
      <c r="C31" s="2782"/>
      <c r="D31" s="2778"/>
      <c r="E31" s="2778"/>
      <c r="F31" s="2778"/>
      <c r="G31" s="2788"/>
      <c r="H31" s="2778"/>
      <c r="I31" s="2774"/>
      <c r="J31" s="2773"/>
      <c r="K31" s="2772" t="s">
        <v>605</v>
      </c>
      <c r="L31" s="2762"/>
      <c r="T31" s="2781"/>
      <c r="U31" s="2765"/>
      <c r="V31" s="2765"/>
      <c r="W31" s="2765"/>
      <c r="X31" s="2765"/>
      <c r="Y31" s="2765"/>
      <c r="Z31" s="2765"/>
      <c r="AA31" s="2765"/>
      <c r="AB31" s="2765"/>
      <c r="AC31" s="2765"/>
      <c r="AD31" s="2765"/>
      <c r="AE31" s="2765"/>
      <c r="AF31" s="2765"/>
      <c r="AG31" s="2765"/>
      <c r="AH31" s="2765"/>
      <c r="AI31" s="2765"/>
      <c r="AO31" s="2781"/>
      <c r="AP31" s="2765"/>
      <c r="AQ31" s="2765"/>
      <c r="AR31" s="2765"/>
      <c r="AS31" s="2765"/>
      <c r="AT31" s="2765"/>
      <c r="AU31" s="2765"/>
      <c r="AV31" s="2765"/>
      <c r="AW31" s="2766"/>
      <c r="AX31" s="2765"/>
      <c r="AY31" s="2766"/>
      <c r="AZ31" s="2765"/>
      <c r="BA31" s="2766"/>
      <c r="BB31" s="2765"/>
      <c r="BC31" s="2766"/>
      <c r="BD31" s="2765"/>
    </row>
    <row r="32" spans="1:56" ht="11.25" customHeight="1">
      <c r="A32" s="2780">
        <v>5</v>
      </c>
      <c r="B32" s="2779"/>
      <c r="C32" s="2782"/>
      <c r="D32" s="2778"/>
      <c r="E32" s="2778"/>
      <c r="F32" s="2778"/>
      <c r="G32" s="2774"/>
      <c r="H32" s="2778"/>
      <c r="I32" s="2774"/>
      <c r="J32" s="2773"/>
      <c r="K32" s="2772" t="s">
        <v>791</v>
      </c>
      <c r="L32" s="2762"/>
      <c r="T32" s="2781"/>
      <c r="U32" s="2765"/>
      <c r="V32" s="2765"/>
      <c r="W32" s="2765"/>
      <c r="X32" s="2765"/>
      <c r="Y32" s="2765"/>
      <c r="Z32" s="2765"/>
      <c r="AA32" s="2765"/>
      <c r="AB32" s="2765"/>
      <c r="AC32" s="2765"/>
      <c r="AD32" s="2765"/>
      <c r="AE32" s="2765"/>
      <c r="AF32" s="2765"/>
      <c r="AG32" s="2765"/>
      <c r="AH32" s="2765"/>
      <c r="AI32" s="2765"/>
      <c r="AO32" s="2781"/>
      <c r="AP32" s="2765"/>
      <c r="AQ32" s="2765"/>
      <c r="AR32" s="2765"/>
      <c r="AS32" s="2765"/>
      <c r="AT32" s="2765"/>
      <c r="AU32" s="2765"/>
      <c r="AV32" s="2765"/>
      <c r="AW32" s="2766"/>
      <c r="AX32" s="2765"/>
      <c r="AY32" s="2766"/>
      <c r="AZ32" s="2765"/>
      <c r="BA32" s="2766"/>
      <c r="BB32" s="2765"/>
      <c r="BC32" s="2766"/>
      <c r="BD32" s="2765"/>
    </row>
    <row r="33" spans="1:56" ht="11.25" customHeight="1">
      <c r="A33" s="2780">
        <v>6</v>
      </c>
      <c r="B33" s="2779"/>
      <c r="C33" s="2782"/>
      <c r="D33" s="2778"/>
      <c r="E33" s="2778"/>
      <c r="F33" s="2778"/>
      <c r="G33" s="2774"/>
      <c r="H33" s="2778"/>
      <c r="I33" s="2774"/>
      <c r="J33" s="2773"/>
      <c r="K33" s="2772" t="s">
        <v>792</v>
      </c>
      <c r="L33" s="2762"/>
      <c r="T33" s="2781"/>
      <c r="U33" s="2765"/>
      <c r="V33" s="2765"/>
      <c r="W33" s="2765"/>
      <c r="X33" s="2765"/>
      <c r="Y33" s="2765"/>
      <c r="Z33" s="2765"/>
      <c r="AA33" s="2765"/>
      <c r="AB33" s="2765"/>
      <c r="AC33" s="2765"/>
      <c r="AD33" s="2765"/>
      <c r="AE33" s="2765"/>
      <c r="AF33" s="2765"/>
      <c r="AG33" s="2765"/>
      <c r="AH33" s="2765"/>
      <c r="AI33" s="2765"/>
      <c r="AO33" s="2781"/>
      <c r="AP33" s="2765"/>
      <c r="AQ33" s="2765"/>
      <c r="AR33" s="2765"/>
      <c r="AS33" s="2765"/>
      <c r="AT33" s="2765"/>
      <c r="AU33" s="2765"/>
      <c r="AV33" s="2765"/>
      <c r="AW33" s="2766"/>
      <c r="AX33" s="2765"/>
      <c r="AY33" s="2766"/>
      <c r="AZ33" s="2765"/>
      <c r="BA33" s="2766"/>
      <c r="BB33" s="2765"/>
      <c r="BC33" s="2766"/>
      <c r="BD33" s="2765"/>
    </row>
    <row r="34" spans="1:56" ht="11.25" customHeight="1">
      <c r="A34" s="2780">
        <v>7</v>
      </c>
      <c r="B34" s="2779"/>
      <c r="C34" s="2782"/>
      <c r="D34" s="2778"/>
      <c r="E34" s="2778"/>
      <c r="F34" s="2778"/>
      <c r="G34" s="2774"/>
      <c r="H34" s="2778"/>
      <c r="I34" s="2774"/>
      <c r="J34" s="2773"/>
      <c r="K34" s="2772" t="s">
        <v>793</v>
      </c>
      <c r="L34" s="2762"/>
      <c r="T34" s="2781"/>
      <c r="U34" s="2765"/>
      <c r="V34" s="2765"/>
      <c r="W34" s="2765"/>
      <c r="X34" s="2765"/>
      <c r="Y34" s="2765"/>
      <c r="Z34" s="2765"/>
      <c r="AA34" s="2765"/>
      <c r="AB34" s="2765"/>
      <c r="AC34" s="2765"/>
      <c r="AD34" s="2765"/>
      <c r="AE34" s="2765"/>
      <c r="AF34" s="2765"/>
      <c r="AG34" s="2765"/>
      <c r="AH34" s="2765"/>
      <c r="AI34" s="2765"/>
      <c r="AO34" s="2781"/>
      <c r="AP34" s="2765"/>
      <c r="AQ34" s="2765"/>
      <c r="AR34" s="2765"/>
      <c r="AS34" s="2765"/>
      <c r="AT34" s="2765"/>
      <c r="AU34" s="2765"/>
      <c r="AV34" s="2765"/>
      <c r="AW34" s="2766"/>
      <c r="AX34" s="2765"/>
      <c r="AY34" s="2766"/>
      <c r="AZ34" s="2765"/>
      <c r="BA34" s="2766"/>
      <c r="BB34" s="2765"/>
      <c r="BC34" s="2766"/>
      <c r="BD34" s="2765"/>
    </row>
    <row r="35" spans="1:56" ht="11.25" customHeight="1">
      <c r="A35" s="2780">
        <v>8</v>
      </c>
      <c r="B35" s="2779"/>
      <c r="C35" s="2782"/>
      <c r="D35" s="2778"/>
      <c r="E35" s="2778"/>
      <c r="F35" s="2778"/>
      <c r="G35" s="2774"/>
      <c r="H35" s="2778"/>
      <c r="I35" s="2774"/>
      <c r="J35" s="2773"/>
      <c r="K35" s="2772" t="s">
        <v>517</v>
      </c>
      <c r="L35" s="2762"/>
      <c r="T35" s="2781"/>
      <c r="U35" s="2765"/>
      <c r="V35" s="2765"/>
      <c r="W35" s="2765"/>
      <c r="X35" s="2765"/>
      <c r="Y35" s="2765"/>
      <c r="Z35" s="2765"/>
      <c r="AA35" s="2765"/>
      <c r="AB35" s="2765"/>
      <c r="AC35" s="2765"/>
      <c r="AD35" s="2765"/>
      <c r="AE35" s="2765"/>
      <c r="AF35" s="2765"/>
      <c r="AG35" s="2765"/>
      <c r="AH35" s="2765"/>
      <c r="AI35" s="2765"/>
      <c r="AO35" s="2781"/>
      <c r="AP35" s="2765"/>
      <c r="AQ35" s="2765"/>
      <c r="AR35" s="2765"/>
      <c r="AS35" s="2765"/>
      <c r="AT35" s="2765"/>
      <c r="AU35" s="2765"/>
      <c r="AV35" s="2765"/>
      <c r="AW35" s="2766"/>
      <c r="AX35" s="2765"/>
      <c r="AY35" s="2766"/>
      <c r="AZ35" s="2765"/>
      <c r="BA35" s="2766"/>
      <c r="BB35" s="2765"/>
      <c r="BC35" s="2766"/>
      <c r="BD35" s="2765"/>
    </row>
    <row r="36" spans="1:56" ht="11.25" customHeight="1">
      <c r="A36" s="2780">
        <v>9</v>
      </c>
      <c r="B36" s="2779"/>
      <c r="C36" s="2782"/>
      <c r="D36" s="2778"/>
      <c r="E36" s="2778"/>
      <c r="F36" s="2778"/>
      <c r="G36" s="2774"/>
      <c r="H36" s="2778"/>
      <c r="I36" s="2774"/>
      <c r="J36" s="2773"/>
      <c r="K36" s="2772" t="s">
        <v>794</v>
      </c>
      <c r="L36" s="2762"/>
      <c r="T36" s="2781"/>
      <c r="U36" s="2765"/>
      <c r="V36" s="2765"/>
      <c r="W36" s="2765"/>
      <c r="X36" s="2765"/>
      <c r="Y36" s="2765"/>
      <c r="Z36" s="2765"/>
      <c r="AA36" s="2765"/>
      <c r="AB36" s="2765"/>
      <c r="AC36" s="2765"/>
      <c r="AD36" s="2765"/>
      <c r="AE36" s="2765"/>
      <c r="AF36" s="2765"/>
      <c r="AG36" s="2765"/>
      <c r="AH36" s="2765"/>
      <c r="AI36" s="2765"/>
      <c r="AO36" s="2781"/>
      <c r="AP36" s="2765"/>
      <c r="AQ36" s="2765"/>
      <c r="AR36" s="2765"/>
      <c r="AS36" s="2765"/>
      <c r="AT36" s="2765"/>
      <c r="AU36" s="2765"/>
      <c r="AV36" s="2765"/>
      <c r="AW36" s="2766"/>
      <c r="AX36" s="2765"/>
      <c r="AY36" s="2766"/>
      <c r="AZ36" s="2765"/>
      <c r="BA36" s="2766"/>
      <c r="BB36" s="2765"/>
      <c r="BC36" s="2766"/>
      <c r="BD36" s="2765"/>
    </row>
    <row r="37" spans="1:56" ht="11.25" customHeight="1">
      <c r="A37" s="2780">
        <v>10</v>
      </c>
      <c r="B37" s="2779"/>
      <c r="C37" s="2782"/>
      <c r="D37" s="2778"/>
      <c r="E37" s="2778"/>
      <c r="F37" s="2778"/>
      <c r="G37" s="2774"/>
      <c r="H37" s="2778"/>
      <c r="I37" s="2774"/>
      <c r="J37" s="2773"/>
      <c r="K37" s="2772" t="s">
        <v>795</v>
      </c>
      <c r="L37" s="2762"/>
      <c r="T37" s="2781"/>
      <c r="U37" s="2765"/>
      <c r="V37" s="2765"/>
      <c r="W37" s="2765"/>
      <c r="X37" s="2765"/>
      <c r="Y37" s="2765"/>
      <c r="Z37" s="2765"/>
      <c r="AA37" s="2765"/>
      <c r="AB37" s="2765"/>
      <c r="AC37" s="2765"/>
      <c r="AD37" s="2765"/>
      <c r="AE37" s="2765"/>
      <c r="AF37" s="2765"/>
      <c r="AG37" s="2765"/>
      <c r="AH37" s="2765"/>
      <c r="AI37" s="2765"/>
      <c r="AO37" s="2781"/>
      <c r="AP37" s="2765"/>
      <c r="AQ37" s="2765"/>
      <c r="AR37" s="2765"/>
      <c r="AS37" s="2765"/>
      <c r="AT37" s="2765"/>
      <c r="AU37" s="2765"/>
      <c r="AV37" s="2765"/>
      <c r="AW37" s="2766"/>
      <c r="AX37" s="2765"/>
      <c r="AY37" s="2766"/>
      <c r="AZ37" s="2765"/>
      <c r="BA37" s="2766"/>
      <c r="BB37" s="2765"/>
      <c r="BC37" s="2766"/>
      <c r="BD37" s="2765"/>
    </row>
    <row r="38" spans="1:56" ht="11.25" customHeight="1">
      <c r="A38" s="2780">
        <v>11</v>
      </c>
      <c r="B38" s="2779"/>
      <c r="C38" s="2782"/>
      <c r="D38" s="2778"/>
      <c r="E38" s="2778"/>
      <c r="F38" s="2778"/>
      <c r="G38" s="2774"/>
      <c r="H38" s="2778"/>
      <c r="I38" s="2774"/>
      <c r="J38" s="2773"/>
      <c r="K38" s="2772" t="s">
        <v>796</v>
      </c>
      <c r="L38" s="2762"/>
      <c r="T38" s="2781"/>
      <c r="U38" s="2765"/>
      <c r="V38" s="2765"/>
      <c r="W38" s="2765"/>
      <c r="X38" s="2765"/>
      <c r="Y38" s="2765"/>
      <c r="Z38" s="2765"/>
      <c r="AA38" s="2765"/>
      <c r="AB38" s="2765"/>
      <c r="AC38" s="2765"/>
      <c r="AD38" s="2765"/>
      <c r="AE38" s="2765"/>
      <c r="AF38" s="2765"/>
      <c r="AG38" s="2765"/>
      <c r="AH38" s="2765"/>
      <c r="AI38" s="2765"/>
      <c r="AO38" s="2781"/>
      <c r="AP38" s="2765"/>
      <c r="AQ38" s="2765"/>
      <c r="AR38" s="2765"/>
      <c r="AS38" s="2765"/>
      <c r="AT38" s="2765"/>
      <c r="AU38" s="2765"/>
      <c r="AV38" s="2765"/>
      <c r="AW38" s="2766"/>
      <c r="AX38" s="2765"/>
      <c r="AY38" s="2766"/>
      <c r="AZ38" s="2765"/>
      <c r="BA38" s="2766"/>
      <c r="BB38" s="2765"/>
      <c r="BC38" s="2766"/>
      <c r="BD38" s="2765"/>
    </row>
    <row r="39" spans="1:56" ht="11.25" customHeight="1">
      <c r="A39" s="2780">
        <v>12</v>
      </c>
      <c r="B39" s="2779"/>
      <c r="C39" s="2782"/>
      <c r="D39" s="2778"/>
      <c r="E39" s="2778"/>
      <c r="F39" s="2778"/>
      <c r="G39" s="2774"/>
      <c r="H39" s="2778"/>
      <c r="I39" s="2774"/>
      <c r="J39" s="2773"/>
      <c r="K39" s="2772" t="s">
        <v>797</v>
      </c>
      <c r="L39" s="2762"/>
      <c r="T39" s="2781"/>
      <c r="U39" s="2765"/>
      <c r="V39" s="2765"/>
      <c r="W39" s="2765"/>
      <c r="X39" s="2765"/>
      <c r="Y39" s="2765"/>
      <c r="Z39" s="2765"/>
      <c r="AA39" s="2765"/>
      <c r="AB39" s="2765"/>
      <c r="AC39" s="2765"/>
      <c r="AD39" s="2765"/>
      <c r="AE39" s="2765"/>
      <c r="AF39" s="2765"/>
      <c r="AG39" s="2765"/>
      <c r="AH39" s="2765"/>
      <c r="AI39" s="2765"/>
      <c r="AO39" s="2781"/>
      <c r="AP39" s="2765"/>
      <c r="AQ39" s="2765"/>
      <c r="AR39" s="2765"/>
      <c r="AS39" s="2765"/>
      <c r="AT39" s="2765"/>
      <c r="AU39" s="2765"/>
      <c r="AV39" s="2765"/>
      <c r="AW39" s="2766"/>
      <c r="AX39" s="2765"/>
      <c r="AY39" s="2766"/>
      <c r="AZ39" s="2765"/>
      <c r="BA39" s="2766"/>
      <c r="BB39" s="2765"/>
      <c r="BC39" s="2766"/>
      <c r="BD39" s="2765"/>
    </row>
    <row r="40" spans="1:56" ht="11.25" customHeight="1">
      <c r="A40" s="2780">
        <v>13</v>
      </c>
      <c r="B40" s="2779"/>
      <c r="C40" s="2782"/>
      <c r="D40" s="2782"/>
      <c r="E40" s="2778"/>
      <c r="F40" s="2778"/>
      <c r="G40" s="2774"/>
      <c r="H40" s="2778"/>
      <c r="I40" s="2774"/>
      <c r="J40" s="2773"/>
      <c r="K40" s="2772" t="s">
        <v>798</v>
      </c>
      <c r="L40" s="2762"/>
      <c r="T40" s="2781"/>
      <c r="U40" s="2781"/>
      <c r="V40" s="2765"/>
      <c r="W40" s="2765"/>
      <c r="X40" s="2765"/>
      <c r="Y40" s="2765"/>
      <c r="Z40" s="2765"/>
      <c r="AA40" s="2765"/>
      <c r="AB40" s="2765"/>
      <c r="AC40" s="2765"/>
      <c r="AD40" s="2765"/>
      <c r="AE40" s="2765"/>
      <c r="AF40" s="2765"/>
      <c r="AG40" s="2765"/>
      <c r="AH40" s="2765"/>
      <c r="AI40" s="2765"/>
      <c r="AO40" s="2781"/>
      <c r="AP40" s="2781"/>
      <c r="AQ40" s="2765"/>
      <c r="AR40" s="2765"/>
      <c r="AS40" s="2765"/>
      <c r="AT40" s="2765"/>
      <c r="AU40" s="2765"/>
      <c r="AV40" s="2765"/>
      <c r="AW40" s="2766"/>
      <c r="AX40" s="2765"/>
      <c r="AY40" s="2766"/>
      <c r="AZ40" s="2765"/>
      <c r="BA40" s="2766"/>
      <c r="BB40" s="2765"/>
      <c r="BC40" s="2766"/>
      <c r="BD40" s="2765"/>
    </row>
    <row r="41" spans="1:56" ht="11.25" customHeight="1">
      <c r="A41" s="2780">
        <v>14</v>
      </c>
      <c r="B41" s="2779"/>
      <c r="C41" s="2782"/>
      <c r="D41" s="2778"/>
      <c r="E41" s="2778"/>
      <c r="F41" s="2778"/>
      <c r="G41" s="2774"/>
      <c r="H41" s="2778"/>
      <c r="I41" s="2774"/>
      <c r="J41" s="2773"/>
      <c r="K41" s="2772" t="s">
        <v>799</v>
      </c>
      <c r="L41" s="2762"/>
      <c r="T41" s="2781"/>
      <c r="U41" s="2765"/>
      <c r="V41" s="2765"/>
      <c r="W41" s="2765"/>
      <c r="X41" s="2765"/>
      <c r="Y41" s="2765"/>
      <c r="Z41" s="2765"/>
      <c r="AA41" s="2765"/>
      <c r="AB41" s="2765"/>
      <c r="AC41" s="2765"/>
      <c r="AD41" s="2765"/>
      <c r="AE41" s="2765"/>
      <c r="AF41" s="2765"/>
      <c r="AG41" s="2765"/>
      <c r="AH41" s="2765"/>
      <c r="AI41" s="2765"/>
      <c r="AO41" s="2781"/>
      <c r="AP41" s="2765"/>
      <c r="AQ41" s="2765"/>
      <c r="AR41" s="2765"/>
      <c r="AS41" s="2765"/>
      <c r="AT41" s="2765"/>
      <c r="AU41" s="2765"/>
      <c r="AV41" s="2765"/>
      <c r="AW41" s="2766"/>
      <c r="AX41" s="2765"/>
      <c r="AY41" s="2766"/>
      <c r="AZ41" s="2765"/>
      <c r="BA41" s="2766"/>
      <c r="BB41" s="2765"/>
      <c r="BC41" s="2766"/>
      <c r="BD41" s="2765"/>
    </row>
    <row r="42" spans="1:56" ht="11.25" customHeight="1">
      <c r="A42" s="2780">
        <v>15</v>
      </c>
      <c r="B42" s="2779"/>
      <c r="C42" s="2782"/>
      <c r="D42" s="2778"/>
      <c r="E42" s="2778"/>
      <c r="F42" s="2778"/>
      <c r="G42" s="2774"/>
      <c r="H42" s="2778"/>
      <c r="I42" s="2774"/>
      <c r="J42" s="2773"/>
      <c r="K42" s="2772" t="s">
        <v>800</v>
      </c>
      <c r="L42" s="2762"/>
      <c r="T42" s="2781"/>
      <c r="U42" s="2765"/>
      <c r="V42" s="2765"/>
      <c r="W42" s="2765"/>
      <c r="X42" s="2765"/>
      <c r="Y42" s="2765"/>
      <c r="Z42" s="2765"/>
      <c r="AA42" s="2765"/>
      <c r="AB42" s="2765"/>
      <c r="AC42" s="2765"/>
      <c r="AD42" s="2765"/>
      <c r="AE42" s="2765"/>
      <c r="AF42" s="2765"/>
      <c r="AG42" s="2765"/>
      <c r="AH42" s="2765"/>
      <c r="AI42" s="2765"/>
      <c r="AO42" s="2781"/>
      <c r="AP42" s="2765"/>
      <c r="AQ42" s="2765"/>
      <c r="AR42" s="2765"/>
      <c r="AS42" s="2765"/>
      <c r="AT42" s="2765"/>
      <c r="AU42" s="2765"/>
      <c r="AV42" s="2765"/>
      <c r="AW42" s="2766"/>
      <c r="AX42" s="2765"/>
      <c r="AY42" s="2766"/>
      <c r="AZ42" s="2765"/>
      <c r="BA42" s="2766"/>
      <c r="BB42" s="2765"/>
      <c r="BC42" s="2766"/>
      <c r="BD42" s="2765"/>
    </row>
    <row r="43" spans="1:56" ht="11.25" customHeight="1">
      <c r="A43" s="2780">
        <v>16</v>
      </c>
      <c r="B43" s="2779"/>
      <c r="C43" s="2782"/>
      <c r="D43" s="2778"/>
      <c r="E43" s="2778"/>
      <c r="F43" s="2778"/>
      <c r="G43" s="2774"/>
      <c r="H43" s="2778"/>
      <c r="I43" s="2774"/>
      <c r="J43" s="2773"/>
      <c r="K43" s="2772" t="s">
        <v>801</v>
      </c>
      <c r="L43" s="2762"/>
      <c r="T43" s="2781"/>
      <c r="U43" s="2765"/>
      <c r="V43" s="2765"/>
      <c r="W43" s="2765"/>
      <c r="X43" s="2765"/>
      <c r="Y43" s="2765"/>
      <c r="Z43" s="2765"/>
      <c r="AA43" s="2765"/>
      <c r="AB43" s="2765"/>
      <c r="AC43" s="2765"/>
      <c r="AD43" s="2765"/>
      <c r="AE43" s="2765"/>
      <c r="AF43" s="2765"/>
      <c r="AG43" s="2765"/>
      <c r="AH43" s="2765"/>
      <c r="AI43" s="2765"/>
      <c r="AO43" s="2781"/>
      <c r="AP43" s="2765"/>
      <c r="AQ43" s="2765"/>
      <c r="AR43" s="2765"/>
      <c r="AS43" s="2765"/>
      <c r="AT43" s="2765"/>
      <c r="AU43" s="2765"/>
      <c r="AV43" s="2765"/>
      <c r="AW43" s="2766"/>
      <c r="AX43" s="2765"/>
      <c r="AY43" s="2766"/>
      <c r="AZ43" s="2765"/>
      <c r="BA43" s="2766"/>
      <c r="BB43" s="2765"/>
      <c r="BC43" s="2766"/>
      <c r="BD43" s="2765"/>
    </row>
    <row r="44" spans="1:56" ht="11.25" customHeight="1">
      <c r="A44" s="2780">
        <v>17</v>
      </c>
      <c r="B44" s="2779"/>
      <c r="C44" s="2782"/>
      <c r="D44" s="2778"/>
      <c r="E44" s="2778"/>
      <c r="F44" s="2778"/>
      <c r="G44" s="2774"/>
      <c r="H44" s="2778"/>
      <c r="I44" s="2774"/>
      <c r="J44" s="2773"/>
      <c r="K44" s="2772" t="s">
        <v>802</v>
      </c>
      <c r="L44" s="2762"/>
      <c r="T44" s="2781"/>
      <c r="U44" s="2765"/>
      <c r="V44" s="2765"/>
      <c r="W44" s="2765"/>
      <c r="X44" s="2765"/>
      <c r="Y44" s="2765"/>
      <c r="Z44" s="2765"/>
      <c r="AA44" s="2765"/>
      <c r="AB44" s="2765"/>
      <c r="AC44" s="2765"/>
      <c r="AD44" s="2765"/>
      <c r="AE44" s="2765"/>
      <c r="AF44" s="2765"/>
      <c r="AG44" s="2765"/>
      <c r="AH44" s="2765"/>
      <c r="AI44" s="2765"/>
      <c r="AO44" s="2781"/>
      <c r="AP44" s="2765"/>
      <c r="AQ44" s="2765"/>
      <c r="AR44" s="2765"/>
      <c r="AS44" s="2765"/>
      <c r="AT44" s="2765"/>
      <c r="AU44" s="2765"/>
      <c r="AV44" s="2765"/>
      <c r="AW44" s="2766"/>
      <c r="AX44" s="2765"/>
      <c r="AY44" s="2766"/>
      <c r="AZ44" s="2765"/>
      <c r="BA44" s="2766"/>
      <c r="BB44" s="2765"/>
      <c r="BC44" s="2766"/>
      <c r="BD44" s="2765"/>
    </row>
    <row r="45" spans="1:56" ht="11.25" customHeight="1">
      <c r="A45" s="2780">
        <v>18</v>
      </c>
      <c r="B45" s="2779"/>
      <c r="C45" s="2782"/>
      <c r="D45" s="2778"/>
      <c r="E45" s="2778"/>
      <c r="F45" s="2778"/>
      <c r="G45" s="2774"/>
      <c r="H45" s="2778"/>
      <c r="I45" s="2774"/>
      <c r="J45" s="2773"/>
      <c r="K45" s="2772" t="s">
        <v>803</v>
      </c>
      <c r="L45" s="2762"/>
      <c r="T45" s="2781"/>
      <c r="U45" s="2765"/>
      <c r="V45" s="2765"/>
      <c r="W45" s="2765"/>
      <c r="X45" s="2765"/>
      <c r="Y45" s="2765"/>
      <c r="Z45" s="2765"/>
      <c r="AA45" s="2765"/>
      <c r="AB45" s="2765"/>
      <c r="AC45" s="2765"/>
      <c r="AD45" s="2765"/>
      <c r="AE45" s="2765"/>
      <c r="AF45" s="2765"/>
      <c r="AG45" s="2765"/>
      <c r="AH45" s="2765"/>
      <c r="AI45" s="2765"/>
      <c r="AO45" s="2781"/>
      <c r="AP45" s="2765"/>
      <c r="AQ45" s="2765"/>
      <c r="AR45" s="2765"/>
      <c r="AS45" s="2765"/>
      <c r="AT45" s="2765"/>
      <c r="AU45" s="2765"/>
      <c r="AV45" s="2765"/>
      <c r="AW45" s="2766"/>
      <c r="AX45" s="2765"/>
      <c r="AY45" s="2766"/>
      <c r="AZ45" s="2765"/>
      <c r="BA45" s="2766"/>
      <c r="BB45" s="2765"/>
      <c r="BC45" s="2766"/>
      <c r="BD45" s="2765"/>
    </row>
    <row r="46" spans="1:56" ht="11.25" customHeight="1">
      <c r="A46" s="2780">
        <v>19</v>
      </c>
      <c r="B46" s="2779"/>
      <c r="C46" s="2782"/>
      <c r="D46" s="2778"/>
      <c r="E46" s="2778"/>
      <c r="F46" s="2778"/>
      <c r="G46" s="2774"/>
      <c r="H46" s="2778"/>
      <c r="I46" s="2774"/>
      <c r="J46" s="2773"/>
      <c r="K46" s="2772" t="s">
        <v>804</v>
      </c>
      <c r="L46" s="2762"/>
      <c r="T46" s="2781"/>
      <c r="U46" s="2765"/>
      <c r="V46" s="2765"/>
      <c r="W46" s="2765"/>
      <c r="X46" s="2765"/>
      <c r="Y46" s="2765"/>
      <c r="Z46" s="2765"/>
      <c r="AA46" s="2765"/>
      <c r="AB46" s="2765"/>
      <c r="AC46" s="2765"/>
      <c r="AD46" s="2765"/>
      <c r="AE46" s="2765"/>
      <c r="AF46" s="2765"/>
      <c r="AG46" s="2765"/>
      <c r="AH46" s="2765"/>
      <c r="AI46" s="2765"/>
      <c r="AO46" s="2781"/>
      <c r="AP46" s="2765"/>
      <c r="AQ46" s="2765"/>
      <c r="AR46" s="2765"/>
      <c r="AS46" s="2765"/>
      <c r="AT46" s="2765"/>
      <c r="AU46" s="2765"/>
      <c r="AV46" s="2765"/>
      <c r="AW46" s="2766"/>
      <c r="AX46" s="2765"/>
      <c r="AY46" s="2766"/>
      <c r="AZ46" s="2765"/>
      <c r="BA46" s="2766"/>
      <c r="BB46" s="2765"/>
      <c r="BC46" s="2766"/>
      <c r="BD46" s="2765"/>
    </row>
    <row r="47" spans="1:56" ht="11.25" customHeight="1">
      <c r="A47" s="2780">
        <v>20</v>
      </c>
      <c r="B47" s="2779"/>
      <c r="C47" s="2782"/>
      <c r="D47" s="2778"/>
      <c r="E47" s="2778"/>
      <c r="F47" s="2778"/>
      <c r="G47" s="2774"/>
      <c r="H47" s="2778"/>
      <c r="I47" s="2774"/>
      <c r="J47" s="2773"/>
      <c r="K47" s="2772" t="s">
        <v>805</v>
      </c>
      <c r="L47" s="2762"/>
      <c r="T47" s="2781"/>
      <c r="U47" s="2765"/>
      <c r="V47" s="2765"/>
      <c r="W47" s="2765"/>
      <c r="X47" s="2765"/>
      <c r="Y47" s="2765"/>
      <c r="Z47" s="2765"/>
      <c r="AA47" s="2765"/>
      <c r="AB47" s="2765"/>
      <c r="AC47" s="2765"/>
      <c r="AD47" s="2765"/>
      <c r="AE47" s="2765"/>
      <c r="AF47" s="2765"/>
      <c r="AG47" s="2765"/>
      <c r="AH47" s="2765"/>
      <c r="AI47" s="2765"/>
      <c r="AO47" s="2781"/>
      <c r="AP47" s="2765"/>
      <c r="AQ47" s="2765"/>
      <c r="AR47" s="2765"/>
      <c r="AS47" s="2765"/>
      <c r="AT47" s="2765"/>
      <c r="AU47" s="2765"/>
      <c r="AV47" s="2765"/>
      <c r="AW47" s="2766"/>
      <c r="AX47" s="2765"/>
      <c r="AY47" s="2766"/>
      <c r="AZ47" s="2765"/>
      <c r="BA47" s="2766"/>
      <c r="BB47" s="2765"/>
      <c r="BC47" s="2766"/>
      <c r="BD47" s="2765"/>
    </row>
    <row r="48" spans="1:56" ht="11.25" customHeight="1">
      <c r="A48" s="2780">
        <v>21</v>
      </c>
      <c r="B48" s="2779"/>
      <c r="C48" s="2782"/>
      <c r="D48" s="2778"/>
      <c r="E48" s="2778"/>
      <c r="F48" s="2778"/>
      <c r="G48" s="2774"/>
      <c r="H48" s="2778"/>
      <c r="I48" s="2774"/>
      <c r="J48" s="2773"/>
      <c r="K48" s="2772" t="s">
        <v>806</v>
      </c>
      <c r="L48" s="2762"/>
      <c r="T48" s="2781"/>
      <c r="U48" s="2765"/>
      <c r="V48" s="2765"/>
      <c r="W48" s="2765"/>
      <c r="X48" s="2765"/>
      <c r="Y48" s="2765"/>
      <c r="Z48" s="2765"/>
      <c r="AA48" s="2765"/>
      <c r="AB48" s="2765"/>
      <c r="AC48" s="2765"/>
      <c r="AD48" s="2765"/>
      <c r="AE48" s="2765"/>
      <c r="AF48" s="2765"/>
      <c r="AG48" s="2765"/>
      <c r="AH48" s="2765"/>
      <c r="AI48" s="2765"/>
      <c r="AO48" s="2781"/>
      <c r="AP48" s="2765"/>
      <c r="AQ48" s="2765"/>
      <c r="AR48" s="2765"/>
      <c r="AS48" s="2765"/>
      <c r="AT48" s="2765"/>
      <c r="AU48" s="2765"/>
      <c r="AV48" s="2765"/>
      <c r="AW48" s="2766"/>
      <c r="AX48" s="2765"/>
      <c r="AY48" s="2766"/>
      <c r="AZ48" s="2765"/>
      <c r="BA48" s="2766"/>
      <c r="BB48" s="2765"/>
      <c r="BC48" s="2766"/>
      <c r="BD48" s="2765"/>
    </row>
    <row r="49" spans="1:56" ht="11.25" customHeight="1">
      <c r="A49" s="2780">
        <v>22</v>
      </c>
      <c r="B49" s="2779"/>
      <c r="C49" s="2782"/>
      <c r="D49" s="2778"/>
      <c r="E49" s="2778"/>
      <c r="F49" s="2778"/>
      <c r="G49" s="2774"/>
      <c r="H49" s="2778"/>
      <c r="I49" s="2774"/>
      <c r="J49" s="2773"/>
      <c r="K49" s="2772" t="s">
        <v>807</v>
      </c>
      <c r="L49" s="2762"/>
      <c r="T49" s="2781"/>
      <c r="U49" s="2765"/>
      <c r="V49" s="2765"/>
      <c r="W49" s="2765"/>
      <c r="X49" s="2765"/>
      <c r="Y49" s="2765"/>
      <c r="Z49" s="2765"/>
      <c r="AA49" s="2765"/>
      <c r="AB49" s="2765"/>
      <c r="AC49" s="2765"/>
      <c r="AD49" s="2765"/>
      <c r="AE49" s="2765"/>
      <c r="AF49" s="2765"/>
      <c r="AG49" s="2765"/>
      <c r="AH49" s="2765"/>
      <c r="AI49" s="2765"/>
      <c r="AO49" s="2781"/>
      <c r="AP49" s="2765"/>
      <c r="AQ49" s="2765"/>
      <c r="AR49" s="2765"/>
      <c r="AS49" s="2765"/>
      <c r="AT49" s="2765"/>
      <c r="AU49" s="2765"/>
      <c r="AV49" s="2765"/>
      <c r="AW49" s="2766"/>
      <c r="AX49" s="2765"/>
      <c r="AY49" s="2766"/>
      <c r="AZ49" s="2765"/>
      <c r="BA49" s="2766"/>
      <c r="BB49" s="2765"/>
      <c r="BC49" s="2766"/>
      <c r="BD49" s="2765"/>
    </row>
    <row r="50" spans="1:56" ht="11.25" customHeight="1">
      <c r="A50" s="2780">
        <v>23</v>
      </c>
      <c r="B50" s="2779"/>
      <c r="C50" s="2782"/>
      <c r="D50" s="2778"/>
      <c r="E50" s="2778"/>
      <c r="F50" s="2778"/>
      <c r="G50" s="2774"/>
      <c r="H50" s="2778"/>
      <c r="I50" s="2774"/>
      <c r="J50" s="2773"/>
      <c r="K50" s="2772" t="s">
        <v>808</v>
      </c>
      <c r="L50" s="2762"/>
      <c r="T50" s="2781"/>
      <c r="U50" s="2765"/>
      <c r="V50" s="2765"/>
      <c r="W50" s="2765"/>
      <c r="X50" s="2765"/>
      <c r="Y50" s="2765"/>
      <c r="Z50" s="2765"/>
      <c r="AA50" s="2765"/>
      <c r="AB50" s="2765"/>
      <c r="AC50" s="2765"/>
      <c r="AD50" s="2765"/>
      <c r="AE50" s="2765"/>
      <c r="AF50" s="2765"/>
      <c r="AG50" s="2765"/>
      <c r="AH50" s="2765"/>
      <c r="AI50" s="2765"/>
      <c r="AO50" s="2781"/>
      <c r="AP50" s="2765"/>
      <c r="AQ50" s="2765"/>
      <c r="AR50" s="2765"/>
      <c r="AS50" s="2765"/>
      <c r="AT50" s="2765"/>
      <c r="AU50" s="2765"/>
      <c r="AV50" s="2765"/>
      <c r="AW50" s="2766"/>
      <c r="AX50" s="2765"/>
      <c r="AY50" s="2766"/>
      <c r="AZ50" s="2765"/>
      <c r="BA50" s="2766"/>
      <c r="BB50" s="2765"/>
      <c r="BC50" s="2766"/>
      <c r="BD50" s="2765"/>
    </row>
    <row r="51" spans="1:56" ht="11.25" customHeight="1">
      <c r="A51" s="2780">
        <v>24</v>
      </c>
      <c r="B51" s="2779"/>
      <c r="C51" s="2782"/>
      <c r="D51" s="2778"/>
      <c r="E51" s="2778"/>
      <c r="F51" s="2778"/>
      <c r="G51" s="2774"/>
      <c r="H51" s="2778"/>
      <c r="I51" s="2774"/>
      <c r="J51" s="2773"/>
      <c r="K51" s="2772" t="s">
        <v>809</v>
      </c>
      <c r="L51" s="2762"/>
      <c r="T51" s="2781"/>
      <c r="U51" s="2765"/>
      <c r="V51" s="2765"/>
      <c r="W51" s="2765"/>
      <c r="X51" s="2765"/>
      <c r="Y51" s="2765"/>
      <c r="Z51" s="2765"/>
      <c r="AA51" s="2765"/>
      <c r="AB51" s="2765"/>
      <c r="AC51" s="2765"/>
      <c r="AD51" s="2765"/>
      <c r="AE51" s="2765"/>
      <c r="AF51" s="2765"/>
      <c r="AG51" s="2765"/>
      <c r="AH51" s="2765"/>
      <c r="AI51" s="2765"/>
      <c r="AO51" s="2781"/>
      <c r="AP51" s="2765"/>
      <c r="AQ51" s="2765"/>
      <c r="AR51" s="2765"/>
      <c r="AS51" s="2765"/>
      <c r="AT51" s="2765"/>
      <c r="AU51" s="2765"/>
      <c r="AV51" s="2765"/>
      <c r="AW51" s="2766"/>
      <c r="AX51" s="2765"/>
      <c r="AY51" s="2766"/>
      <c r="AZ51" s="2765"/>
      <c r="BA51" s="2766"/>
      <c r="BB51" s="2765"/>
      <c r="BC51" s="2766"/>
      <c r="BD51" s="2765"/>
    </row>
    <row r="52" spans="1:56" ht="11.25" customHeight="1">
      <c r="A52" s="2780">
        <v>25</v>
      </c>
      <c r="B52" s="2776"/>
      <c r="C52" s="2782"/>
      <c r="D52" s="2778"/>
      <c r="E52" s="2778"/>
      <c r="F52" s="2776"/>
      <c r="G52" s="5426">
        <f>SUM(G28:G51)</f>
        <v>22</v>
      </c>
      <c r="H52" s="5425">
        <f>SUM(H28:H51)</f>
        <v>4105</v>
      </c>
      <c r="I52" s="5426">
        <f>SUM(I28:I51)</f>
        <v>54669</v>
      </c>
      <c r="J52" s="2773"/>
      <c r="K52" s="2772" t="s">
        <v>810</v>
      </c>
      <c r="L52" s="2762"/>
      <c r="T52" s="2781"/>
      <c r="U52" s="2765"/>
      <c r="V52" s="2765"/>
      <c r="W52" s="2765"/>
      <c r="X52" s="2765"/>
      <c r="Y52" s="2765"/>
      <c r="Z52" s="2765"/>
      <c r="AA52" s="2765"/>
      <c r="AB52" s="2765"/>
      <c r="AC52" s="2765"/>
      <c r="AD52" s="2765"/>
      <c r="AE52" s="2765"/>
      <c r="AF52" s="2765"/>
      <c r="AG52" s="2765"/>
      <c r="AH52" s="2765"/>
      <c r="AI52" s="2765"/>
      <c r="AO52" s="2781"/>
      <c r="AP52" s="2765"/>
      <c r="AQ52" s="2765"/>
      <c r="AR52" s="2765"/>
      <c r="AS52" s="2765"/>
      <c r="AT52" s="2765"/>
      <c r="AU52" s="2765"/>
      <c r="AV52" s="2765"/>
      <c r="AW52" s="2766"/>
      <c r="AX52" s="2765"/>
      <c r="AY52" s="2766"/>
      <c r="AZ52" s="2765"/>
      <c r="BA52" s="2766"/>
      <c r="BB52" s="2765"/>
      <c r="BC52" s="2766"/>
      <c r="BD52" s="2765"/>
    </row>
    <row r="53" spans="1:56" ht="11.25" customHeight="1">
      <c r="A53" s="2787"/>
      <c r="B53" s="2786" t="s">
        <v>2738</v>
      </c>
      <c r="C53" s="2785"/>
      <c r="D53" s="2784"/>
      <c r="E53" s="2784"/>
      <c r="F53" s="2784"/>
      <c r="G53" s="2784"/>
      <c r="H53" s="2784"/>
      <c r="I53" s="2784"/>
      <c r="J53" s="2784"/>
      <c r="K53" s="2783"/>
      <c r="L53" s="2762"/>
      <c r="T53" s="2781"/>
      <c r="U53" s="2765"/>
      <c r="V53" s="2765"/>
      <c r="W53" s="2765"/>
      <c r="X53" s="2765"/>
      <c r="Y53" s="2765"/>
      <c r="Z53" s="2765"/>
      <c r="AA53" s="2765"/>
      <c r="AB53" s="2765"/>
      <c r="AC53" s="2765"/>
      <c r="AD53" s="2765"/>
      <c r="AE53" s="2765"/>
      <c r="AF53" s="2765"/>
      <c r="AG53" s="2765"/>
      <c r="AH53" s="2765"/>
      <c r="AI53" s="2765"/>
      <c r="AO53" s="2781"/>
      <c r="AP53" s="2765"/>
      <c r="AQ53" s="2765"/>
      <c r="AR53" s="2765"/>
      <c r="AS53" s="2765"/>
      <c r="AT53" s="2765"/>
      <c r="AU53" s="2765"/>
      <c r="AV53" s="2765"/>
      <c r="AW53" s="2765"/>
      <c r="AX53" s="2765"/>
      <c r="AY53" s="2765"/>
      <c r="AZ53" s="2765"/>
      <c r="BA53" s="2765"/>
      <c r="BB53" s="2765"/>
      <c r="BC53" s="2765"/>
      <c r="BD53" s="2765"/>
    </row>
    <row r="54" spans="1:56" ht="11.25" customHeight="1">
      <c r="A54" s="2780">
        <v>26</v>
      </c>
      <c r="B54" s="2779"/>
      <c r="C54" s="2782"/>
      <c r="D54" s="5424" t="s">
        <v>2737</v>
      </c>
      <c r="E54" s="2778"/>
      <c r="F54" s="2778"/>
      <c r="G54" s="2774"/>
      <c r="H54" s="2778"/>
      <c r="I54" s="2774"/>
      <c r="J54" s="2773"/>
      <c r="K54" s="2772" t="s">
        <v>811</v>
      </c>
      <c r="L54" s="2762"/>
      <c r="T54" s="2781"/>
      <c r="U54" s="2765"/>
      <c r="V54" s="2765"/>
      <c r="W54" s="2765"/>
      <c r="X54" s="2765"/>
      <c r="Y54" s="2765"/>
      <c r="Z54" s="2765"/>
      <c r="AA54" s="2765"/>
      <c r="AB54" s="2765"/>
      <c r="AC54" s="2765"/>
      <c r="AD54" s="2765"/>
      <c r="AE54" s="2765"/>
      <c r="AF54" s="2765"/>
      <c r="AG54" s="2765"/>
      <c r="AH54" s="2765"/>
      <c r="AI54" s="2765"/>
      <c r="AO54" s="2781"/>
      <c r="AP54" s="2765"/>
      <c r="AQ54" s="2765"/>
      <c r="AR54" s="2765"/>
      <c r="AS54" s="2765"/>
      <c r="AT54" s="2765"/>
      <c r="AU54" s="2765"/>
      <c r="AV54" s="2765"/>
      <c r="AW54" s="2766"/>
      <c r="AX54" s="2765"/>
      <c r="AY54" s="2766"/>
      <c r="AZ54" s="2765"/>
      <c r="BA54" s="2766"/>
      <c r="BB54" s="2765"/>
      <c r="BC54" s="2766"/>
      <c r="BD54" s="2765"/>
    </row>
    <row r="55" spans="1:56" ht="11.25" customHeight="1">
      <c r="A55" s="2780">
        <v>27</v>
      </c>
      <c r="B55" s="2779"/>
      <c r="C55" s="2782"/>
      <c r="D55" s="2778"/>
      <c r="E55" s="2778"/>
      <c r="F55" s="2778"/>
      <c r="G55" s="2774"/>
      <c r="H55" s="2778"/>
      <c r="I55" s="2774"/>
      <c r="J55" s="2773"/>
      <c r="K55" s="2772" t="s">
        <v>812</v>
      </c>
      <c r="L55" s="2762"/>
      <c r="T55" s="2781"/>
      <c r="U55" s="2765"/>
      <c r="V55" s="2765"/>
      <c r="W55" s="2765"/>
      <c r="X55" s="2765"/>
      <c r="Y55" s="2765"/>
      <c r="Z55" s="2765"/>
      <c r="AA55" s="2765"/>
      <c r="AB55" s="2765"/>
      <c r="AC55" s="2765"/>
      <c r="AD55" s="2765"/>
      <c r="AE55" s="2765"/>
      <c r="AF55" s="2765"/>
      <c r="AG55" s="2765"/>
      <c r="AH55" s="2765"/>
      <c r="AI55" s="2765"/>
      <c r="AO55" s="2781"/>
      <c r="AP55" s="2765"/>
      <c r="AQ55" s="2765"/>
      <c r="AR55" s="2765"/>
      <c r="AS55" s="2765"/>
      <c r="AT55" s="2765"/>
      <c r="AU55" s="2765"/>
      <c r="AV55" s="2765"/>
      <c r="AW55" s="2766"/>
      <c r="AX55" s="2765"/>
      <c r="AY55" s="2766"/>
      <c r="AZ55" s="2765"/>
      <c r="BA55" s="2766"/>
      <c r="BB55" s="2765"/>
      <c r="BC55" s="2766"/>
      <c r="BD55" s="2765"/>
    </row>
    <row r="56" spans="1:56" ht="11.25" customHeight="1">
      <c r="A56" s="2780">
        <v>28</v>
      </c>
      <c r="B56" s="2779"/>
      <c r="C56" s="2782"/>
      <c r="D56" s="2778"/>
      <c r="E56" s="2778"/>
      <c r="F56" s="2778"/>
      <c r="G56" s="2774"/>
      <c r="H56" s="2778"/>
      <c r="I56" s="2774"/>
      <c r="J56" s="2773"/>
      <c r="K56" s="2772" t="s">
        <v>813</v>
      </c>
      <c r="L56" s="2762"/>
      <c r="T56" s="2781"/>
      <c r="U56" s="2765"/>
      <c r="V56" s="2765"/>
      <c r="W56" s="2765"/>
      <c r="X56" s="2765"/>
      <c r="Y56" s="2765"/>
      <c r="Z56" s="2765"/>
      <c r="AA56" s="2765"/>
      <c r="AB56" s="2765"/>
      <c r="AC56" s="2765"/>
      <c r="AD56" s="2765"/>
      <c r="AE56" s="2765"/>
      <c r="AF56" s="2765"/>
      <c r="AG56" s="2765"/>
      <c r="AH56" s="2765"/>
      <c r="AI56" s="2765"/>
      <c r="AO56" s="2781"/>
      <c r="AP56" s="2765"/>
      <c r="AQ56" s="2765"/>
      <c r="AR56" s="2765"/>
      <c r="AS56" s="2765"/>
      <c r="AT56" s="2765"/>
      <c r="AU56" s="2765"/>
      <c r="AV56" s="2765"/>
      <c r="AW56" s="2766"/>
      <c r="AX56" s="2765"/>
      <c r="AY56" s="2766"/>
      <c r="AZ56" s="2765"/>
      <c r="BA56" s="2766"/>
      <c r="BB56" s="2765"/>
      <c r="BC56" s="2766"/>
      <c r="BD56" s="2765"/>
    </row>
    <row r="57" spans="1:56" ht="11.25" customHeight="1">
      <c r="A57" s="2780">
        <v>29</v>
      </c>
      <c r="B57" s="2779"/>
      <c r="C57" s="2782"/>
      <c r="D57" s="2778"/>
      <c r="E57" s="2778"/>
      <c r="F57" s="2778"/>
      <c r="G57" s="2774"/>
      <c r="H57" s="2778"/>
      <c r="I57" s="2774"/>
      <c r="J57" s="2773"/>
      <c r="K57" s="2772" t="s">
        <v>814</v>
      </c>
      <c r="L57" s="2762"/>
      <c r="T57" s="2781"/>
      <c r="U57" s="2765"/>
      <c r="V57" s="2765"/>
      <c r="W57" s="2765"/>
      <c r="X57" s="2765"/>
      <c r="Y57" s="2765"/>
      <c r="Z57" s="2765"/>
      <c r="AA57" s="2765"/>
      <c r="AB57" s="2765"/>
      <c r="AC57" s="2765"/>
      <c r="AD57" s="2765"/>
      <c r="AE57" s="2765"/>
      <c r="AF57" s="2765"/>
      <c r="AG57" s="2765"/>
      <c r="AH57" s="2765"/>
      <c r="AI57" s="2765"/>
      <c r="AO57" s="2781"/>
      <c r="AP57" s="2765"/>
      <c r="AQ57" s="2765"/>
      <c r="AR57" s="2765"/>
      <c r="AS57" s="2765"/>
      <c r="AT57" s="2765"/>
      <c r="AU57" s="2765"/>
      <c r="AV57" s="2765"/>
      <c r="AW57" s="2766"/>
      <c r="AX57" s="2765"/>
      <c r="AY57" s="2766"/>
      <c r="AZ57" s="2765"/>
      <c r="BA57" s="2766"/>
      <c r="BB57" s="2765"/>
      <c r="BC57" s="2766"/>
      <c r="BD57" s="2765"/>
    </row>
    <row r="58" spans="1:56" ht="11.25" customHeight="1">
      <c r="A58" s="2780">
        <v>30</v>
      </c>
      <c r="B58" s="2779"/>
      <c r="C58" s="2782"/>
      <c r="D58" s="2778"/>
      <c r="E58" s="2778"/>
      <c r="F58" s="2778"/>
      <c r="G58" s="2774"/>
      <c r="H58" s="2778"/>
      <c r="I58" s="2774"/>
      <c r="J58" s="2773"/>
      <c r="K58" s="2772" t="s">
        <v>815</v>
      </c>
      <c r="L58" s="2762"/>
      <c r="T58" s="2781"/>
      <c r="U58" s="2765"/>
      <c r="V58" s="2765"/>
      <c r="W58" s="2765"/>
      <c r="X58" s="2765"/>
      <c r="Y58" s="2765"/>
      <c r="Z58" s="2765"/>
      <c r="AA58" s="2765"/>
      <c r="AB58" s="2765"/>
      <c r="AC58" s="2765"/>
      <c r="AD58" s="2765"/>
      <c r="AE58" s="2765"/>
      <c r="AF58" s="2765"/>
      <c r="AG58" s="2765"/>
      <c r="AH58" s="2765"/>
      <c r="AI58" s="2765"/>
      <c r="AP58" s="2765"/>
      <c r="AQ58" s="2765"/>
      <c r="AR58" s="2765"/>
      <c r="AS58" s="2765"/>
      <c r="AT58" s="2765"/>
      <c r="AU58" s="2765"/>
      <c r="AV58" s="2765"/>
      <c r="AW58" s="2766"/>
      <c r="AX58" s="2765"/>
      <c r="AY58" s="2766"/>
      <c r="AZ58" s="2765"/>
      <c r="BA58" s="2766"/>
      <c r="BB58" s="2765"/>
      <c r="BC58" s="2766"/>
      <c r="BD58" s="2765"/>
    </row>
    <row r="59" spans="1:56" ht="11.25" customHeight="1">
      <c r="A59" s="2780">
        <v>31</v>
      </c>
      <c r="B59" s="2779"/>
      <c r="C59" s="2782"/>
      <c r="D59" s="2778"/>
      <c r="E59" s="2778"/>
      <c r="F59" s="2778"/>
      <c r="G59" s="2774"/>
      <c r="H59" s="2778"/>
      <c r="I59" s="2774"/>
      <c r="J59" s="2773"/>
      <c r="K59" s="2772" t="s">
        <v>816</v>
      </c>
      <c r="L59" s="2762"/>
      <c r="T59" s="2781"/>
      <c r="U59" s="2765"/>
      <c r="V59" s="2765"/>
      <c r="W59" s="2765"/>
      <c r="X59" s="2765"/>
      <c r="Y59" s="2765"/>
      <c r="Z59" s="2765"/>
      <c r="AA59" s="2765"/>
      <c r="AB59" s="2765"/>
      <c r="AC59" s="2765"/>
      <c r="AD59" s="2765"/>
      <c r="AE59" s="2765"/>
      <c r="AF59" s="2765"/>
      <c r="AG59" s="2765"/>
      <c r="AH59" s="2765"/>
      <c r="AI59" s="2765"/>
      <c r="AP59" s="2765"/>
      <c r="AQ59" s="2765"/>
      <c r="AR59" s="2765"/>
      <c r="AS59" s="2765"/>
      <c r="AT59" s="2765"/>
      <c r="AU59" s="2765"/>
      <c r="AV59" s="2765"/>
      <c r="AW59" s="2766"/>
      <c r="AX59" s="2765"/>
      <c r="AY59" s="2766"/>
      <c r="AZ59" s="2765"/>
      <c r="BA59" s="2766"/>
      <c r="BB59" s="2765"/>
      <c r="BC59" s="2766"/>
      <c r="BD59" s="2765"/>
    </row>
    <row r="60" spans="1:56" ht="11.25" customHeight="1">
      <c r="A60" s="2780">
        <v>32</v>
      </c>
      <c r="B60" s="2779"/>
      <c r="C60" s="2782"/>
      <c r="D60" s="2778"/>
      <c r="E60" s="2778"/>
      <c r="F60" s="2778"/>
      <c r="G60" s="2774"/>
      <c r="H60" s="2778"/>
      <c r="I60" s="2774"/>
      <c r="J60" s="2773"/>
      <c r="K60" s="2772" t="s">
        <v>817</v>
      </c>
      <c r="L60" s="2762"/>
      <c r="T60" s="2781"/>
      <c r="U60" s="2765"/>
      <c r="V60" s="2765"/>
      <c r="W60" s="2765"/>
      <c r="X60" s="2765"/>
      <c r="Y60" s="2765"/>
      <c r="Z60" s="2765"/>
      <c r="AA60" s="2765"/>
      <c r="AB60" s="2765"/>
      <c r="AC60" s="2765"/>
      <c r="AD60" s="2765"/>
      <c r="AE60" s="2765"/>
      <c r="AF60" s="2765"/>
      <c r="AG60" s="2765"/>
      <c r="AH60" s="2765"/>
      <c r="AI60" s="2765"/>
      <c r="AP60" s="2765"/>
      <c r="AQ60" s="2765"/>
      <c r="AR60" s="2765"/>
      <c r="AS60" s="2765"/>
      <c r="AT60" s="2765"/>
      <c r="AU60" s="2765"/>
      <c r="AV60" s="2765"/>
      <c r="AW60" s="2766"/>
      <c r="AX60" s="2765"/>
      <c r="AY60" s="2766"/>
      <c r="AZ60" s="2765"/>
      <c r="BA60" s="2766"/>
      <c r="BB60" s="2765"/>
      <c r="BC60" s="2766"/>
      <c r="BD60" s="2765"/>
    </row>
    <row r="61" spans="1:56" ht="11.25" customHeight="1">
      <c r="A61" s="2780">
        <v>33</v>
      </c>
      <c r="B61" s="2779"/>
      <c r="C61" s="2782"/>
      <c r="D61" s="2778"/>
      <c r="E61" s="2778"/>
      <c r="F61" s="2778"/>
      <c r="G61" s="2774"/>
      <c r="H61" s="2778"/>
      <c r="I61" s="2774"/>
      <c r="J61" s="2773"/>
      <c r="K61" s="2772" t="s">
        <v>818</v>
      </c>
      <c r="L61" s="2762"/>
      <c r="T61" s="2781"/>
      <c r="U61" s="2765"/>
      <c r="V61" s="2765"/>
      <c r="W61" s="2765"/>
      <c r="X61" s="2765"/>
      <c r="Y61" s="2765"/>
      <c r="Z61" s="2765"/>
      <c r="AA61" s="2765"/>
      <c r="AB61" s="2765"/>
      <c r="AC61" s="2765"/>
      <c r="AD61" s="2765"/>
      <c r="AE61" s="2765"/>
      <c r="AF61" s="2765"/>
      <c r="AG61" s="2765"/>
      <c r="AH61" s="2765"/>
      <c r="AI61" s="2765"/>
      <c r="AP61" s="2765"/>
      <c r="AQ61" s="2765"/>
      <c r="AR61" s="2765"/>
      <c r="AS61" s="2765"/>
      <c r="AT61" s="2765"/>
      <c r="AU61" s="2765"/>
      <c r="AV61" s="2765"/>
      <c r="AW61" s="2766"/>
      <c r="AX61" s="2765"/>
      <c r="AY61" s="2766"/>
      <c r="AZ61" s="2765"/>
      <c r="BA61" s="2766"/>
      <c r="BB61" s="2765"/>
      <c r="BC61" s="2766"/>
      <c r="BD61" s="2765"/>
    </row>
    <row r="62" spans="1:56" ht="11.25" customHeight="1">
      <c r="A62" s="2780">
        <v>34</v>
      </c>
      <c r="B62" s="2779"/>
      <c r="C62" s="2782"/>
      <c r="D62" s="2778"/>
      <c r="E62" s="2778"/>
      <c r="F62" s="2778"/>
      <c r="G62" s="2774"/>
      <c r="H62" s="2778"/>
      <c r="I62" s="2774"/>
      <c r="J62" s="2773"/>
      <c r="K62" s="2772" t="s">
        <v>819</v>
      </c>
      <c r="L62" s="2762"/>
      <c r="T62" s="2781"/>
      <c r="U62" s="2765"/>
      <c r="V62" s="2765"/>
      <c r="W62" s="2765"/>
      <c r="X62" s="2765"/>
      <c r="Y62" s="2765"/>
      <c r="Z62" s="2765"/>
      <c r="AA62" s="2765"/>
      <c r="AB62" s="2765"/>
      <c r="AC62" s="2765"/>
      <c r="AD62" s="2765"/>
      <c r="AE62" s="2765"/>
      <c r="AF62" s="2765"/>
      <c r="AG62" s="2765"/>
      <c r="AH62" s="2765"/>
      <c r="AI62" s="2765"/>
      <c r="AP62" s="2765"/>
      <c r="AQ62" s="2765"/>
      <c r="AR62" s="2765"/>
      <c r="AS62" s="2765"/>
      <c r="AT62" s="2765"/>
      <c r="AU62" s="2765"/>
      <c r="AV62" s="2765"/>
      <c r="AW62" s="2766"/>
      <c r="AX62" s="2765"/>
      <c r="AY62" s="2766"/>
      <c r="AZ62" s="2765"/>
      <c r="BA62" s="2766"/>
      <c r="BB62" s="2765"/>
      <c r="BC62" s="2766"/>
      <c r="BD62" s="2765"/>
    </row>
    <row r="63" spans="1:56" ht="11.25" customHeight="1">
      <c r="A63" s="2780">
        <v>35</v>
      </c>
      <c r="B63" s="2779"/>
      <c r="C63" s="2782"/>
      <c r="D63" s="2778"/>
      <c r="E63" s="2778"/>
      <c r="F63" s="2778"/>
      <c r="G63" s="2774"/>
      <c r="H63" s="2778"/>
      <c r="I63" s="2774"/>
      <c r="J63" s="2773"/>
      <c r="K63" s="2772" t="s">
        <v>820</v>
      </c>
      <c r="L63" s="2762"/>
      <c r="T63" s="2781"/>
      <c r="U63" s="2765"/>
      <c r="V63" s="2765"/>
      <c r="W63" s="2765"/>
      <c r="X63" s="2765"/>
      <c r="Y63" s="2765"/>
      <c r="Z63" s="2765"/>
      <c r="AA63" s="2765"/>
      <c r="AB63" s="2765"/>
      <c r="AC63" s="2765"/>
      <c r="AD63" s="2765"/>
      <c r="AE63" s="2765"/>
      <c r="AF63" s="2765"/>
      <c r="AG63" s="2765"/>
      <c r="AH63" s="2765"/>
      <c r="AI63" s="2765"/>
      <c r="AS63" s="2765"/>
      <c r="AT63" s="2765"/>
      <c r="AU63" s="2765"/>
      <c r="AV63" s="2765"/>
      <c r="AW63" s="2766"/>
      <c r="AX63" s="2765"/>
      <c r="AY63" s="2766"/>
      <c r="AZ63" s="2765"/>
      <c r="BA63" s="2766"/>
      <c r="BB63" s="2765"/>
      <c r="BC63" s="2766"/>
      <c r="BD63" s="2765"/>
    </row>
    <row r="64" spans="1:56" ht="11.25" customHeight="1">
      <c r="A64" s="2780">
        <v>36</v>
      </c>
      <c r="B64" s="2779"/>
      <c r="C64" s="2782"/>
      <c r="D64" s="2778"/>
      <c r="E64" s="2778"/>
      <c r="F64" s="2778"/>
      <c r="G64" s="2774"/>
      <c r="H64" s="2778"/>
      <c r="I64" s="2774"/>
      <c r="J64" s="2773"/>
      <c r="K64" s="2772" t="s">
        <v>821</v>
      </c>
      <c r="L64" s="2762"/>
      <c r="T64" s="2781"/>
      <c r="U64" s="2765"/>
      <c r="V64" s="2765"/>
      <c r="W64" s="2765"/>
      <c r="X64" s="2765"/>
      <c r="Y64" s="2765"/>
      <c r="Z64" s="2765"/>
      <c r="AA64" s="2765"/>
      <c r="AB64" s="2765"/>
      <c r="AC64" s="2765"/>
      <c r="AD64" s="2765"/>
      <c r="AE64" s="2765"/>
      <c r="AF64" s="2765"/>
      <c r="AG64" s="2765"/>
      <c r="AH64" s="2765"/>
      <c r="AI64" s="2765"/>
      <c r="AS64" s="2765"/>
      <c r="AT64" s="2765"/>
      <c r="AU64" s="2765"/>
      <c r="AV64" s="2765"/>
      <c r="AW64" s="2766"/>
      <c r="AX64" s="2765"/>
      <c r="AY64" s="2766"/>
      <c r="AZ64" s="2765"/>
      <c r="BA64" s="2766"/>
      <c r="BB64" s="2765"/>
      <c r="BC64" s="2766"/>
      <c r="BD64" s="2765"/>
    </row>
    <row r="65" spans="1:56" ht="11.25" customHeight="1">
      <c r="A65" s="2780">
        <v>37</v>
      </c>
      <c r="B65" s="2779"/>
      <c r="C65" s="2782"/>
      <c r="D65" s="2778"/>
      <c r="E65" s="2778"/>
      <c r="F65" s="2778"/>
      <c r="G65" s="2774"/>
      <c r="H65" s="2778"/>
      <c r="I65" s="2774"/>
      <c r="J65" s="2773"/>
      <c r="K65" s="2772" t="s">
        <v>822</v>
      </c>
      <c r="L65" s="2762"/>
      <c r="T65" s="2781"/>
      <c r="U65" s="2765"/>
      <c r="V65" s="2765"/>
      <c r="W65" s="2765"/>
      <c r="X65" s="2765"/>
      <c r="Y65" s="2765"/>
      <c r="Z65" s="2765"/>
      <c r="AA65" s="2765"/>
      <c r="AB65" s="2765"/>
      <c r="AC65" s="2765"/>
      <c r="AD65" s="2765"/>
      <c r="AE65" s="2765"/>
      <c r="AF65" s="2765"/>
      <c r="AG65" s="2765"/>
      <c r="AH65" s="2765"/>
      <c r="AI65" s="2765"/>
      <c r="AW65" s="2766"/>
      <c r="AX65" s="2765"/>
      <c r="AY65" s="2766"/>
      <c r="AZ65" s="2765"/>
      <c r="BA65" s="2766"/>
      <c r="BB65" s="2765"/>
      <c r="BC65" s="2766"/>
      <c r="BD65" s="2765"/>
    </row>
    <row r="66" spans="1:56" ht="11.25" customHeight="1">
      <c r="A66" s="2780">
        <v>38</v>
      </c>
      <c r="B66" s="2779"/>
      <c r="C66" s="2777"/>
      <c r="D66" s="2778"/>
      <c r="E66" s="2777"/>
      <c r="F66" s="2776"/>
      <c r="G66" s="2774"/>
      <c r="H66" s="2775"/>
      <c r="I66" s="2774"/>
      <c r="J66" s="2773"/>
      <c r="K66" s="2772" t="s">
        <v>823</v>
      </c>
      <c r="L66" s="2762"/>
      <c r="U66" s="2765"/>
      <c r="AB66" s="2765"/>
      <c r="AC66" s="2765"/>
      <c r="AD66" s="2765"/>
      <c r="AE66" s="2765"/>
      <c r="AF66" s="2765"/>
      <c r="AG66" s="2765"/>
      <c r="AH66" s="2765"/>
      <c r="AI66" s="2765"/>
      <c r="AP66" s="2765"/>
      <c r="AW66" s="2766"/>
      <c r="AX66" s="2765"/>
      <c r="AY66" s="2766"/>
      <c r="AZ66" s="2765"/>
      <c r="BA66" s="2766"/>
      <c r="BB66" s="2765"/>
      <c r="BC66" s="2766"/>
      <c r="BD66" s="2765"/>
    </row>
    <row r="67" spans="1:56" ht="11.25" customHeight="1" thickBot="1">
      <c r="A67" s="2771">
        <v>39</v>
      </c>
      <c r="B67" s="2770"/>
      <c r="C67" s="2768"/>
      <c r="D67" s="2769"/>
      <c r="E67" s="2768"/>
      <c r="F67" s="5427"/>
      <c r="G67" s="5428">
        <f>SUM(G66+G52)</f>
        <v>22</v>
      </c>
      <c r="H67" s="5429">
        <f>SUM(H66+H52)</f>
        <v>4105</v>
      </c>
      <c r="I67" s="5428">
        <f>SUM(I66+I52)</f>
        <v>54669</v>
      </c>
      <c r="J67" s="5430"/>
      <c r="K67" s="2767" t="s">
        <v>824</v>
      </c>
      <c r="L67" s="2762"/>
      <c r="U67" s="2765"/>
      <c r="AB67" s="2765"/>
      <c r="AC67" s="2765"/>
      <c r="AD67" s="2765"/>
      <c r="AE67" s="2765"/>
      <c r="AF67" s="2765"/>
      <c r="AG67" s="2765"/>
      <c r="AH67" s="2765"/>
      <c r="AI67" s="2765"/>
      <c r="AP67" s="2765"/>
      <c r="AW67" s="2766"/>
      <c r="AX67" s="2765"/>
      <c r="AY67" s="2766"/>
      <c r="AZ67" s="2765"/>
      <c r="BA67" s="2766"/>
      <c r="BB67" s="2765"/>
      <c r="BC67" s="2766"/>
      <c r="BD67" s="2765"/>
    </row>
    <row r="68" spans="1:56" ht="11.25" customHeight="1">
      <c r="A68" s="2764"/>
      <c r="B68" s="2762"/>
      <c r="C68" s="2762"/>
      <c r="D68" s="2762"/>
      <c r="E68" s="2762"/>
      <c r="F68" s="2762"/>
      <c r="G68" s="2762"/>
      <c r="H68" s="2762"/>
      <c r="I68" s="2762"/>
      <c r="J68" s="2762"/>
      <c r="K68" s="2763" t="s">
        <v>173</v>
      </c>
      <c r="L68" s="2762"/>
    </row>
    <row r="69" spans="1:56" ht="11.25" customHeight="1"/>
    <row r="70" spans="1:56" ht="9" customHeight="1"/>
    <row r="71" spans="1:56" ht="9" customHeight="1"/>
    <row r="72" spans="1:56" ht="9" customHeight="1"/>
    <row r="73" spans="1:56" ht="9" customHeight="1"/>
    <row r="74" spans="1:56" ht="9" customHeight="1"/>
    <row r="75" spans="1:56" ht="9" customHeight="1"/>
    <row r="76" spans="1:56" ht="9" customHeight="1"/>
    <row r="77" spans="1:56" ht="9" customHeight="1"/>
    <row r="78" spans="1:56" ht="9" customHeight="1"/>
    <row r="79" spans="1:56" ht="9" customHeight="1"/>
    <row r="80" spans="1:56" ht="9" customHeight="1"/>
    <row r="81" spans="11:14" ht="9" customHeight="1"/>
    <row r="82" spans="11:14" ht="9" customHeight="1"/>
    <row r="83" spans="11:14" ht="9" customHeight="1">
      <c r="K83" s="2761"/>
    </row>
    <row r="84" spans="11:14" ht="9" customHeight="1">
      <c r="K84" s="2761"/>
    </row>
    <row r="85" spans="11:14" ht="9" customHeight="1">
      <c r="K85" s="2761"/>
    </row>
    <row r="86" spans="11:14" ht="9" customHeight="1">
      <c r="K86" s="2761"/>
    </row>
    <row r="87" spans="11:14" ht="9" customHeight="1">
      <c r="K87" s="2761"/>
    </row>
    <row r="88" spans="11:14">
      <c r="K88" s="2761"/>
    </row>
    <row r="89" spans="11:14">
      <c r="K89" s="2761"/>
    </row>
    <row r="90" spans="11:14">
      <c r="M90" s="2760"/>
      <c r="N90" s="2760"/>
    </row>
    <row r="91" spans="11:14">
      <c r="N91" s="2760"/>
    </row>
    <row r="92" spans="11:14">
      <c r="N92" s="2760"/>
    </row>
    <row r="93" spans="11:14">
      <c r="N93" s="2760"/>
    </row>
    <row r="94" spans="11:14">
      <c r="M94" s="2760"/>
      <c r="N94" s="2760"/>
    </row>
    <row r="95" spans="11:14">
      <c r="N95" s="2760"/>
    </row>
    <row r="96" spans="11:14">
      <c r="N96" s="2760"/>
    </row>
    <row r="97" spans="13:14">
      <c r="M97" s="2760"/>
      <c r="N97" s="2760"/>
    </row>
    <row r="98" spans="13:14">
      <c r="N98" s="2760"/>
    </row>
    <row r="99" spans="13:14">
      <c r="M99" s="2760"/>
      <c r="N99" s="2760"/>
    </row>
    <row r="100" spans="13:14">
      <c r="N100" s="2760"/>
    </row>
    <row r="142" spans="68:68">
      <c r="BP142" s="2759"/>
    </row>
    <row r="170" spans="61:66">
      <c r="BI170" s="2759"/>
      <c r="BN170" s="2759"/>
    </row>
    <row r="171" spans="61:66">
      <c r="BN171" s="2759"/>
    </row>
    <row r="174" spans="61:66">
      <c r="BI174" s="2759"/>
    </row>
  </sheetData>
  <mergeCells count="3">
    <mergeCell ref="B28:F28"/>
    <mergeCell ref="B26:F26"/>
    <mergeCell ref="B29:F29"/>
  </mergeCells>
  <printOptions horizontalCentered="1" gridLinesSet="0"/>
  <pageMargins left="0.25" right="0.25" top="0.45" bottom="0.45" header="0" footer="0"/>
  <pageSetup scale="95" orientation="portrait" horizontalDpi="2400" verticalDpi="2400"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2">
    <pageSetUpPr fitToPage="1"/>
  </sheetPr>
  <dimension ref="A2:Q47"/>
  <sheetViews>
    <sheetView showGridLines="0" zoomScaleNormal="100" workbookViewId="0">
      <selection activeCell="G32" sqref="G32"/>
    </sheetView>
  </sheetViews>
  <sheetFormatPr defaultColWidth="10.85546875" defaultRowHeight="12.75"/>
  <cols>
    <col min="1" max="1" width="4.140625" style="2408" customWidth="1"/>
    <col min="2" max="2" width="5.42578125" style="2408" customWidth="1"/>
    <col min="3" max="3" width="21.85546875" style="2408" customWidth="1"/>
    <col min="4" max="4" width="22.140625" style="2408" customWidth="1"/>
    <col min="5" max="5" width="26" style="2408" customWidth="1"/>
    <col min="6" max="6" width="22.140625" style="2408" customWidth="1"/>
    <col min="7" max="7" width="24.5703125" style="2408" customWidth="1"/>
    <col min="8" max="8" width="4.85546875" style="2408" customWidth="1"/>
    <col min="9" max="9" width="2.42578125" style="2408" customWidth="1"/>
    <col min="10" max="16384" width="10.85546875" style="2408"/>
  </cols>
  <sheetData>
    <row r="2" spans="1:17">
      <c r="A2" s="2823"/>
      <c r="B2" s="2851"/>
      <c r="C2" s="2850"/>
      <c r="D2" s="2850"/>
      <c r="E2" s="2850"/>
      <c r="F2" s="2850"/>
      <c r="G2" s="2850"/>
      <c r="H2" s="2849"/>
      <c r="I2" s="5698" t="s">
        <v>3500</v>
      </c>
    </row>
    <row r="3" spans="1:17">
      <c r="A3" s="2823"/>
      <c r="B3" s="2843" t="s">
        <v>2802</v>
      </c>
      <c r="C3" s="2842"/>
      <c r="D3" s="2842"/>
      <c r="E3" s="2842"/>
      <c r="F3" s="2842"/>
      <c r="G3" s="2842"/>
      <c r="H3" s="2841"/>
      <c r="I3" s="5698" t="e">
        <f>#REF!</f>
        <v>#REF!</v>
      </c>
    </row>
    <row r="4" spans="1:17" ht="11.1" customHeight="1">
      <c r="A4" s="2823"/>
      <c r="B4" s="2826"/>
      <c r="C4" s="2381"/>
      <c r="D4" s="2381"/>
      <c r="E4" s="2381"/>
      <c r="F4" s="2381"/>
      <c r="G4" s="2381"/>
      <c r="H4" s="2825"/>
      <c r="I4" s="5698" t="e">
        <f>#REF!</f>
        <v>#REF!</v>
      </c>
    </row>
    <row r="5" spans="1:17" ht="11.1" customHeight="1">
      <c r="A5" s="2823"/>
      <c r="B5" s="2848" t="s">
        <v>2801</v>
      </c>
      <c r="C5" s="2847"/>
      <c r="D5" s="2381"/>
      <c r="E5" s="2381"/>
      <c r="F5" s="2381"/>
      <c r="G5" s="2381"/>
      <c r="H5" s="2825"/>
      <c r="I5" s="5698" t="e">
        <f>#REF!</f>
        <v>#REF!</v>
      </c>
    </row>
    <row r="6" spans="1:17" ht="11.1" customHeight="1">
      <c r="A6" s="2823"/>
      <c r="B6" s="2848" t="s">
        <v>2800</v>
      </c>
      <c r="C6" s="2847"/>
      <c r="D6" s="2381"/>
      <c r="E6" s="2381"/>
      <c r="F6" s="2381"/>
      <c r="G6" s="2381"/>
      <c r="H6" s="2825"/>
      <c r="I6" s="5698" t="e">
        <f>#REF!</f>
        <v>#REF!</v>
      </c>
    </row>
    <row r="7" spans="1:17" ht="11.1" customHeight="1">
      <c r="A7" s="2823"/>
      <c r="B7" s="2848" t="s">
        <v>2799</v>
      </c>
      <c r="C7" s="2847"/>
      <c r="D7" s="2381"/>
      <c r="E7" s="2381"/>
      <c r="F7" s="2381"/>
      <c r="G7" s="2381"/>
      <c r="H7" s="2825"/>
      <c r="I7" s="5698" t="e">
        <f>#REF!</f>
        <v>#REF!</v>
      </c>
    </row>
    <row r="8" spans="1:17" ht="11.1" customHeight="1">
      <c r="A8" s="2823"/>
      <c r="B8" s="2848" t="s">
        <v>2798</v>
      </c>
      <c r="C8" s="2847"/>
      <c r="D8" s="2381"/>
      <c r="E8" s="2381"/>
      <c r="F8" s="2381"/>
      <c r="G8" s="2381"/>
      <c r="H8" s="2825"/>
      <c r="I8" s="5698" t="e">
        <f>#REF!</f>
        <v>#REF!</v>
      </c>
      <c r="O8"/>
      <c r="P8"/>
    </row>
    <row r="9" spans="1:17" ht="11.1" customHeight="1">
      <c r="A9" s="2823"/>
      <c r="B9" s="2848" t="s">
        <v>2797</v>
      </c>
      <c r="C9" s="2847"/>
      <c r="D9" s="2381"/>
      <c r="E9" s="2381"/>
      <c r="F9" s="2381"/>
      <c r="G9" s="2381"/>
      <c r="H9" s="2825"/>
      <c r="I9" s="5698" t="e">
        <f>#REF!</f>
        <v>#REF!</v>
      </c>
      <c r="O9"/>
      <c r="P9"/>
      <c r="Q9"/>
    </row>
    <row r="10" spans="1:17" ht="11.1" customHeight="1">
      <c r="A10" s="2823"/>
      <c r="B10" s="2848" t="s">
        <v>2796</v>
      </c>
      <c r="C10" s="2847"/>
      <c r="D10" s="2381"/>
      <c r="E10" s="2381"/>
      <c r="F10" s="2381"/>
      <c r="G10" s="2381"/>
      <c r="H10" s="2825"/>
      <c r="I10" s="5698" t="e">
        <f>#REF!</f>
        <v>#REF!</v>
      </c>
      <c r="O10"/>
      <c r="P10"/>
      <c r="Q10"/>
    </row>
    <row r="11" spans="1:17" ht="11.1" customHeight="1">
      <c r="A11" s="2823"/>
      <c r="B11" s="2848" t="s">
        <v>2795</v>
      </c>
      <c r="C11" s="2847"/>
      <c r="D11" s="2381"/>
      <c r="E11" s="2381"/>
      <c r="F11" s="2381"/>
      <c r="G11" s="2381"/>
      <c r="H11" s="2825"/>
      <c r="I11" s="5698" t="e">
        <f>#REF!</f>
        <v>#REF!</v>
      </c>
      <c r="O11"/>
      <c r="P11"/>
      <c r="Q11"/>
    </row>
    <row r="12" spans="1:17" ht="11.1" customHeight="1">
      <c r="A12" s="2823"/>
      <c r="B12" s="2848" t="s">
        <v>2794</v>
      </c>
      <c r="C12" s="2847"/>
      <c r="D12" s="2381"/>
      <c r="E12" s="2381"/>
      <c r="F12" s="2381"/>
      <c r="G12" s="2381"/>
      <c r="H12" s="2825"/>
      <c r="I12" s="5698" t="e">
        <f>#REF!</f>
        <v>#REF!</v>
      </c>
      <c r="O12"/>
      <c r="P12"/>
      <c r="Q12"/>
    </row>
    <row r="13" spans="1:17" ht="11.1" customHeight="1">
      <c r="A13" s="2823"/>
      <c r="B13" s="2848" t="s">
        <v>2793</v>
      </c>
      <c r="C13" s="2847"/>
      <c r="D13" s="2381"/>
      <c r="E13" s="2381"/>
      <c r="F13" s="2381"/>
      <c r="G13" s="2381"/>
      <c r="H13" s="2825"/>
      <c r="I13" s="5698" t="e">
        <f>#REF!</f>
        <v>#REF!</v>
      </c>
      <c r="O13"/>
      <c r="P13"/>
      <c r="Q13"/>
    </row>
    <row r="14" spans="1:17" ht="11.1" customHeight="1">
      <c r="A14" s="2823"/>
      <c r="B14" s="2848" t="s">
        <v>2792</v>
      </c>
      <c r="C14" s="2847"/>
      <c r="D14" s="2381"/>
      <c r="E14" s="2381"/>
      <c r="F14" s="2381"/>
      <c r="G14" s="2381"/>
      <c r="H14" s="2825"/>
      <c r="I14" s="5698" t="e">
        <f>#REF!</f>
        <v>#REF!</v>
      </c>
      <c r="O14"/>
      <c r="P14"/>
    </row>
    <row r="15" spans="1:17" ht="11.1" customHeight="1">
      <c r="A15" s="2823"/>
      <c r="B15" s="2848" t="s">
        <v>2791</v>
      </c>
      <c r="C15" s="2847"/>
      <c r="D15" s="2381"/>
      <c r="E15" s="2381"/>
      <c r="F15" s="2381"/>
      <c r="G15" s="2381"/>
      <c r="H15" s="2825"/>
      <c r="I15" s="5698" t="e">
        <f>#REF!</f>
        <v>#REF!</v>
      </c>
      <c r="O15"/>
      <c r="P15"/>
    </row>
    <row r="16" spans="1:17" ht="11.1" customHeight="1">
      <c r="A16" s="2823"/>
      <c r="B16" s="2848" t="s">
        <v>2790</v>
      </c>
      <c r="C16" s="2847"/>
      <c r="D16" s="2381"/>
      <c r="E16" s="2381"/>
      <c r="F16" s="2381"/>
      <c r="G16" s="2381"/>
      <c r="H16" s="2825"/>
      <c r="I16" s="5698" t="e">
        <f>#REF!</f>
        <v>#REF!</v>
      </c>
    </row>
    <row r="17" spans="1:9" ht="11.1" customHeight="1">
      <c r="A17" s="2823"/>
      <c r="B17" s="2848" t="s">
        <v>2789</v>
      </c>
      <c r="C17" s="2847"/>
      <c r="D17" s="2381"/>
      <c r="E17" s="2381"/>
      <c r="F17" s="2381"/>
      <c r="G17" s="2381"/>
      <c r="H17" s="2825"/>
      <c r="I17" s="5698" t="e">
        <f>#REF!</f>
        <v>#REF!</v>
      </c>
    </row>
    <row r="18" spans="1:9" ht="15" customHeight="1">
      <c r="A18" s="2823"/>
      <c r="B18" s="2846"/>
      <c r="C18" s="2845"/>
      <c r="D18" s="2845"/>
      <c r="E18" s="2845"/>
      <c r="F18" s="2845"/>
      <c r="G18" s="2845"/>
      <c r="H18" s="2844"/>
      <c r="I18" s="5698" t="e">
        <f>#REF!</f>
        <v>#REF!</v>
      </c>
    </row>
    <row r="19" spans="1:9" ht="11.1" customHeight="1">
      <c r="A19" s="2823"/>
      <c r="B19" s="2826"/>
      <c r="C19" s="2381"/>
      <c r="D19" s="2381"/>
      <c r="E19" s="2381"/>
      <c r="F19" s="2381"/>
      <c r="G19" s="2381"/>
      <c r="H19" s="2825"/>
      <c r="I19" s="5698" t="e">
        <f>#REF!</f>
        <v>#REF!</v>
      </c>
    </row>
    <row r="20" spans="1:9" ht="11.1" customHeight="1">
      <c r="A20" s="2823"/>
      <c r="B20" s="2843" t="s">
        <v>2788</v>
      </c>
      <c r="C20" s="2842"/>
      <c r="D20" s="2842"/>
      <c r="E20" s="2842"/>
      <c r="F20" s="2842"/>
      <c r="G20" s="2842"/>
      <c r="H20" s="2841"/>
      <c r="I20" s="5698" t="e">
        <f>#REF!</f>
        <v>#REF!</v>
      </c>
    </row>
    <row r="21" spans="1:9" ht="11.1" customHeight="1">
      <c r="A21" s="2823"/>
      <c r="B21" s="2826"/>
      <c r="C21" s="2381"/>
      <c r="D21" s="2381"/>
      <c r="E21" s="2381"/>
      <c r="F21" s="2381"/>
      <c r="G21" s="2381"/>
      <c r="H21" s="2825"/>
      <c r="I21" s="5698" t="e">
        <f>#REF!</f>
        <v>#REF!</v>
      </c>
    </row>
    <row r="22" spans="1:9" ht="11.1" customHeight="1">
      <c r="A22" s="2823"/>
      <c r="B22" s="2826" t="s">
        <v>2787</v>
      </c>
      <c r="C22" s="2381"/>
      <c r="D22" s="2381"/>
      <c r="E22" s="2381"/>
      <c r="F22" s="2381"/>
      <c r="G22" s="2381"/>
      <c r="H22" s="2825"/>
      <c r="I22" s="2366"/>
    </row>
    <row r="23" spans="1:9" ht="11.25" customHeight="1" thickBot="1">
      <c r="A23" s="2823"/>
      <c r="B23" s="2840"/>
      <c r="C23" s="2839"/>
      <c r="D23" s="2839"/>
      <c r="E23" s="2839"/>
      <c r="F23" s="2839"/>
      <c r="G23" s="2839"/>
      <c r="H23" s="2838"/>
      <c r="I23" s="2366"/>
    </row>
    <row r="24" spans="1:9" ht="11.25" customHeight="1" thickTop="1">
      <c r="A24" s="2823"/>
      <c r="B24" s="2399" t="s">
        <v>549</v>
      </c>
      <c r="C24" s="2401"/>
      <c r="D24" s="2399" t="s">
        <v>2786</v>
      </c>
      <c r="E24" s="2400" t="s">
        <v>2785</v>
      </c>
      <c r="F24" s="2399" t="s">
        <v>2784</v>
      </c>
      <c r="G24" s="2403" t="s">
        <v>2783</v>
      </c>
      <c r="H24" s="2403" t="s">
        <v>549</v>
      </c>
      <c r="I24" s="2366"/>
    </row>
    <row r="25" spans="1:9" ht="11.1" customHeight="1">
      <c r="A25" s="2823"/>
      <c r="B25" s="2399" t="s">
        <v>593</v>
      </c>
      <c r="C25" s="2837" t="s">
        <v>2782</v>
      </c>
      <c r="D25" s="2399" t="s">
        <v>2781</v>
      </c>
      <c r="E25" s="2400" t="s">
        <v>2780</v>
      </c>
      <c r="F25" s="2399" t="s">
        <v>2779</v>
      </c>
      <c r="G25" s="2403" t="s">
        <v>2778</v>
      </c>
      <c r="H25" s="2403" t="s">
        <v>593</v>
      </c>
      <c r="I25" s="2366"/>
    </row>
    <row r="26" spans="1:9" ht="11.1" customHeight="1">
      <c r="A26" s="2823"/>
      <c r="B26" s="2402"/>
      <c r="C26" s="2401"/>
      <c r="D26" s="2399" t="s">
        <v>2777</v>
      </c>
      <c r="E26" s="2400" t="s">
        <v>2776</v>
      </c>
      <c r="F26" s="2399" t="s">
        <v>2775</v>
      </c>
      <c r="G26" s="2376"/>
      <c r="H26" s="2376"/>
      <c r="I26" s="2366"/>
    </row>
    <row r="27" spans="1:9" ht="11.1" customHeight="1">
      <c r="A27" s="2823"/>
      <c r="B27" s="2402"/>
      <c r="C27" s="2401"/>
      <c r="D27" s="2402"/>
      <c r="E27" s="2400" t="s">
        <v>2775</v>
      </c>
      <c r="F27" s="2402"/>
      <c r="G27" s="2376"/>
      <c r="H27" s="2376"/>
      <c r="I27" s="2366"/>
    </row>
    <row r="28" spans="1:9" ht="11.45" customHeight="1">
      <c r="A28" s="2823"/>
      <c r="B28" s="2389"/>
      <c r="C28" s="2836" t="s">
        <v>599</v>
      </c>
      <c r="D28" s="2391" t="s">
        <v>600</v>
      </c>
      <c r="E28" s="2836" t="s">
        <v>494</v>
      </c>
      <c r="F28" s="2391" t="s">
        <v>495</v>
      </c>
      <c r="G28" s="2835" t="s">
        <v>496</v>
      </c>
      <c r="H28" s="2369"/>
      <c r="I28" s="2366"/>
    </row>
    <row r="29" spans="1:9" ht="11.45" customHeight="1">
      <c r="A29" s="2823"/>
      <c r="B29" s="2398">
        <v>1</v>
      </c>
      <c r="C29" s="2822" t="s">
        <v>2774</v>
      </c>
      <c r="D29" s="2834">
        <v>3936</v>
      </c>
      <c r="E29" s="3714">
        <v>45.74</v>
      </c>
      <c r="F29" s="3714">
        <v>57.1</v>
      </c>
      <c r="G29" s="2834">
        <v>96</v>
      </c>
      <c r="H29" s="2397">
        <v>1</v>
      </c>
      <c r="I29" s="2366"/>
    </row>
    <row r="30" spans="1:9" ht="11.45" customHeight="1">
      <c r="A30" s="2823"/>
      <c r="B30" s="2398">
        <v>2</v>
      </c>
      <c r="C30" s="2822" t="s">
        <v>2773</v>
      </c>
      <c r="D30" s="2834">
        <v>2598</v>
      </c>
      <c r="E30" s="3714">
        <v>9.31</v>
      </c>
      <c r="F30" s="3714">
        <v>46.42</v>
      </c>
      <c r="G30" s="2834">
        <v>229</v>
      </c>
      <c r="H30" s="2397">
        <v>2</v>
      </c>
      <c r="I30" s="2366"/>
    </row>
    <row r="31" spans="1:9" ht="11.45" customHeight="1">
      <c r="A31" s="2823"/>
      <c r="B31" s="2398">
        <v>3</v>
      </c>
      <c r="C31" s="2822" t="s">
        <v>2772</v>
      </c>
      <c r="D31" s="2834">
        <v>1486</v>
      </c>
      <c r="E31" s="3714">
        <v>3.12</v>
      </c>
      <c r="F31" s="3714">
        <v>37.57</v>
      </c>
      <c r="G31" s="2834">
        <v>408</v>
      </c>
      <c r="H31" s="2397">
        <v>3</v>
      </c>
      <c r="I31" s="2366"/>
    </row>
    <row r="32" spans="1:9" ht="11.45" customHeight="1">
      <c r="A32" s="2823"/>
      <c r="B32" s="2398">
        <v>4</v>
      </c>
      <c r="C32" s="2822" t="s">
        <v>2771</v>
      </c>
      <c r="D32" s="2834">
        <v>955</v>
      </c>
      <c r="E32" s="3714">
        <v>0.35</v>
      </c>
      <c r="F32" s="3714">
        <v>38.46</v>
      </c>
      <c r="G32" s="2834">
        <v>59</v>
      </c>
      <c r="H32" s="2397">
        <v>4</v>
      </c>
      <c r="I32" s="2366"/>
    </row>
    <row r="33" spans="1:9" ht="11.45" customHeight="1">
      <c r="A33" s="2823"/>
      <c r="B33" s="2398">
        <v>5</v>
      </c>
      <c r="C33" s="2822" t="s">
        <v>2770</v>
      </c>
      <c r="D33" s="2834">
        <v>246</v>
      </c>
      <c r="E33" s="3714" t="s">
        <v>478</v>
      </c>
      <c r="F33" s="3714" t="s">
        <v>478</v>
      </c>
      <c r="G33" s="2834" t="s">
        <v>478</v>
      </c>
      <c r="H33" s="2397">
        <v>5</v>
      </c>
      <c r="I33" s="2366"/>
    </row>
    <row r="34" spans="1:9" ht="11.45" customHeight="1">
      <c r="A34" s="2823"/>
      <c r="B34" s="2398">
        <v>6</v>
      </c>
      <c r="C34" s="2822" t="s">
        <v>2070</v>
      </c>
      <c r="D34" s="2834">
        <f>SUM(D29:D33)</f>
        <v>9221</v>
      </c>
      <c r="E34" s="3714">
        <v>21.51</v>
      </c>
      <c r="F34" s="3714">
        <v>47.97</v>
      </c>
      <c r="G34" s="2834">
        <f>SUM(G29:G33)</f>
        <v>792</v>
      </c>
      <c r="H34" s="2397">
        <v>6</v>
      </c>
      <c r="I34" s="2366"/>
    </row>
    <row r="35" spans="1:9" ht="11.45" customHeight="1">
      <c r="A35" s="2823"/>
      <c r="B35" s="2398">
        <v>7</v>
      </c>
      <c r="C35" s="2822" t="s">
        <v>2769</v>
      </c>
      <c r="D35" s="2830"/>
      <c r="E35" s="2833"/>
      <c r="F35" s="2832"/>
      <c r="G35" s="2831"/>
      <c r="H35" s="2397">
        <v>7</v>
      </c>
      <c r="I35" s="2366"/>
    </row>
    <row r="36" spans="1:9" ht="11.45" customHeight="1">
      <c r="A36" s="2823"/>
      <c r="B36" s="2398">
        <v>8</v>
      </c>
      <c r="C36" s="2822" t="s">
        <v>2768</v>
      </c>
      <c r="D36" s="2830"/>
      <c r="E36" s="2829"/>
      <c r="F36" s="2828"/>
      <c r="G36" s="2827"/>
      <c r="H36" s="2397">
        <v>8</v>
      </c>
      <c r="I36" s="2366"/>
    </row>
    <row r="37" spans="1:9" ht="11.1" customHeight="1">
      <c r="A37" s="2823"/>
      <c r="B37" s="2826" t="s">
        <v>2767</v>
      </c>
      <c r="C37" s="2381"/>
      <c r="D37" s="2381"/>
      <c r="E37" s="2381"/>
      <c r="F37" s="2381"/>
      <c r="G37" s="2381"/>
      <c r="H37" s="2825"/>
      <c r="I37" s="2366"/>
    </row>
    <row r="38" spans="1:9" ht="11.1" customHeight="1">
      <c r="A38" s="2823"/>
      <c r="B38" s="2824"/>
      <c r="C38" s="2401"/>
      <c r="D38" s="2401"/>
      <c r="E38" s="2401"/>
      <c r="F38" s="2401"/>
      <c r="G38" s="2401"/>
      <c r="H38" s="2376"/>
      <c r="I38" s="2366"/>
    </row>
    <row r="39" spans="1:9" ht="11.1" customHeight="1">
      <c r="A39" s="2823"/>
      <c r="B39" s="2382"/>
      <c r="C39" s="2401"/>
      <c r="D39" s="2401"/>
      <c r="E39" s="2401"/>
      <c r="F39" s="2401"/>
      <c r="G39" s="2401"/>
      <c r="H39" s="2376"/>
      <c r="I39" s="2366"/>
    </row>
    <row r="40" spans="1:9" ht="11.1" customHeight="1">
      <c r="A40" s="2823"/>
      <c r="B40" s="2382"/>
      <c r="C40" s="2401"/>
      <c r="D40" s="2401"/>
      <c r="E40" s="2401"/>
      <c r="F40" s="2401"/>
      <c r="G40" s="2401"/>
      <c r="H40" s="2376"/>
      <c r="I40" s="2366"/>
    </row>
    <row r="41" spans="1:9" ht="11.1" customHeight="1">
      <c r="A41" s="2823"/>
      <c r="B41" s="2382"/>
      <c r="C41" s="2401"/>
      <c r="D41" s="2401"/>
      <c r="E41" s="2401"/>
      <c r="F41" s="2401"/>
      <c r="G41" s="2401"/>
      <c r="H41" s="2376"/>
      <c r="I41" s="2366"/>
    </row>
    <row r="42" spans="1:9" ht="11.1" customHeight="1">
      <c r="A42" s="2823"/>
      <c r="B42" s="2382"/>
      <c r="C42" s="2401"/>
      <c r="D42" s="2401"/>
      <c r="E42" s="2401"/>
      <c r="F42" s="2401"/>
      <c r="G42" s="2401"/>
      <c r="H42" s="2376"/>
      <c r="I42" s="2366"/>
    </row>
    <row r="43" spans="1:9" ht="11.1" customHeight="1">
      <c r="A43" s="2823"/>
      <c r="B43" s="2382"/>
      <c r="C43" s="2401"/>
      <c r="D43" s="2401"/>
      <c r="E43" s="2401"/>
      <c r="F43" s="2401"/>
      <c r="G43" s="2401"/>
      <c r="H43" s="2376"/>
      <c r="I43" s="2366"/>
    </row>
    <row r="44" spans="1:9" ht="11.1" customHeight="1">
      <c r="A44" s="2823"/>
      <c r="B44" s="2382"/>
      <c r="C44" s="2401"/>
      <c r="D44" s="2401"/>
      <c r="E44" s="2401"/>
      <c r="F44" s="2401"/>
      <c r="G44" s="2401"/>
      <c r="H44" s="2376"/>
      <c r="I44" s="2366"/>
    </row>
    <row r="45" spans="1:9" ht="11.1" customHeight="1">
      <c r="A45" s="2823"/>
      <c r="B45" s="2382"/>
      <c r="C45" s="2401"/>
      <c r="D45" s="2401"/>
      <c r="E45" s="2401"/>
      <c r="F45" s="2401"/>
      <c r="G45" s="2401"/>
      <c r="H45" s="2376"/>
      <c r="I45" s="2366"/>
    </row>
    <row r="46" spans="1:9" ht="11.1" customHeight="1">
      <c r="A46" s="2823"/>
      <c r="B46" s="2382"/>
      <c r="C46" s="2401"/>
      <c r="D46" s="2401"/>
      <c r="E46" s="2401"/>
      <c r="F46" s="2401"/>
      <c r="G46" s="2401"/>
      <c r="H46" s="2376"/>
      <c r="I46" s="5699">
        <v>73</v>
      </c>
    </row>
    <row r="47" spans="1:9" ht="11.1" customHeight="1">
      <c r="A47" s="2823"/>
      <c r="B47" s="2375"/>
      <c r="C47" s="2822"/>
      <c r="D47" s="2822"/>
      <c r="E47" s="2822"/>
      <c r="F47" s="2822"/>
      <c r="G47" s="2822"/>
      <c r="H47" s="2369"/>
      <c r="I47" s="5699"/>
    </row>
  </sheetData>
  <mergeCells count="2">
    <mergeCell ref="I2:I21"/>
    <mergeCell ref="I46:I47"/>
  </mergeCells>
  <printOptions horizontalCentered="1" verticalCentered="1"/>
  <pageMargins left="0.25" right="0.25" top="0.25" bottom="0.25" header="0" footer="0"/>
  <pageSetup orientation="landscape" horizontalDpi="2400" verticalDpi="2400"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F65"/>
  <sheetViews>
    <sheetView showGridLines="0" zoomScaleNormal="100" workbookViewId="0">
      <selection activeCell="H38" sqref="H38"/>
    </sheetView>
  </sheetViews>
  <sheetFormatPr defaultColWidth="10.140625" defaultRowHeight="15.75"/>
  <cols>
    <col min="1" max="1" width="5.85546875" style="27" customWidth="1"/>
    <col min="2" max="2" width="49.85546875" style="27" customWidth="1"/>
    <col min="3" max="3" width="31" style="27" customWidth="1"/>
    <col min="4" max="4" width="32" style="27" customWidth="1"/>
    <col min="5" max="5" width="17.85546875" style="27" customWidth="1"/>
    <col min="6" max="6" width="3" style="27" customWidth="1"/>
    <col min="7" max="256" width="10.140625" style="27"/>
    <col min="257" max="257" width="5.85546875" style="27" customWidth="1"/>
    <col min="258" max="258" width="49.85546875" style="27" customWidth="1"/>
    <col min="259" max="259" width="31" style="27" customWidth="1"/>
    <col min="260" max="260" width="49.85546875" style="27" customWidth="1"/>
    <col min="261" max="261" width="17.85546875" style="27" customWidth="1"/>
    <col min="262" max="262" width="3" style="27" customWidth="1"/>
    <col min="263" max="512" width="10.140625" style="27"/>
    <col min="513" max="513" width="5.85546875" style="27" customWidth="1"/>
    <col min="514" max="514" width="49.85546875" style="27" customWidth="1"/>
    <col min="515" max="515" width="31" style="27" customWidth="1"/>
    <col min="516" max="516" width="49.85546875" style="27" customWidth="1"/>
    <col min="517" max="517" width="17.85546875" style="27" customWidth="1"/>
    <col min="518" max="518" width="3" style="27" customWidth="1"/>
    <col min="519" max="768" width="10.140625" style="27"/>
    <col min="769" max="769" width="5.85546875" style="27" customWidth="1"/>
    <col min="770" max="770" width="49.85546875" style="27" customWidth="1"/>
    <col min="771" max="771" width="31" style="27" customWidth="1"/>
    <col min="772" max="772" width="49.85546875" style="27" customWidth="1"/>
    <col min="773" max="773" width="17.85546875" style="27" customWidth="1"/>
    <col min="774" max="774" width="3" style="27" customWidth="1"/>
    <col min="775" max="1024" width="10.140625" style="27"/>
    <col min="1025" max="1025" width="5.85546875" style="27" customWidth="1"/>
    <col min="1026" max="1026" width="49.85546875" style="27" customWidth="1"/>
    <col min="1027" max="1027" width="31" style="27" customWidth="1"/>
    <col min="1028" max="1028" width="49.85546875" style="27" customWidth="1"/>
    <col min="1029" max="1029" width="17.85546875" style="27" customWidth="1"/>
    <col min="1030" max="1030" width="3" style="27" customWidth="1"/>
    <col min="1031" max="1280" width="10.140625" style="27"/>
    <col min="1281" max="1281" width="5.85546875" style="27" customWidth="1"/>
    <col min="1282" max="1282" width="49.85546875" style="27" customWidth="1"/>
    <col min="1283" max="1283" width="31" style="27" customWidth="1"/>
    <col min="1284" max="1284" width="49.85546875" style="27" customWidth="1"/>
    <col min="1285" max="1285" width="17.85546875" style="27" customWidth="1"/>
    <col min="1286" max="1286" width="3" style="27" customWidth="1"/>
    <col min="1287" max="1536" width="10.140625" style="27"/>
    <col min="1537" max="1537" width="5.85546875" style="27" customWidth="1"/>
    <col min="1538" max="1538" width="49.85546875" style="27" customWidth="1"/>
    <col min="1539" max="1539" width="31" style="27" customWidth="1"/>
    <col min="1540" max="1540" width="49.85546875" style="27" customWidth="1"/>
    <col min="1541" max="1541" width="17.85546875" style="27" customWidth="1"/>
    <col min="1542" max="1542" width="3" style="27" customWidth="1"/>
    <col min="1543" max="1792" width="10.140625" style="27"/>
    <col min="1793" max="1793" width="5.85546875" style="27" customWidth="1"/>
    <col min="1794" max="1794" width="49.85546875" style="27" customWidth="1"/>
    <col min="1795" max="1795" width="31" style="27" customWidth="1"/>
    <col min="1796" max="1796" width="49.85546875" style="27" customWidth="1"/>
    <col min="1797" max="1797" width="17.85546875" style="27" customWidth="1"/>
    <col min="1798" max="1798" width="3" style="27" customWidth="1"/>
    <col min="1799" max="2048" width="10.140625" style="27"/>
    <col min="2049" max="2049" width="5.85546875" style="27" customWidth="1"/>
    <col min="2050" max="2050" width="49.85546875" style="27" customWidth="1"/>
    <col min="2051" max="2051" width="31" style="27" customWidth="1"/>
    <col min="2052" max="2052" width="49.85546875" style="27" customWidth="1"/>
    <col min="2053" max="2053" width="17.85546875" style="27" customWidth="1"/>
    <col min="2054" max="2054" width="3" style="27" customWidth="1"/>
    <col min="2055" max="2304" width="10.140625" style="27"/>
    <col min="2305" max="2305" width="5.85546875" style="27" customWidth="1"/>
    <col min="2306" max="2306" width="49.85546875" style="27" customWidth="1"/>
    <col min="2307" max="2307" width="31" style="27" customWidth="1"/>
    <col min="2308" max="2308" width="49.85546875" style="27" customWidth="1"/>
    <col min="2309" max="2309" width="17.85546875" style="27" customWidth="1"/>
    <col min="2310" max="2310" width="3" style="27" customWidth="1"/>
    <col min="2311" max="2560" width="10.140625" style="27"/>
    <col min="2561" max="2561" width="5.85546875" style="27" customWidth="1"/>
    <col min="2562" max="2562" width="49.85546875" style="27" customWidth="1"/>
    <col min="2563" max="2563" width="31" style="27" customWidth="1"/>
    <col min="2564" max="2564" width="49.85546875" style="27" customWidth="1"/>
    <col min="2565" max="2565" width="17.85546875" style="27" customWidth="1"/>
    <col min="2566" max="2566" width="3" style="27" customWidth="1"/>
    <col min="2567" max="2816" width="10.140625" style="27"/>
    <col min="2817" max="2817" width="5.85546875" style="27" customWidth="1"/>
    <col min="2818" max="2818" width="49.85546875" style="27" customWidth="1"/>
    <col min="2819" max="2819" width="31" style="27" customWidth="1"/>
    <col min="2820" max="2820" width="49.85546875" style="27" customWidth="1"/>
    <col min="2821" max="2821" width="17.85546875" style="27" customWidth="1"/>
    <col min="2822" max="2822" width="3" style="27" customWidth="1"/>
    <col min="2823" max="3072" width="10.140625" style="27"/>
    <col min="3073" max="3073" width="5.85546875" style="27" customWidth="1"/>
    <col min="3074" max="3074" width="49.85546875" style="27" customWidth="1"/>
    <col min="3075" max="3075" width="31" style="27" customWidth="1"/>
    <col min="3076" max="3076" width="49.85546875" style="27" customWidth="1"/>
    <col min="3077" max="3077" width="17.85546875" style="27" customWidth="1"/>
    <col min="3078" max="3078" width="3" style="27" customWidth="1"/>
    <col min="3079" max="3328" width="10.140625" style="27"/>
    <col min="3329" max="3329" width="5.85546875" style="27" customWidth="1"/>
    <col min="3330" max="3330" width="49.85546875" style="27" customWidth="1"/>
    <col min="3331" max="3331" width="31" style="27" customWidth="1"/>
    <col min="3332" max="3332" width="49.85546875" style="27" customWidth="1"/>
    <col min="3333" max="3333" width="17.85546875" style="27" customWidth="1"/>
    <col min="3334" max="3334" width="3" style="27" customWidth="1"/>
    <col min="3335" max="3584" width="10.140625" style="27"/>
    <col min="3585" max="3585" width="5.85546875" style="27" customWidth="1"/>
    <col min="3586" max="3586" width="49.85546875" style="27" customWidth="1"/>
    <col min="3587" max="3587" width="31" style="27" customWidth="1"/>
    <col min="3588" max="3588" width="49.85546875" style="27" customWidth="1"/>
    <col min="3589" max="3589" width="17.85546875" style="27" customWidth="1"/>
    <col min="3590" max="3590" width="3" style="27" customWidth="1"/>
    <col min="3591" max="3840" width="10.140625" style="27"/>
    <col min="3841" max="3841" width="5.85546875" style="27" customWidth="1"/>
    <col min="3842" max="3842" width="49.85546875" style="27" customWidth="1"/>
    <col min="3843" max="3843" width="31" style="27" customWidth="1"/>
    <col min="3844" max="3844" width="49.85546875" style="27" customWidth="1"/>
    <col min="3845" max="3845" width="17.85546875" style="27" customWidth="1"/>
    <col min="3846" max="3846" width="3" style="27" customWidth="1"/>
    <col min="3847" max="4096" width="10.140625" style="27"/>
    <col min="4097" max="4097" width="5.85546875" style="27" customWidth="1"/>
    <col min="4098" max="4098" width="49.85546875" style="27" customWidth="1"/>
    <col min="4099" max="4099" width="31" style="27" customWidth="1"/>
    <col min="4100" max="4100" width="49.85546875" style="27" customWidth="1"/>
    <col min="4101" max="4101" width="17.85546875" style="27" customWidth="1"/>
    <col min="4102" max="4102" width="3" style="27" customWidth="1"/>
    <col min="4103" max="4352" width="10.140625" style="27"/>
    <col min="4353" max="4353" width="5.85546875" style="27" customWidth="1"/>
    <col min="4354" max="4354" width="49.85546875" style="27" customWidth="1"/>
    <col min="4355" max="4355" width="31" style="27" customWidth="1"/>
    <col min="4356" max="4356" width="49.85546875" style="27" customWidth="1"/>
    <col min="4357" max="4357" width="17.85546875" style="27" customWidth="1"/>
    <col min="4358" max="4358" width="3" style="27" customWidth="1"/>
    <col min="4359" max="4608" width="10.140625" style="27"/>
    <col min="4609" max="4609" width="5.85546875" style="27" customWidth="1"/>
    <col min="4610" max="4610" width="49.85546875" style="27" customWidth="1"/>
    <col min="4611" max="4611" width="31" style="27" customWidth="1"/>
    <col min="4612" max="4612" width="49.85546875" style="27" customWidth="1"/>
    <col min="4613" max="4613" width="17.85546875" style="27" customWidth="1"/>
    <col min="4614" max="4614" width="3" style="27" customWidth="1"/>
    <col min="4615" max="4864" width="10.140625" style="27"/>
    <col min="4865" max="4865" width="5.85546875" style="27" customWidth="1"/>
    <col min="4866" max="4866" width="49.85546875" style="27" customWidth="1"/>
    <col min="4867" max="4867" width="31" style="27" customWidth="1"/>
    <col min="4868" max="4868" width="49.85546875" style="27" customWidth="1"/>
    <col min="4869" max="4869" width="17.85546875" style="27" customWidth="1"/>
    <col min="4870" max="4870" width="3" style="27" customWidth="1"/>
    <col min="4871" max="5120" width="10.140625" style="27"/>
    <col min="5121" max="5121" width="5.85546875" style="27" customWidth="1"/>
    <col min="5122" max="5122" width="49.85546875" style="27" customWidth="1"/>
    <col min="5123" max="5123" width="31" style="27" customWidth="1"/>
    <col min="5124" max="5124" width="49.85546875" style="27" customWidth="1"/>
    <col min="5125" max="5125" width="17.85546875" style="27" customWidth="1"/>
    <col min="5126" max="5126" width="3" style="27" customWidth="1"/>
    <col min="5127" max="5376" width="10.140625" style="27"/>
    <col min="5377" max="5377" width="5.85546875" style="27" customWidth="1"/>
    <col min="5378" max="5378" width="49.85546875" style="27" customWidth="1"/>
    <col min="5379" max="5379" width="31" style="27" customWidth="1"/>
    <col min="5380" max="5380" width="49.85546875" style="27" customWidth="1"/>
    <col min="5381" max="5381" width="17.85546875" style="27" customWidth="1"/>
    <col min="5382" max="5382" width="3" style="27" customWidth="1"/>
    <col min="5383" max="5632" width="10.140625" style="27"/>
    <col min="5633" max="5633" width="5.85546875" style="27" customWidth="1"/>
    <col min="5634" max="5634" width="49.85546875" style="27" customWidth="1"/>
    <col min="5635" max="5635" width="31" style="27" customWidth="1"/>
    <col min="5636" max="5636" width="49.85546875" style="27" customWidth="1"/>
    <col min="5637" max="5637" width="17.85546875" style="27" customWidth="1"/>
    <col min="5638" max="5638" width="3" style="27" customWidth="1"/>
    <col min="5639" max="5888" width="10.140625" style="27"/>
    <col min="5889" max="5889" width="5.85546875" style="27" customWidth="1"/>
    <col min="5890" max="5890" width="49.85546875" style="27" customWidth="1"/>
    <col min="5891" max="5891" width="31" style="27" customWidth="1"/>
    <col min="5892" max="5892" width="49.85546875" style="27" customWidth="1"/>
    <col min="5893" max="5893" width="17.85546875" style="27" customWidth="1"/>
    <col min="5894" max="5894" width="3" style="27" customWidth="1"/>
    <col min="5895" max="6144" width="10.140625" style="27"/>
    <col min="6145" max="6145" width="5.85546875" style="27" customWidth="1"/>
    <col min="6146" max="6146" width="49.85546875" style="27" customWidth="1"/>
    <col min="6147" max="6147" width="31" style="27" customWidth="1"/>
    <col min="6148" max="6148" width="49.85546875" style="27" customWidth="1"/>
    <col min="6149" max="6149" width="17.85546875" style="27" customWidth="1"/>
    <col min="6150" max="6150" width="3" style="27" customWidth="1"/>
    <col min="6151" max="6400" width="10.140625" style="27"/>
    <col min="6401" max="6401" width="5.85546875" style="27" customWidth="1"/>
    <col min="6402" max="6402" width="49.85546875" style="27" customWidth="1"/>
    <col min="6403" max="6403" width="31" style="27" customWidth="1"/>
    <col min="6404" max="6404" width="49.85546875" style="27" customWidth="1"/>
    <col min="6405" max="6405" width="17.85546875" style="27" customWidth="1"/>
    <col min="6406" max="6406" width="3" style="27" customWidth="1"/>
    <col min="6407" max="6656" width="10.140625" style="27"/>
    <col min="6657" max="6657" width="5.85546875" style="27" customWidth="1"/>
    <col min="6658" max="6658" width="49.85546875" style="27" customWidth="1"/>
    <col min="6659" max="6659" width="31" style="27" customWidth="1"/>
    <col min="6660" max="6660" width="49.85546875" style="27" customWidth="1"/>
    <col min="6661" max="6661" width="17.85546875" style="27" customWidth="1"/>
    <col min="6662" max="6662" width="3" style="27" customWidth="1"/>
    <col min="6663" max="6912" width="10.140625" style="27"/>
    <col min="6913" max="6913" width="5.85546875" style="27" customWidth="1"/>
    <col min="6914" max="6914" width="49.85546875" style="27" customWidth="1"/>
    <col min="6915" max="6915" width="31" style="27" customWidth="1"/>
    <col min="6916" max="6916" width="49.85546875" style="27" customWidth="1"/>
    <col min="6917" max="6917" width="17.85546875" style="27" customWidth="1"/>
    <col min="6918" max="6918" width="3" style="27" customWidth="1"/>
    <col min="6919" max="7168" width="10.140625" style="27"/>
    <col min="7169" max="7169" width="5.85546875" style="27" customWidth="1"/>
    <col min="7170" max="7170" width="49.85546875" style="27" customWidth="1"/>
    <col min="7171" max="7171" width="31" style="27" customWidth="1"/>
    <col min="7172" max="7172" width="49.85546875" style="27" customWidth="1"/>
    <col min="7173" max="7173" width="17.85546875" style="27" customWidth="1"/>
    <col min="7174" max="7174" width="3" style="27" customWidth="1"/>
    <col min="7175" max="7424" width="10.140625" style="27"/>
    <col min="7425" max="7425" width="5.85546875" style="27" customWidth="1"/>
    <col min="7426" max="7426" width="49.85546875" style="27" customWidth="1"/>
    <col min="7427" max="7427" width="31" style="27" customWidth="1"/>
    <col min="7428" max="7428" width="49.85546875" style="27" customWidth="1"/>
    <col min="7429" max="7429" width="17.85546875" style="27" customWidth="1"/>
    <col min="7430" max="7430" width="3" style="27" customWidth="1"/>
    <col min="7431" max="7680" width="10.140625" style="27"/>
    <col min="7681" max="7681" width="5.85546875" style="27" customWidth="1"/>
    <col min="7682" max="7682" width="49.85546875" style="27" customWidth="1"/>
    <col min="7683" max="7683" width="31" style="27" customWidth="1"/>
    <col min="7684" max="7684" width="49.85546875" style="27" customWidth="1"/>
    <col min="7685" max="7685" width="17.85546875" style="27" customWidth="1"/>
    <col min="7686" max="7686" width="3" style="27" customWidth="1"/>
    <col min="7687" max="7936" width="10.140625" style="27"/>
    <col min="7937" max="7937" width="5.85546875" style="27" customWidth="1"/>
    <col min="7938" max="7938" width="49.85546875" style="27" customWidth="1"/>
    <col min="7939" max="7939" width="31" style="27" customWidth="1"/>
    <col min="7940" max="7940" width="49.85546875" style="27" customWidth="1"/>
    <col min="7941" max="7941" width="17.85546875" style="27" customWidth="1"/>
    <col min="7942" max="7942" width="3" style="27" customWidth="1"/>
    <col min="7943" max="8192" width="10.140625" style="27"/>
    <col min="8193" max="8193" width="5.85546875" style="27" customWidth="1"/>
    <col min="8194" max="8194" width="49.85546875" style="27" customWidth="1"/>
    <col min="8195" max="8195" width="31" style="27" customWidth="1"/>
    <col min="8196" max="8196" width="49.85546875" style="27" customWidth="1"/>
    <col min="8197" max="8197" width="17.85546875" style="27" customWidth="1"/>
    <col min="8198" max="8198" width="3" style="27" customWidth="1"/>
    <col min="8199" max="8448" width="10.140625" style="27"/>
    <col min="8449" max="8449" width="5.85546875" style="27" customWidth="1"/>
    <col min="8450" max="8450" width="49.85546875" style="27" customWidth="1"/>
    <col min="8451" max="8451" width="31" style="27" customWidth="1"/>
    <col min="8452" max="8452" width="49.85546875" style="27" customWidth="1"/>
    <col min="8453" max="8453" width="17.85546875" style="27" customWidth="1"/>
    <col min="8454" max="8454" width="3" style="27" customWidth="1"/>
    <col min="8455" max="8704" width="10.140625" style="27"/>
    <col min="8705" max="8705" width="5.85546875" style="27" customWidth="1"/>
    <col min="8706" max="8706" width="49.85546875" style="27" customWidth="1"/>
    <col min="8707" max="8707" width="31" style="27" customWidth="1"/>
    <col min="8708" max="8708" width="49.85546875" style="27" customWidth="1"/>
    <col min="8709" max="8709" width="17.85546875" style="27" customWidth="1"/>
    <col min="8710" max="8710" width="3" style="27" customWidth="1"/>
    <col min="8711" max="8960" width="10.140625" style="27"/>
    <col min="8961" max="8961" width="5.85546875" style="27" customWidth="1"/>
    <col min="8962" max="8962" width="49.85546875" style="27" customWidth="1"/>
    <col min="8963" max="8963" width="31" style="27" customWidth="1"/>
    <col min="8964" max="8964" width="49.85546875" style="27" customWidth="1"/>
    <col min="8965" max="8965" width="17.85546875" style="27" customWidth="1"/>
    <col min="8966" max="8966" width="3" style="27" customWidth="1"/>
    <col min="8967" max="9216" width="10.140625" style="27"/>
    <col min="9217" max="9217" width="5.85546875" style="27" customWidth="1"/>
    <col min="9218" max="9218" width="49.85546875" style="27" customWidth="1"/>
    <col min="9219" max="9219" width="31" style="27" customWidth="1"/>
    <col min="9220" max="9220" width="49.85546875" style="27" customWidth="1"/>
    <col min="9221" max="9221" width="17.85546875" style="27" customWidth="1"/>
    <col min="9222" max="9222" width="3" style="27" customWidth="1"/>
    <col min="9223" max="9472" width="10.140625" style="27"/>
    <col min="9473" max="9473" width="5.85546875" style="27" customWidth="1"/>
    <col min="9474" max="9474" width="49.85546875" style="27" customWidth="1"/>
    <col min="9475" max="9475" width="31" style="27" customWidth="1"/>
    <col min="9476" max="9476" width="49.85546875" style="27" customWidth="1"/>
    <col min="9477" max="9477" width="17.85546875" style="27" customWidth="1"/>
    <col min="9478" max="9478" width="3" style="27" customWidth="1"/>
    <col min="9479" max="9728" width="10.140625" style="27"/>
    <col min="9729" max="9729" width="5.85546875" style="27" customWidth="1"/>
    <col min="9730" max="9730" width="49.85546875" style="27" customWidth="1"/>
    <col min="9731" max="9731" width="31" style="27" customWidth="1"/>
    <col min="9732" max="9732" width="49.85546875" style="27" customWidth="1"/>
    <col min="9733" max="9733" width="17.85546875" style="27" customWidth="1"/>
    <col min="9734" max="9734" width="3" style="27" customWidth="1"/>
    <col min="9735" max="9984" width="10.140625" style="27"/>
    <col min="9985" max="9985" width="5.85546875" style="27" customWidth="1"/>
    <col min="9986" max="9986" width="49.85546875" style="27" customWidth="1"/>
    <col min="9987" max="9987" width="31" style="27" customWidth="1"/>
    <col min="9988" max="9988" width="49.85546875" style="27" customWidth="1"/>
    <col min="9989" max="9989" width="17.85546875" style="27" customWidth="1"/>
    <col min="9990" max="9990" width="3" style="27" customWidth="1"/>
    <col min="9991" max="10240" width="10.140625" style="27"/>
    <col min="10241" max="10241" width="5.85546875" style="27" customWidth="1"/>
    <col min="10242" max="10242" width="49.85546875" style="27" customWidth="1"/>
    <col min="10243" max="10243" width="31" style="27" customWidth="1"/>
    <col min="10244" max="10244" width="49.85546875" style="27" customWidth="1"/>
    <col min="10245" max="10245" width="17.85546875" style="27" customWidth="1"/>
    <col min="10246" max="10246" width="3" style="27" customWidth="1"/>
    <col min="10247" max="10496" width="10.140625" style="27"/>
    <col min="10497" max="10497" width="5.85546875" style="27" customWidth="1"/>
    <col min="10498" max="10498" width="49.85546875" style="27" customWidth="1"/>
    <col min="10499" max="10499" width="31" style="27" customWidth="1"/>
    <col min="10500" max="10500" width="49.85546875" style="27" customWidth="1"/>
    <col min="10501" max="10501" width="17.85546875" style="27" customWidth="1"/>
    <col min="10502" max="10502" width="3" style="27" customWidth="1"/>
    <col min="10503" max="10752" width="10.140625" style="27"/>
    <col min="10753" max="10753" width="5.85546875" style="27" customWidth="1"/>
    <col min="10754" max="10754" width="49.85546875" style="27" customWidth="1"/>
    <col min="10755" max="10755" width="31" style="27" customWidth="1"/>
    <col min="10756" max="10756" width="49.85546875" style="27" customWidth="1"/>
    <col min="10757" max="10757" width="17.85546875" style="27" customWidth="1"/>
    <col min="10758" max="10758" width="3" style="27" customWidth="1"/>
    <col min="10759" max="11008" width="10.140625" style="27"/>
    <col min="11009" max="11009" width="5.85546875" style="27" customWidth="1"/>
    <col min="11010" max="11010" width="49.85546875" style="27" customWidth="1"/>
    <col min="11011" max="11011" width="31" style="27" customWidth="1"/>
    <col min="11012" max="11012" width="49.85546875" style="27" customWidth="1"/>
    <col min="11013" max="11013" width="17.85546875" style="27" customWidth="1"/>
    <col min="11014" max="11014" width="3" style="27" customWidth="1"/>
    <col min="11015" max="11264" width="10.140625" style="27"/>
    <col min="11265" max="11265" width="5.85546875" style="27" customWidth="1"/>
    <col min="11266" max="11266" width="49.85546875" style="27" customWidth="1"/>
    <col min="11267" max="11267" width="31" style="27" customWidth="1"/>
    <col min="11268" max="11268" width="49.85546875" style="27" customWidth="1"/>
    <col min="11269" max="11269" width="17.85546875" style="27" customWidth="1"/>
    <col min="11270" max="11270" width="3" style="27" customWidth="1"/>
    <col min="11271" max="11520" width="10.140625" style="27"/>
    <col min="11521" max="11521" width="5.85546875" style="27" customWidth="1"/>
    <col min="11522" max="11522" width="49.85546875" style="27" customWidth="1"/>
    <col min="11523" max="11523" width="31" style="27" customWidth="1"/>
    <col min="11524" max="11524" width="49.85546875" style="27" customWidth="1"/>
    <col min="11525" max="11525" width="17.85546875" style="27" customWidth="1"/>
    <col min="11526" max="11526" width="3" style="27" customWidth="1"/>
    <col min="11527" max="11776" width="10.140625" style="27"/>
    <col min="11777" max="11777" width="5.85546875" style="27" customWidth="1"/>
    <col min="11778" max="11778" width="49.85546875" style="27" customWidth="1"/>
    <col min="11779" max="11779" width="31" style="27" customWidth="1"/>
    <col min="11780" max="11780" width="49.85546875" style="27" customWidth="1"/>
    <col min="11781" max="11781" width="17.85546875" style="27" customWidth="1"/>
    <col min="11782" max="11782" width="3" style="27" customWidth="1"/>
    <col min="11783" max="12032" width="10.140625" style="27"/>
    <col min="12033" max="12033" width="5.85546875" style="27" customWidth="1"/>
    <col min="12034" max="12034" width="49.85546875" style="27" customWidth="1"/>
    <col min="12035" max="12035" width="31" style="27" customWidth="1"/>
    <col min="12036" max="12036" width="49.85546875" style="27" customWidth="1"/>
    <col min="12037" max="12037" width="17.85546875" style="27" customWidth="1"/>
    <col min="12038" max="12038" width="3" style="27" customWidth="1"/>
    <col min="12039" max="12288" width="10.140625" style="27"/>
    <col min="12289" max="12289" width="5.85546875" style="27" customWidth="1"/>
    <col min="12290" max="12290" width="49.85546875" style="27" customWidth="1"/>
    <col min="12291" max="12291" width="31" style="27" customWidth="1"/>
    <col min="12292" max="12292" width="49.85546875" style="27" customWidth="1"/>
    <col min="12293" max="12293" width="17.85546875" style="27" customWidth="1"/>
    <col min="12294" max="12294" width="3" style="27" customWidth="1"/>
    <col min="12295" max="12544" width="10.140625" style="27"/>
    <col min="12545" max="12545" width="5.85546875" style="27" customWidth="1"/>
    <col min="12546" max="12546" width="49.85546875" style="27" customWidth="1"/>
    <col min="12547" max="12547" width="31" style="27" customWidth="1"/>
    <col min="12548" max="12548" width="49.85546875" style="27" customWidth="1"/>
    <col min="12549" max="12549" width="17.85546875" style="27" customWidth="1"/>
    <col min="12550" max="12550" width="3" style="27" customWidth="1"/>
    <col min="12551" max="12800" width="10.140625" style="27"/>
    <col min="12801" max="12801" width="5.85546875" style="27" customWidth="1"/>
    <col min="12802" max="12802" width="49.85546875" style="27" customWidth="1"/>
    <col min="12803" max="12803" width="31" style="27" customWidth="1"/>
    <col min="12804" max="12804" width="49.85546875" style="27" customWidth="1"/>
    <col min="12805" max="12805" width="17.85546875" style="27" customWidth="1"/>
    <col min="12806" max="12806" width="3" style="27" customWidth="1"/>
    <col min="12807" max="13056" width="10.140625" style="27"/>
    <col min="13057" max="13057" width="5.85546875" style="27" customWidth="1"/>
    <col min="13058" max="13058" width="49.85546875" style="27" customWidth="1"/>
    <col min="13059" max="13059" width="31" style="27" customWidth="1"/>
    <col min="13060" max="13060" width="49.85546875" style="27" customWidth="1"/>
    <col min="13061" max="13061" width="17.85546875" style="27" customWidth="1"/>
    <col min="13062" max="13062" width="3" style="27" customWidth="1"/>
    <col min="13063" max="13312" width="10.140625" style="27"/>
    <col min="13313" max="13313" width="5.85546875" style="27" customWidth="1"/>
    <col min="13314" max="13314" width="49.85546875" style="27" customWidth="1"/>
    <col min="13315" max="13315" width="31" style="27" customWidth="1"/>
    <col min="13316" max="13316" width="49.85546875" style="27" customWidth="1"/>
    <col min="13317" max="13317" width="17.85546875" style="27" customWidth="1"/>
    <col min="13318" max="13318" width="3" style="27" customWidth="1"/>
    <col min="13319" max="13568" width="10.140625" style="27"/>
    <col min="13569" max="13569" width="5.85546875" style="27" customWidth="1"/>
    <col min="13570" max="13570" width="49.85546875" style="27" customWidth="1"/>
    <col min="13571" max="13571" width="31" style="27" customWidth="1"/>
    <col min="13572" max="13572" width="49.85546875" style="27" customWidth="1"/>
    <col min="13573" max="13573" width="17.85546875" style="27" customWidth="1"/>
    <col min="13574" max="13574" width="3" style="27" customWidth="1"/>
    <col min="13575" max="13824" width="10.140625" style="27"/>
    <col min="13825" max="13825" width="5.85546875" style="27" customWidth="1"/>
    <col min="13826" max="13826" width="49.85546875" style="27" customWidth="1"/>
    <col min="13827" max="13827" width="31" style="27" customWidth="1"/>
    <col min="13828" max="13828" width="49.85546875" style="27" customWidth="1"/>
    <col min="13829" max="13829" width="17.85546875" style="27" customWidth="1"/>
    <col min="13830" max="13830" width="3" style="27" customWidth="1"/>
    <col min="13831" max="14080" width="10.140625" style="27"/>
    <col min="14081" max="14081" width="5.85546875" style="27" customWidth="1"/>
    <col min="14082" max="14082" width="49.85546875" style="27" customWidth="1"/>
    <col min="14083" max="14083" width="31" style="27" customWidth="1"/>
    <col min="14084" max="14084" width="49.85546875" style="27" customWidth="1"/>
    <col min="14085" max="14085" width="17.85546875" style="27" customWidth="1"/>
    <col min="14086" max="14086" width="3" style="27" customWidth="1"/>
    <col min="14087" max="14336" width="10.140625" style="27"/>
    <col min="14337" max="14337" width="5.85546875" style="27" customWidth="1"/>
    <col min="14338" max="14338" width="49.85546875" style="27" customWidth="1"/>
    <col min="14339" max="14339" width="31" style="27" customWidth="1"/>
    <col min="14340" max="14340" width="49.85546875" style="27" customWidth="1"/>
    <col min="14341" max="14341" width="17.85546875" style="27" customWidth="1"/>
    <col min="14342" max="14342" width="3" style="27" customWidth="1"/>
    <col min="14343" max="14592" width="10.140625" style="27"/>
    <col min="14593" max="14593" width="5.85546875" style="27" customWidth="1"/>
    <col min="14594" max="14594" width="49.85546875" style="27" customWidth="1"/>
    <col min="14595" max="14595" width="31" style="27" customWidth="1"/>
    <col min="14596" max="14596" width="49.85546875" style="27" customWidth="1"/>
    <col min="14597" max="14597" width="17.85546875" style="27" customWidth="1"/>
    <col min="14598" max="14598" width="3" style="27" customWidth="1"/>
    <col min="14599" max="14848" width="10.140625" style="27"/>
    <col min="14849" max="14849" width="5.85546875" style="27" customWidth="1"/>
    <col min="14850" max="14850" width="49.85546875" style="27" customWidth="1"/>
    <col min="14851" max="14851" width="31" style="27" customWidth="1"/>
    <col min="14852" max="14852" width="49.85546875" style="27" customWidth="1"/>
    <col min="14853" max="14853" width="17.85546875" style="27" customWidth="1"/>
    <col min="14854" max="14854" width="3" style="27" customWidth="1"/>
    <col min="14855" max="15104" width="10.140625" style="27"/>
    <col min="15105" max="15105" width="5.85546875" style="27" customWidth="1"/>
    <col min="15106" max="15106" width="49.85546875" style="27" customWidth="1"/>
    <col min="15107" max="15107" width="31" style="27" customWidth="1"/>
    <col min="15108" max="15108" width="49.85546875" style="27" customWidth="1"/>
    <col min="15109" max="15109" width="17.85546875" style="27" customWidth="1"/>
    <col min="15110" max="15110" width="3" style="27" customWidth="1"/>
    <col min="15111" max="15360" width="10.140625" style="27"/>
    <col min="15361" max="15361" width="5.85546875" style="27" customWidth="1"/>
    <col min="15362" max="15362" width="49.85546875" style="27" customWidth="1"/>
    <col min="15363" max="15363" width="31" style="27" customWidth="1"/>
    <col min="15364" max="15364" width="49.85546875" style="27" customWidth="1"/>
    <col min="15365" max="15365" width="17.85546875" style="27" customWidth="1"/>
    <col min="15366" max="15366" width="3" style="27" customWidth="1"/>
    <col min="15367" max="15616" width="10.140625" style="27"/>
    <col min="15617" max="15617" width="5.85546875" style="27" customWidth="1"/>
    <col min="15618" max="15618" width="49.85546875" style="27" customWidth="1"/>
    <col min="15619" max="15619" width="31" style="27" customWidth="1"/>
    <col min="15620" max="15620" width="49.85546875" style="27" customWidth="1"/>
    <col min="15621" max="15621" width="17.85546875" style="27" customWidth="1"/>
    <col min="15622" max="15622" width="3" style="27" customWidth="1"/>
    <col min="15623" max="15872" width="10.140625" style="27"/>
    <col min="15873" max="15873" width="5.85546875" style="27" customWidth="1"/>
    <col min="15874" max="15874" width="49.85546875" style="27" customWidth="1"/>
    <col min="15875" max="15875" width="31" style="27" customWidth="1"/>
    <col min="15876" max="15876" width="49.85546875" style="27" customWidth="1"/>
    <col min="15877" max="15877" width="17.85546875" style="27" customWidth="1"/>
    <col min="15878" max="15878" width="3" style="27" customWidth="1"/>
    <col min="15879" max="16128" width="10.140625" style="27"/>
    <col min="16129" max="16129" width="5.85546875" style="27" customWidth="1"/>
    <col min="16130" max="16130" width="49.85546875" style="27" customWidth="1"/>
    <col min="16131" max="16131" width="31" style="27" customWidth="1"/>
    <col min="16132" max="16132" width="49.85546875" style="27" customWidth="1"/>
    <col min="16133" max="16133" width="17.85546875" style="27" customWidth="1"/>
    <col min="16134" max="16134" width="3" style="27" customWidth="1"/>
    <col min="16135" max="16384" width="10.140625" style="27"/>
  </cols>
  <sheetData>
    <row r="1" spans="1:6" s="109" customFormat="1" ht="19.5" thickBot="1">
      <c r="A1" s="133"/>
      <c r="D1" s="27"/>
      <c r="E1" s="27"/>
      <c r="F1" s="134" t="s">
        <v>3500</v>
      </c>
    </row>
    <row r="2" spans="1:6">
      <c r="A2" s="135"/>
      <c r="B2" s="136"/>
      <c r="C2" s="136"/>
      <c r="D2" s="136"/>
      <c r="E2" s="136"/>
      <c r="F2" s="137"/>
    </row>
    <row r="3" spans="1:6" ht="20.25">
      <c r="A3" s="138" t="s">
        <v>767</v>
      </c>
      <c r="B3" s="35"/>
      <c r="C3" s="115"/>
      <c r="D3" s="115"/>
      <c r="E3" s="115"/>
      <c r="F3" s="49"/>
    </row>
    <row r="4" spans="1:6">
      <c r="A4" s="139"/>
      <c r="B4" s="140"/>
      <c r="C4" s="140"/>
      <c r="D4" s="140"/>
      <c r="E4" s="140"/>
      <c r="F4" s="141"/>
    </row>
    <row r="5" spans="1:6" s="145" customFormat="1" ht="20.100000000000001" customHeight="1">
      <c r="A5" s="142"/>
      <c r="B5" s="143"/>
      <c r="C5" s="143"/>
      <c r="D5" s="143"/>
      <c r="E5" s="143"/>
      <c r="F5" s="144"/>
    </row>
    <row r="6" spans="1:6" ht="20.100000000000001" customHeight="1">
      <c r="A6" s="146"/>
      <c r="B6" s="147" t="s">
        <v>768</v>
      </c>
      <c r="C6" s="140"/>
      <c r="D6" s="140"/>
      <c r="E6" s="140"/>
      <c r="F6" s="141"/>
    </row>
    <row r="7" spans="1:6" ht="20.100000000000001" customHeight="1">
      <c r="A7" s="146"/>
      <c r="B7" s="147" t="s">
        <v>1374</v>
      </c>
      <c r="C7" s="45"/>
      <c r="D7" s="140"/>
      <c r="E7" s="140"/>
      <c r="F7" s="141"/>
    </row>
    <row r="8" spans="1:6" ht="20.100000000000001" customHeight="1">
      <c r="A8" s="146"/>
      <c r="B8" s="148" t="s">
        <v>1375</v>
      </c>
      <c r="C8" s="45"/>
      <c r="D8" s="140"/>
      <c r="E8" s="140"/>
      <c r="F8" s="141"/>
    </row>
    <row r="9" spans="1:6" ht="20.100000000000001" customHeight="1">
      <c r="A9" s="146"/>
      <c r="B9" s="148"/>
      <c r="C9" s="45"/>
      <c r="D9" s="140"/>
      <c r="E9" s="140"/>
      <c r="F9" s="141"/>
    </row>
    <row r="10" spans="1:6" ht="20.100000000000001" customHeight="1">
      <c r="A10" s="146"/>
      <c r="B10" s="148"/>
      <c r="C10" s="45"/>
      <c r="D10" s="140"/>
      <c r="E10" s="140"/>
      <c r="F10" s="141"/>
    </row>
    <row r="11" spans="1:6" ht="20.100000000000001" customHeight="1">
      <c r="A11" s="146"/>
      <c r="B11" s="148" t="s">
        <v>1376</v>
      </c>
      <c r="C11" s="140"/>
      <c r="D11" s="140"/>
      <c r="E11" s="140"/>
      <c r="F11" s="141"/>
    </row>
    <row r="12" spans="1:6" ht="20.100000000000001" customHeight="1">
      <c r="A12" s="146"/>
      <c r="B12" s="148"/>
      <c r="C12" s="140"/>
      <c r="D12" s="140"/>
      <c r="E12" s="140"/>
      <c r="F12" s="141"/>
    </row>
    <row r="13" spans="1:6" ht="20.100000000000001" customHeight="1">
      <c r="A13" s="146"/>
      <c r="B13" s="148"/>
      <c r="C13" s="140"/>
      <c r="D13" s="140"/>
      <c r="E13" s="140"/>
      <c r="F13" s="141"/>
    </row>
    <row r="14" spans="1:6" ht="20.100000000000001" customHeight="1">
      <c r="A14" s="146"/>
      <c r="B14" s="149"/>
      <c r="C14" s="150"/>
      <c r="D14" s="150"/>
      <c r="E14" s="150"/>
      <c r="F14" s="141"/>
    </row>
    <row r="15" spans="1:6" ht="20.100000000000001" customHeight="1">
      <c r="A15" s="146"/>
      <c r="B15" s="148"/>
      <c r="C15" s="140"/>
      <c r="D15" s="140"/>
      <c r="E15" s="140"/>
      <c r="F15" s="141"/>
    </row>
    <row r="16" spans="1:6" ht="20.100000000000001" customHeight="1">
      <c r="A16" s="5557" t="s">
        <v>854</v>
      </c>
      <c r="B16" s="5558"/>
      <c r="C16" s="5558"/>
      <c r="D16" s="5558"/>
      <c r="E16" s="5558"/>
      <c r="F16" s="5559"/>
    </row>
    <row r="17" spans="1:6" ht="20.100000000000001" customHeight="1">
      <c r="A17" s="146"/>
      <c r="C17" s="140"/>
      <c r="D17" s="140"/>
      <c r="E17" s="140"/>
      <c r="F17" s="141"/>
    </row>
    <row r="18" spans="1:6" ht="20.100000000000001" customHeight="1">
      <c r="A18" s="146"/>
      <c r="B18" s="147" t="s">
        <v>1179</v>
      </c>
      <c r="C18" s="140"/>
      <c r="D18" s="151"/>
      <c r="E18" s="152"/>
      <c r="F18" s="141"/>
    </row>
    <row r="19" spans="1:6" ht="20.100000000000001" customHeight="1">
      <c r="A19" s="146"/>
      <c r="B19" s="153" t="s">
        <v>1208</v>
      </c>
      <c r="C19" s="140"/>
      <c r="D19" s="151"/>
      <c r="E19" s="152"/>
      <c r="F19" s="141"/>
    </row>
    <row r="20" spans="1:6" ht="20.100000000000001" customHeight="1">
      <c r="A20" s="146"/>
      <c r="B20" s="154"/>
      <c r="C20" s="45"/>
      <c r="D20" s="140"/>
      <c r="E20" s="140"/>
      <c r="F20" s="141"/>
    </row>
    <row r="21" spans="1:6" ht="20.100000000000001" customHeight="1">
      <c r="A21" s="146"/>
      <c r="B21" s="125"/>
      <c r="C21" s="45"/>
      <c r="D21" s="155"/>
      <c r="E21" s="140"/>
      <c r="F21" s="141"/>
    </row>
    <row r="22" spans="1:6" ht="20.100000000000001" customHeight="1">
      <c r="A22" s="146"/>
      <c r="B22" s="153" t="s">
        <v>3414</v>
      </c>
      <c r="C22" s="1350"/>
      <c r="D22" s="148"/>
      <c r="E22" s="148"/>
      <c r="F22" s="1351"/>
    </row>
    <row r="23" spans="1:6" ht="18.75">
      <c r="A23" s="146"/>
      <c r="B23" s="148" t="s">
        <v>3415</v>
      </c>
      <c r="C23" s="1350"/>
      <c r="D23" s="148"/>
      <c r="E23" s="148"/>
      <c r="F23" s="1351"/>
    </row>
    <row r="24" spans="1:6" ht="18.75">
      <c r="A24" s="146"/>
      <c r="B24" s="148" t="s">
        <v>1180</v>
      </c>
      <c r="C24" s="1350"/>
      <c r="D24" s="148"/>
      <c r="E24" s="148"/>
      <c r="F24" s="1351"/>
    </row>
    <row r="25" spans="1:6" ht="18.75">
      <c r="A25" s="146"/>
      <c r="B25" s="148" t="s">
        <v>1181</v>
      </c>
      <c r="C25" s="1350"/>
      <c r="D25" s="148"/>
      <c r="E25" s="148"/>
      <c r="F25" s="1351"/>
    </row>
    <row r="26" spans="1:6" ht="18.75">
      <c r="A26" s="146"/>
      <c r="B26" s="148" t="s">
        <v>1182</v>
      </c>
      <c r="C26" s="1350"/>
      <c r="D26" s="147"/>
      <c r="E26" s="148"/>
      <c r="F26" s="1351"/>
    </row>
    <row r="27" spans="1:6" ht="18.75">
      <c r="A27" s="146"/>
      <c r="B27" s="153" t="s">
        <v>1183</v>
      </c>
      <c r="C27" s="1350"/>
      <c r="D27" s="148"/>
      <c r="E27" s="148"/>
      <c r="F27" s="1351"/>
    </row>
    <row r="28" spans="1:6" ht="18.75">
      <c r="A28" s="146"/>
      <c r="B28" s="153" t="s">
        <v>1184</v>
      </c>
      <c r="C28" s="1350"/>
      <c r="D28" s="148"/>
      <c r="E28" s="148"/>
      <c r="F28" s="1351"/>
    </row>
    <row r="29" spans="1:6" ht="18.75">
      <c r="A29" s="146"/>
      <c r="B29" s="153" t="s">
        <v>1185</v>
      </c>
      <c r="C29" s="1350"/>
      <c r="D29" s="148"/>
      <c r="E29" s="1352"/>
      <c r="F29" s="1351"/>
    </row>
    <row r="30" spans="1:6" ht="18.75">
      <c r="A30" s="146"/>
      <c r="B30" s="153" t="s">
        <v>1216</v>
      </c>
      <c r="C30" s="1350"/>
      <c r="D30" s="148"/>
      <c r="E30" s="1352"/>
      <c r="F30" s="1351"/>
    </row>
    <row r="31" spans="1:6" ht="18.75">
      <c r="A31" s="146"/>
      <c r="B31" s="148" t="s">
        <v>1186</v>
      </c>
      <c r="C31" s="1350"/>
      <c r="D31" s="148"/>
      <c r="E31" s="148"/>
      <c r="F31" s="1351"/>
    </row>
    <row r="32" spans="1:6" ht="18.75">
      <c r="A32" s="146"/>
      <c r="B32" s="148" t="s">
        <v>1217</v>
      </c>
      <c r="C32" s="148"/>
      <c r="D32" s="148"/>
      <c r="E32" s="148"/>
      <c r="F32" s="1351"/>
    </row>
    <row r="33" spans="1:6" ht="18.75">
      <c r="A33" s="146"/>
      <c r="B33" s="148" t="s">
        <v>1187</v>
      </c>
      <c r="C33" s="148"/>
      <c r="D33" s="148"/>
      <c r="E33" s="148"/>
      <c r="F33" s="1351"/>
    </row>
    <row r="34" spans="1:6" ht="18.75">
      <c r="A34" s="146"/>
      <c r="B34" s="148" t="s">
        <v>1188</v>
      </c>
      <c r="C34" s="148"/>
      <c r="D34" s="148"/>
      <c r="E34" s="148"/>
      <c r="F34" s="1351"/>
    </row>
    <row r="35" spans="1:6" ht="18.75">
      <c r="A35" s="146"/>
      <c r="B35" s="148" t="s">
        <v>3416</v>
      </c>
      <c r="C35" s="148"/>
      <c r="D35" s="148"/>
      <c r="E35" s="148"/>
      <c r="F35" s="1351"/>
    </row>
    <row r="36" spans="1:6" ht="18.75">
      <c r="A36" s="146"/>
      <c r="B36" s="148" t="s">
        <v>3417</v>
      </c>
      <c r="C36" s="148"/>
      <c r="D36" s="148"/>
      <c r="E36" s="148"/>
      <c r="F36" s="1351"/>
    </row>
    <row r="37" spans="1:6" ht="18.75">
      <c r="A37" s="146"/>
      <c r="B37" s="148" t="s">
        <v>3418</v>
      </c>
      <c r="C37" s="109"/>
      <c r="D37" s="148"/>
      <c r="E37" s="148"/>
      <c r="F37" s="1351"/>
    </row>
    <row r="38" spans="1:6" ht="18.75">
      <c r="A38" s="146"/>
      <c r="B38" s="148" t="s">
        <v>3419</v>
      </c>
      <c r="C38" s="109"/>
      <c r="D38" s="148"/>
      <c r="E38" s="148"/>
      <c r="F38" s="1351"/>
    </row>
    <row r="39" spans="1:6" ht="18.75">
      <c r="A39" s="146"/>
      <c r="B39" s="148"/>
      <c r="C39" s="109"/>
      <c r="D39" s="148"/>
      <c r="E39" s="148"/>
      <c r="F39" s="1351"/>
    </row>
    <row r="40" spans="1:6" ht="18.75">
      <c r="A40" s="146"/>
      <c r="B40" s="148"/>
      <c r="C40" s="109"/>
      <c r="D40" s="148"/>
      <c r="E40" s="148"/>
      <c r="F40" s="1351"/>
    </row>
    <row r="41" spans="1:6" ht="18.75">
      <c r="A41" s="146"/>
      <c r="B41" s="148"/>
      <c r="C41" s="148"/>
      <c r="D41" s="148"/>
      <c r="E41" s="148"/>
      <c r="F41" s="1351"/>
    </row>
    <row r="42" spans="1:6" ht="18.75">
      <c r="A42" s="146"/>
      <c r="B42" s="148"/>
      <c r="C42" s="148"/>
      <c r="D42" s="148"/>
      <c r="E42" s="148"/>
      <c r="F42" s="1351"/>
    </row>
    <row r="43" spans="1:6" ht="18.75">
      <c r="A43" s="146"/>
      <c r="B43" s="148"/>
      <c r="C43" s="148"/>
      <c r="D43" s="148"/>
      <c r="E43" s="148"/>
      <c r="F43" s="1351"/>
    </row>
    <row r="44" spans="1:6" ht="18.75">
      <c r="A44" s="146"/>
      <c r="B44" s="148"/>
      <c r="C44" s="148"/>
      <c r="D44" s="148"/>
      <c r="E44" s="148"/>
      <c r="F44" s="1351"/>
    </row>
    <row r="45" spans="1:6" ht="18.75">
      <c r="A45" s="146"/>
      <c r="B45" s="148"/>
      <c r="C45" s="148"/>
      <c r="D45" s="148"/>
      <c r="E45" s="148"/>
      <c r="F45" s="1351"/>
    </row>
    <row r="46" spans="1:6" ht="18.75">
      <c r="A46" s="146"/>
      <c r="B46" s="148"/>
      <c r="C46" s="148"/>
      <c r="D46" s="148"/>
      <c r="E46" s="148"/>
      <c r="F46" s="1351"/>
    </row>
    <row r="47" spans="1:6" ht="18.75">
      <c r="A47" s="146"/>
      <c r="B47" s="148"/>
      <c r="C47" s="148"/>
      <c r="D47" s="148"/>
      <c r="E47" s="148"/>
      <c r="F47" s="1351"/>
    </row>
    <row r="48" spans="1:6" ht="18.75">
      <c r="A48" s="146"/>
      <c r="B48" s="148"/>
      <c r="C48" s="148"/>
      <c r="D48" s="148"/>
      <c r="E48" s="148"/>
      <c r="F48" s="1351"/>
    </row>
    <row r="49" spans="1:6" ht="18.75">
      <c r="A49" s="146"/>
      <c r="B49" s="148"/>
      <c r="C49" s="148"/>
      <c r="D49" s="148"/>
      <c r="E49" s="148"/>
      <c r="F49" s="1351"/>
    </row>
    <row r="50" spans="1:6" ht="18.75">
      <c r="A50" s="146"/>
      <c r="B50" s="148"/>
      <c r="C50" s="148"/>
      <c r="D50" s="148"/>
      <c r="E50" s="148"/>
      <c r="F50" s="1351"/>
    </row>
    <row r="51" spans="1:6" ht="18.75">
      <c r="A51" s="146"/>
      <c r="B51" s="148"/>
      <c r="C51" s="148"/>
      <c r="D51" s="148"/>
      <c r="E51" s="148"/>
      <c r="F51" s="1351"/>
    </row>
    <row r="52" spans="1:6" ht="18.75">
      <c r="A52" s="146"/>
      <c r="B52" s="148"/>
      <c r="C52" s="148"/>
      <c r="D52" s="148"/>
      <c r="E52" s="148"/>
      <c r="F52" s="1351"/>
    </row>
    <row r="53" spans="1:6" ht="18.75">
      <c r="A53" s="146"/>
      <c r="B53" s="148"/>
      <c r="C53" s="148"/>
      <c r="D53" s="148"/>
      <c r="E53" s="148"/>
      <c r="F53" s="1351"/>
    </row>
    <row r="54" spans="1:6" ht="18.75">
      <c r="A54" s="146"/>
      <c r="B54" s="148"/>
      <c r="C54" s="148"/>
      <c r="D54" s="148"/>
      <c r="E54" s="148"/>
      <c r="F54" s="1351"/>
    </row>
    <row r="55" spans="1:6" ht="18.75">
      <c r="A55" s="146"/>
      <c r="B55" s="148"/>
      <c r="C55" s="148"/>
      <c r="D55" s="148"/>
      <c r="E55" s="148"/>
      <c r="F55" s="1351"/>
    </row>
    <row r="56" spans="1:6" ht="18.75">
      <c r="A56" s="146"/>
      <c r="B56" s="148"/>
      <c r="C56" s="148"/>
      <c r="D56" s="148"/>
      <c r="E56" s="148"/>
      <c r="F56" s="1351"/>
    </row>
    <row r="57" spans="1:6" ht="19.5" thickBot="1">
      <c r="A57" s="156"/>
      <c r="B57" s="1349"/>
      <c r="C57" s="1349"/>
      <c r="D57" s="1349"/>
      <c r="E57" s="1349"/>
      <c r="F57" s="1353"/>
    </row>
    <row r="58" spans="1:6" ht="18.75">
      <c r="A58" s="109"/>
      <c r="B58" s="132"/>
      <c r="D58" s="157"/>
      <c r="E58" s="158"/>
      <c r="F58" s="159" t="s">
        <v>173</v>
      </c>
    </row>
    <row r="59" spans="1:6" ht="16.5">
      <c r="A59" s="132"/>
      <c r="B59" s="132"/>
    </row>
    <row r="60" spans="1:6" ht="16.5">
      <c r="A60" s="132"/>
      <c r="B60" s="132"/>
    </row>
    <row r="61" spans="1:6" ht="16.5">
      <c r="A61" s="132"/>
      <c r="B61" s="132"/>
    </row>
    <row r="62" spans="1:6" ht="16.5">
      <c r="A62" s="132"/>
      <c r="B62" s="132"/>
    </row>
    <row r="63" spans="1:6" ht="16.5">
      <c r="A63" s="132"/>
      <c r="B63" s="132"/>
    </row>
    <row r="64" spans="1:6" ht="16.5">
      <c r="A64" s="132"/>
      <c r="B64" s="132"/>
    </row>
    <row r="65" spans="1:2" ht="16.5">
      <c r="A65" s="132"/>
      <c r="B65" s="132"/>
    </row>
  </sheetData>
  <mergeCells count="1">
    <mergeCell ref="A16:F16"/>
  </mergeCells>
  <phoneticPr fontId="0" type="noConversion"/>
  <printOptions horizontalCentered="1" verticalCentered="1" gridLinesSet="0"/>
  <pageMargins left="0.25" right="0.25" top="0.35" bottom="0.35" header="0" footer="0"/>
  <pageSetup scale="66" orientation="portrait" horizontalDpi="300" verticalDpi="300" r:id="rId1"/>
  <headerFooter alignWithMargins="0"/>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8">
    <pageSetUpPr fitToPage="1"/>
  </sheetPr>
  <dimension ref="A1:P47"/>
  <sheetViews>
    <sheetView showGridLines="0" zoomScale="145" zoomScaleNormal="145" workbookViewId="0">
      <selection activeCell="K16" sqref="K16"/>
    </sheetView>
  </sheetViews>
  <sheetFormatPr defaultColWidth="10.85546875" defaultRowHeight="12.75"/>
  <cols>
    <col min="1" max="1" width="2.28515625" style="2408" customWidth="1"/>
    <col min="2" max="2" width="4.85546875" style="2408" customWidth="1"/>
    <col min="3" max="3" width="21.85546875" style="2408" customWidth="1"/>
    <col min="4" max="4" width="9.85546875" style="2408" customWidth="1"/>
    <col min="5" max="5" width="10.85546875" style="2408" customWidth="1"/>
    <col min="6" max="6" width="8.85546875" style="2408" customWidth="1"/>
    <col min="7" max="7" width="9.7109375" style="2408" customWidth="1"/>
    <col min="8" max="8" width="11.85546875" style="2408" customWidth="1"/>
    <col min="9" max="9" width="8.85546875" style="2408" customWidth="1"/>
    <col min="10" max="10" width="11.85546875" style="2408" customWidth="1"/>
    <col min="11" max="11" width="9.85546875" style="2408" customWidth="1"/>
    <col min="12" max="12" width="10.85546875" style="2408" customWidth="1"/>
    <col min="13" max="13" width="4.85546875" style="2408" customWidth="1"/>
    <col min="14" max="14" width="3.5703125" style="2408" customWidth="1"/>
    <col min="15" max="40" width="10.85546875" style="2408"/>
    <col min="41" max="47" width="15.85546875" style="2408" customWidth="1"/>
    <col min="48" max="16384" width="10.85546875" style="2408"/>
  </cols>
  <sheetData>
    <row r="1" spans="1:14" ht="14.25">
      <c r="B1" s="2890"/>
      <c r="C1" s="2889"/>
      <c r="D1" s="2889"/>
      <c r="E1" s="2889"/>
      <c r="F1" s="2889"/>
      <c r="G1" s="2889"/>
      <c r="H1" s="2889"/>
      <c r="I1" s="2889"/>
      <c r="J1" s="2889"/>
      <c r="K1" s="2889"/>
      <c r="L1" s="2889"/>
      <c r="M1" s="2888"/>
      <c r="N1" s="4831">
        <v>74</v>
      </c>
    </row>
    <row r="2" spans="1:14">
      <c r="B2" s="2887"/>
      <c r="C2" s="2856"/>
      <c r="D2" s="2856"/>
      <c r="E2" s="2856"/>
      <c r="F2" s="2856"/>
      <c r="G2" s="2856"/>
      <c r="H2" s="2856"/>
      <c r="I2" s="2856"/>
      <c r="J2" s="2856"/>
      <c r="K2" s="2856"/>
      <c r="L2" s="2856"/>
      <c r="M2" s="2869"/>
      <c r="N2" s="4018"/>
    </row>
    <row r="3" spans="1:14">
      <c r="B3" s="2887"/>
      <c r="C3" s="2856"/>
      <c r="D3" s="2856"/>
      <c r="E3" s="2856"/>
      <c r="F3" s="2856"/>
      <c r="G3" s="2856"/>
      <c r="H3" s="2856"/>
      <c r="I3" s="2856"/>
      <c r="J3" s="2856"/>
      <c r="K3" s="2856"/>
      <c r="L3" s="2856"/>
      <c r="M3" s="2869"/>
      <c r="N3" s="4018"/>
    </row>
    <row r="4" spans="1:14">
      <c r="B4" s="2427"/>
      <c r="C4" s="2426"/>
      <c r="D4" s="2426"/>
      <c r="E4" s="2426"/>
      <c r="F4" s="2426"/>
      <c r="G4" s="2426"/>
      <c r="H4" s="2426"/>
      <c r="I4" s="2426"/>
      <c r="J4" s="2426"/>
      <c r="K4" s="2426"/>
      <c r="L4" s="2426"/>
      <c r="M4" s="2886"/>
      <c r="N4" s="4018"/>
    </row>
    <row r="5" spans="1:14" ht="6.6" customHeight="1">
      <c r="B5" s="2439"/>
      <c r="C5" s="2437"/>
      <c r="D5" s="2437"/>
      <c r="E5" s="2437"/>
      <c r="F5" s="2437"/>
      <c r="G5" s="2437"/>
      <c r="H5" s="2437"/>
      <c r="I5" s="2437"/>
      <c r="J5" s="2437"/>
      <c r="K5" s="2437"/>
      <c r="L5" s="2437"/>
      <c r="M5" s="2436"/>
      <c r="N5" s="4018"/>
    </row>
    <row r="6" spans="1:14">
      <c r="B6" s="5701" t="s">
        <v>2811</v>
      </c>
      <c r="C6" s="5702"/>
      <c r="D6" s="5702"/>
      <c r="E6" s="5702"/>
      <c r="F6" s="5702"/>
      <c r="G6" s="5702"/>
      <c r="H6" s="5702"/>
      <c r="I6" s="5702"/>
      <c r="J6" s="5702"/>
      <c r="K6" s="5702"/>
      <c r="L6" s="5702"/>
      <c r="M6" s="5703"/>
      <c r="N6" s="4018"/>
    </row>
    <row r="7" spans="1:14">
      <c r="B7" s="5704" t="s">
        <v>2810</v>
      </c>
      <c r="C7" s="5705"/>
      <c r="D7" s="5705"/>
      <c r="E7" s="5705"/>
      <c r="F7" s="5705"/>
      <c r="G7" s="5705"/>
      <c r="H7" s="5705"/>
      <c r="I7" s="5705"/>
      <c r="J7" s="5705"/>
      <c r="K7" s="5705"/>
      <c r="L7" s="5705"/>
      <c r="M7" s="5706"/>
      <c r="N7" s="4018"/>
    </row>
    <row r="8" spans="1:14">
      <c r="B8" s="2885"/>
      <c r="C8" s="2857"/>
      <c r="D8" s="2857"/>
      <c r="E8" s="2857"/>
      <c r="F8" s="2857"/>
      <c r="G8" s="2857"/>
      <c r="H8" s="2857"/>
      <c r="I8" s="2857"/>
      <c r="J8" s="2857"/>
      <c r="K8" s="2857"/>
      <c r="L8" s="2857"/>
      <c r="M8" s="2884"/>
      <c r="N8" s="4018"/>
    </row>
    <row r="9" spans="1:14">
      <c r="B9" s="2883"/>
      <c r="C9" s="2882"/>
      <c r="D9" s="2882"/>
      <c r="E9" s="2882"/>
      <c r="F9" s="2882"/>
      <c r="G9" s="2882"/>
      <c r="H9" s="2882"/>
      <c r="I9" s="2882"/>
      <c r="J9" s="2882"/>
      <c r="K9" s="2882"/>
      <c r="L9" s="2882"/>
      <c r="M9" s="2881"/>
      <c r="N9" s="4018"/>
    </row>
    <row r="10" spans="1:14">
      <c r="B10" s="2880" t="s">
        <v>2049</v>
      </c>
      <c r="C10" s="2879"/>
      <c r="D10" s="2879"/>
      <c r="E10" s="2879"/>
      <c r="F10" s="2879"/>
      <c r="G10" s="2879"/>
      <c r="H10" s="2879"/>
      <c r="I10" s="2879"/>
      <c r="J10" s="2879"/>
      <c r="K10" s="2879"/>
      <c r="L10" s="2879"/>
      <c r="M10" s="2878"/>
      <c r="N10" s="4018"/>
    </row>
    <row r="11" spans="1:14" ht="6" customHeight="1">
      <c r="A11" s="2877"/>
      <c r="B11" s="2863"/>
      <c r="C11" s="2862"/>
      <c r="D11" s="2862"/>
      <c r="E11" s="2862"/>
      <c r="F11" s="2862"/>
      <c r="G11" s="2862"/>
      <c r="H11" s="2856"/>
      <c r="I11" s="2856"/>
      <c r="J11" s="2856"/>
      <c r="K11" s="2856"/>
      <c r="L11" s="2856"/>
      <c r="M11" s="2864"/>
      <c r="N11" s="4018"/>
    </row>
    <row r="12" spans="1:14">
      <c r="B12" s="2873"/>
      <c r="C12" s="2871"/>
      <c r="D12" s="2871"/>
      <c r="E12" s="2871"/>
      <c r="F12" s="2871"/>
      <c r="G12" s="2871"/>
      <c r="H12" s="2876"/>
      <c r="I12" s="2875"/>
      <c r="J12" s="2875"/>
      <c r="K12" s="2875"/>
      <c r="L12" s="2874"/>
      <c r="M12" s="2869"/>
      <c r="N12" s="4018"/>
    </row>
    <row r="13" spans="1:14">
      <c r="B13" s="2873"/>
      <c r="C13" s="2871"/>
      <c r="D13" s="2871"/>
      <c r="E13" s="2871"/>
      <c r="F13" s="2871"/>
      <c r="G13" s="2871"/>
      <c r="H13" s="2872"/>
      <c r="I13" s="2871"/>
      <c r="J13" s="2871"/>
      <c r="K13" s="2871"/>
      <c r="L13" s="2870"/>
      <c r="M13" s="2869"/>
      <c r="N13" s="4018"/>
    </row>
    <row r="14" spans="1:14">
      <c r="B14" s="2873" t="s">
        <v>549</v>
      </c>
      <c r="C14" s="2866" t="s">
        <v>2809</v>
      </c>
      <c r="D14" s="2866"/>
      <c r="E14" s="2866"/>
      <c r="F14" s="2866"/>
      <c r="G14" s="2866"/>
      <c r="H14" s="2867" t="s">
        <v>2808</v>
      </c>
      <c r="I14" s="2866"/>
      <c r="J14" s="2866"/>
      <c r="K14" s="2866"/>
      <c r="L14" s="2865"/>
      <c r="M14" s="2869" t="s">
        <v>549</v>
      </c>
      <c r="N14" s="4018"/>
    </row>
    <row r="15" spans="1:14">
      <c r="B15" s="2873" t="s">
        <v>593</v>
      </c>
      <c r="C15" s="2871"/>
      <c r="D15" s="2871"/>
      <c r="E15" s="2871"/>
      <c r="F15" s="2871"/>
      <c r="G15" s="2871"/>
      <c r="H15" s="2872"/>
      <c r="I15" s="2871"/>
      <c r="J15" s="2871"/>
      <c r="K15" s="2871"/>
      <c r="L15" s="2870"/>
      <c r="M15" s="2869" t="s">
        <v>593</v>
      </c>
      <c r="N15" s="4018"/>
    </row>
    <row r="16" spans="1:14" ht="13.5" thickBot="1">
      <c r="B16" s="2859"/>
      <c r="C16" s="2868" t="s">
        <v>599</v>
      </c>
      <c r="D16" s="2868"/>
      <c r="E16" s="2868"/>
      <c r="F16" s="2868"/>
      <c r="G16" s="2868"/>
      <c r="H16" s="2867" t="s">
        <v>600</v>
      </c>
      <c r="I16" s="2866"/>
      <c r="J16" s="2866"/>
      <c r="K16" s="2866"/>
      <c r="L16" s="2865"/>
      <c r="M16" s="2864"/>
      <c r="N16" s="4018"/>
    </row>
    <row r="17" spans="1:16">
      <c r="B17" s="4965">
        <v>1</v>
      </c>
      <c r="C17" s="2862" t="s">
        <v>2807</v>
      </c>
      <c r="D17" s="2862"/>
      <c r="E17" s="2862"/>
      <c r="F17" s="2862"/>
      <c r="G17" s="2862"/>
      <c r="H17" s="3502"/>
      <c r="I17" s="3503"/>
      <c r="J17" s="5106">
        <v>110093039</v>
      </c>
      <c r="K17" s="3504"/>
      <c r="L17" s="3505"/>
      <c r="M17" s="4965">
        <v>1</v>
      </c>
      <c r="O17" s="3317"/>
      <c r="P17" s="3317"/>
    </row>
    <row r="18" spans="1:16">
      <c r="B18" s="4965">
        <f>B17+1</f>
        <v>2</v>
      </c>
      <c r="C18" s="2862" t="s">
        <v>23</v>
      </c>
      <c r="D18" s="2862"/>
      <c r="E18" s="2862"/>
      <c r="F18" s="2862"/>
      <c r="G18" s="2862"/>
      <c r="H18" s="3506"/>
      <c r="I18" s="2862"/>
      <c r="J18" s="5107">
        <v>0</v>
      </c>
      <c r="K18" s="2861"/>
      <c r="L18" s="3507"/>
      <c r="M18" s="4965">
        <f>M17+1</f>
        <v>2</v>
      </c>
    </row>
    <row r="19" spans="1:16">
      <c r="B19" s="4965">
        <f>B18+1</f>
        <v>3</v>
      </c>
      <c r="C19" s="2861" t="s">
        <v>2806</v>
      </c>
      <c r="D19" s="2861"/>
      <c r="E19" s="2861"/>
      <c r="F19" s="2861"/>
      <c r="G19" s="2861"/>
      <c r="H19" s="3508"/>
      <c r="I19" s="2861"/>
      <c r="J19" s="5108">
        <v>6893180</v>
      </c>
      <c r="K19" s="2861"/>
      <c r="L19" s="3507"/>
      <c r="M19" s="4965">
        <f>M18+1</f>
        <v>3</v>
      </c>
    </row>
    <row r="20" spans="1:16" ht="13.5" thickBot="1">
      <c r="B20" s="4965">
        <f>B19+1</f>
        <v>4</v>
      </c>
      <c r="C20" s="2862" t="s">
        <v>1867</v>
      </c>
      <c r="D20" s="2862"/>
      <c r="E20" s="2862"/>
      <c r="F20" s="2862"/>
      <c r="G20" s="2862"/>
      <c r="H20" s="3509"/>
      <c r="I20" s="3510"/>
      <c r="J20" s="3892">
        <f>SUM(J17:J19)</f>
        <v>116986219</v>
      </c>
      <c r="K20" s="3511"/>
      <c r="L20" s="3512"/>
      <c r="M20" s="4965">
        <f>M19+1</f>
        <v>4</v>
      </c>
      <c r="N20" s="2858"/>
    </row>
    <row r="21" spans="1:16">
      <c r="B21" s="4965">
        <f>B20+1</f>
        <v>5</v>
      </c>
      <c r="C21" s="2861" t="s">
        <v>2805</v>
      </c>
      <c r="D21" s="2861"/>
      <c r="E21" s="2861"/>
      <c r="F21" s="2861"/>
      <c r="G21" s="2861"/>
      <c r="H21" s="3513"/>
      <c r="I21" s="2861"/>
      <c r="J21" s="5109">
        <v>211569</v>
      </c>
      <c r="K21" s="2861"/>
      <c r="L21" s="2861"/>
      <c r="M21" s="4965">
        <f>M20+1</f>
        <v>5</v>
      </c>
      <c r="N21" s="2858"/>
    </row>
    <row r="22" spans="1:16" ht="12.75" customHeight="1">
      <c r="B22" s="4965">
        <f>B21+1</f>
        <v>6</v>
      </c>
      <c r="C22" s="2862" t="s">
        <v>2804</v>
      </c>
      <c r="D22" s="2862"/>
      <c r="E22" s="2862"/>
      <c r="F22" s="2862"/>
      <c r="G22" s="2862"/>
      <c r="H22" s="2863"/>
      <c r="I22" s="2862"/>
      <c r="J22" s="5108">
        <v>461718</v>
      </c>
      <c r="K22" s="2861"/>
      <c r="L22" s="2860"/>
      <c r="M22" s="4965">
        <f>M21+1</f>
        <v>6</v>
      </c>
    </row>
    <row r="23" spans="1:16">
      <c r="B23" s="2883"/>
      <c r="C23" s="2882"/>
      <c r="D23" s="2882"/>
      <c r="E23" s="2882"/>
      <c r="F23" s="2882"/>
      <c r="G23" s="2882"/>
      <c r="H23" s="2882"/>
      <c r="I23" s="2882"/>
      <c r="J23" s="3969"/>
      <c r="K23" s="2889"/>
      <c r="L23" s="3970"/>
      <c r="M23" s="2881"/>
    </row>
    <row r="24" spans="1:16" ht="39" customHeight="1">
      <c r="B24" s="2887"/>
      <c r="C24" s="5707" t="s">
        <v>2803</v>
      </c>
      <c r="D24" s="5707"/>
      <c r="E24" s="5707"/>
      <c r="F24" s="5707"/>
      <c r="G24" s="5707"/>
      <c r="H24" s="5707"/>
      <c r="I24" s="5707"/>
      <c r="J24" s="5707"/>
      <c r="K24" s="5707"/>
      <c r="L24" s="5707"/>
      <c r="M24" s="5708"/>
    </row>
    <row r="25" spans="1:16">
      <c r="B25" s="2427"/>
      <c r="C25" s="2426"/>
      <c r="D25" s="2426"/>
      <c r="E25" s="2426"/>
      <c r="F25" s="2426"/>
      <c r="G25" s="2426"/>
      <c r="H25" s="2426"/>
      <c r="I25" s="2426"/>
      <c r="J25" s="2855"/>
      <c r="K25" s="2437"/>
      <c r="L25" s="2854"/>
      <c r="M25" s="2886"/>
    </row>
    <row r="26" spans="1:16">
      <c r="B26" s="2427"/>
      <c r="C26" s="2426"/>
      <c r="D26" s="2426"/>
      <c r="E26" s="2426"/>
      <c r="F26" s="2426"/>
      <c r="G26" s="2426"/>
      <c r="H26" s="2426"/>
      <c r="I26" s="2426"/>
      <c r="J26" s="2855"/>
      <c r="K26" s="2437"/>
      <c r="L26" s="2854"/>
      <c r="M26" s="2886"/>
    </row>
    <row r="27" spans="1:16">
      <c r="B27" s="2427"/>
      <c r="C27" s="2426"/>
      <c r="D27" s="2426"/>
      <c r="E27" s="2426"/>
      <c r="F27" s="2426"/>
      <c r="G27" s="2426"/>
      <c r="H27" s="2426"/>
      <c r="I27" s="2426"/>
      <c r="J27" s="2855"/>
      <c r="K27" s="2437"/>
      <c r="L27" s="2854"/>
      <c r="M27" s="2886"/>
    </row>
    <row r="28" spans="1:16">
      <c r="B28" s="2427"/>
      <c r="C28" s="2426"/>
      <c r="D28" s="2426"/>
      <c r="E28" s="2426"/>
      <c r="F28" s="2426"/>
      <c r="G28" s="2426"/>
      <c r="H28" s="2426"/>
      <c r="I28" s="2426"/>
      <c r="J28" s="2855"/>
      <c r="K28" s="2437"/>
      <c r="L28" s="2854"/>
      <c r="M28" s="2886"/>
      <c r="N28" s="5709" t="s">
        <v>3500</v>
      </c>
    </row>
    <row r="29" spans="1:16">
      <c r="B29" s="2427"/>
      <c r="C29" s="2426"/>
      <c r="D29" s="2426"/>
      <c r="E29" s="2426"/>
      <c r="F29" s="2426"/>
      <c r="G29" s="2426"/>
      <c r="H29" s="2426"/>
      <c r="I29" s="2426"/>
      <c r="J29" s="2855"/>
      <c r="K29" s="2437"/>
      <c r="L29" s="2854"/>
      <c r="M29" s="2886"/>
      <c r="N29" s="5709"/>
    </row>
    <row r="30" spans="1:16">
      <c r="B30" s="2427"/>
      <c r="C30" s="2426"/>
      <c r="D30" s="2426"/>
      <c r="E30" s="2426"/>
      <c r="F30" s="2426"/>
      <c r="G30" s="2426"/>
      <c r="H30" s="2426"/>
      <c r="I30" s="2426"/>
      <c r="J30" s="2855"/>
      <c r="K30" s="2437"/>
      <c r="L30" s="2854"/>
      <c r="M30" s="2886"/>
      <c r="N30" s="5709"/>
    </row>
    <row r="31" spans="1:16">
      <c r="A31" s="5700" t="s">
        <v>173</v>
      </c>
      <c r="B31" s="2427"/>
      <c r="C31" s="2426"/>
      <c r="D31" s="2426"/>
      <c r="E31" s="2426"/>
      <c r="F31" s="2426"/>
      <c r="G31" s="2426"/>
      <c r="H31" s="2426"/>
      <c r="I31" s="2426"/>
      <c r="J31" s="2855"/>
      <c r="K31" s="2437"/>
      <c r="L31" s="2854"/>
      <c r="M31" s="2886"/>
      <c r="N31" s="5709"/>
    </row>
    <row r="32" spans="1:16">
      <c r="A32" s="5700"/>
      <c r="B32" s="2427"/>
      <c r="C32" s="2426"/>
      <c r="D32" s="2426"/>
      <c r="E32" s="2426"/>
      <c r="F32" s="2426"/>
      <c r="G32" s="2426"/>
      <c r="H32" s="2426"/>
      <c r="I32" s="2426"/>
      <c r="J32" s="2855"/>
      <c r="K32" s="2437"/>
      <c r="L32" s="2854"/>
      <c r="M32" s="2886"/>
      <c r="N32" s="5709"/>
    </row>
    <row r="33" spans="1:14">
      <c r="A33" s="5700"/>
      <c r="B33" s="3971"/>
      <c r="C33" s="2426"/>
      <c r="D33" s="3972"/>
      <c r="E33" s="3972"/>
      <c r="F33" s="3972"/>
      <c r="G33" s="3972"/>
      <c r="H33" s="3972"/>
      <c r="I33" s="3972"/>
      <c r="J33" s="3972"/>
      <c r="K33" s="3972"/>
      <c r="L33" s="3972"/>
      <c r="M33" s="3973"/>
      <c r="N33" s="5709"/>
    </row>
    <row r="34" spans="1:14" ht="12.75" hidden="1" customHeight="1">
      <c r="A34" s="5700"/>
      <c r="B34" s="3974" t="s">
        <v>249</v>
      </c>
      <c r="C34" s="2426"/>
      <c r="D34" s="3972"/>
      <c r="E34" s="3972"/>
      <c r="F34" s="3972"/>
      <c r="G34" s="3972"/>
      <c r="H34" s="3972"/>
      <c r="I34" s="3972"/>
      <c r="J34" s="3972"/>
      <c r="K34" s="3972"/>
      <c r="L34" s="3972"/>
      <c r="M34" s="3975"/>
      <c r="N34" s="5709"/>
    </row>
    <row r="35" spans="1:14" ht="12.75" hidden="1" customHeight="1">
      <c r="A35" s="5700"/>
      <c r="B35" s="3971"/>
      <c r="C35" s="3972"/>
      <c r="D35" s="3972"/>
      <c r="E35" s="3972"/>
      <c r="F35" s="3972"/>
      <c r="G35" s="3972"/>
      <c r="H35" s="3972"/>
      <c r="I35" s="3972"/>
      <c r="J35" s="3972"/>
      <c r="K35" s="3972"/>
      <c r="L35" s="3972"/>
      <c r="M35" s="3975"/>
      <c r="N35" s="5709"/>
    </row>
    <row r="36" spans="1:14" ht="12.75" hidden="1" customHeight="1">
      <c r="A36" s="5700"/>
      <c r="B36" s="3976" t="s">
        <v>249</v>
      </c>
      <c r="C36" s="3977"/>
      <c r="D36" s="3978"/>
      <c r="E36" s="3978"/>
      <c r="F36" s="3978"/>
      <c r="G36" s="3978"/>
      <c r="H36" s="3978"/>
      <c r="I36" s="3978"/>
      <c r="J36" s="3978"/>
      <c r="K36" s="3978"/>
      <c r="L36" s="3978"/>
      <c r="M36" s="3979"/>
      <c r="N36" s="5709"/>
    </row>
    <row r="37" spans="1:14" ht="12.75" hidden="1" customHeight="1">
      <c r="A37" s="5700"/>
      <c r="B37" s="3980"/>
      <c r="C37" s="3977"/>
      <c r="D37" s="3978"/>
      <c r="E37" s="3978"/>
      <c r="F37" s="3978"/>
      <c r="G37" s="3978"/>
      <c r="H37" s="3978"/>
      <c r="I37" s="3978"/>
      <c r="J37" s="3978"/>
      <c r="K37" s="3978"/>
      <c r="L37" s="3978"/>
      <c r="M37" s="3979"/>
      <c r="N37" s="5709"/>
    </row>
    <row r="38" spans="1:14" ht="12.75" hidden="1" customHeight="1">
      <c r="A38" s="5700"/>
      <c r="B38" s="3980"/>
      <c r="C38" s="3977"/>
      <c r="D38" s="3978"/>
      <c r="E38" s="3978"/>
      <c r="F38" s="3978"/>
      <c r="G38" s="3978"/>
      <c r="H38" s="3978"/>
      <c r="I38" s="3978"/>
      <c r="J38" s="3978"/>
      <c r="K38" s="3978"/>
      <c r="L38" s="3978"/>
      <c r="M38" s="3979"/>
      <c r="N38" s="5709"/>
    </row>
    <row r="39" spans="1:14">
      <c r="A39" s="5700"/>
      <c r="B39" s="3980"/>
      <c r="C39" s="2877"/>
      <c r="D39" s="2877"/>
      <c r="E39" s="2877"/>
      <c r="F39" s="2877"/>
      <c r="G39" s="2877"/>
      <c r="H39" s="2877"/>
      <c r="I39" s="2877"/>
      <c r="J39" s="2877"/>
      <c r="K39" s="2877"/>
      <c r="L39" s="2877"/>
      <c r="M39" s="3975"/>
      <c r="N39" s="5709"/>
    </row>
    <row r="40" spans="1:14">
      <c r="A40" s="5700"/>
      <c r="B40" s="3980"/>
      <c r="C40" s="2877"/>
      <c r="D40" s="2877"/>
      <c r="E40" s="2877"/>
      <c r="F40" s="2877"/>
      <c r="G40" s="2877"/>
      <c r="H40" s="2877"/>
      <c r="I40" s="2877"/>
      <c r="J40" s="2877"/>
      <c r="K40" s="2877"/>
      <c r="L40" s="2877"/>
      <c r="M40" s="3975"/>
      <c r="N40" s="5709"/>
    </row>
    <row r="41" spans="1:14">
      <c r="A41" s="5700"/>
      <c r="B41" s="3980"/>
      <c r="C41" s="2877"/>
      <c r="D41" s="2877"/>
      <c r="E41" s="2877"/>
      <c r="F41" s="2877"/>
      <c r="G41" s="2877"/>
      <c r="H41" s="2877"/>
      <c r="I41" s="2877"/>
      <c r="J41" s="2877"/>
      <c r="K41" s="2877"/>
      <c r="L41" s="2877"/>
      <c r="M41" s="3975"/>
      <c r="N41" s="5709"/>
    </row>
    <row r="42" spans="1:14">
      <c r="A42" s="5700"/>
      <c r="B42" s="3980"/>
      <c r="C42" s="2877"/>
      <c r="D42" s="2877"/>
      <c r="E42" s="2877"/>
      <c r="F42" s="2877"/>
      <c r="G42" s="2877"/>
      <c r="H42" s="2877"/>
      <c r="I42" s="2877"/>
      <c r="J42" s="2877"/>
      <c r="K42" s="2877"/>
      <c r="L42" s="2877"/>
      <c r="M42" s="3975"/>
      <c r="N42" s="5709"/>
    </row>
    <row r="43" spans="1:14">
      <c r="A43" s="5700"/>
      <c r="B43" s="3980"/>
      <c r="C43" s="2877"/>
      <c r="D43" s="2877"/>
      <c r="E43" s="2877"/>
      <c r="F43" s="2877"/>
      <c r="G43" s="2877"/>
      <c r="H43" s="2877"/>
      <c r="I43" s="2877"/>
      <c r="J43" s="2877"/>
      <c r="K43" s="2877"/>
      <c r="L43" s="2877"/>
      <c r="M43" s="3975"/>
      <c r="N43" s="5709"/>
    </row>
    <row r="44" spans="1:14">
      <c r="A44" s="5700"/>
      <c r="B44" s="3980"/>
      <c r="C44" s="2877"/>
      <c r="D44" s="2877"/>
      <c r="E44" s="2877"/>
      <c r="F44" s="2877"/>
      <c r="G44" s="2877"/>
      <c r="H44" s="2877"/>
      <c r="I44" s="2877"/>
      <c r="J44" s="2877"/>
      <c r="K44" s="2877"/>
      <c r="L44" s="2877"/>
      <c r="M44" s="3975"/>
      <c r="N44" s="5709"/>
    </row>
    <row r="45" spans="1:14">
      <c r="A45" s="5700"/>
      <c r="B45" s="3980"/>
      <c r="C45" s="2877"/>
      <c r="D45" s="2877"/>
      <c r="E45" s="2877"/>
      <c r="F45" s="2877"/>
      <c r="G45" s="2877"/>
      <c r="H45" s="2877"/>
      <c r="I45" s="2877"/>
      <c r="J45" s="2877"/>
      <c r="K45" s="2877"/>
      <c r="L45" s="2877"/>
      <c r="M45" s="3975"/>
      <c r="N45" s="5709"/>
    </row>
    <row r="46" spans="1:14">
      <c r="A46" s="5700"/>
      <c r="B46" s="3980"/>
      <c r="C46" s="2877"/>
      <c r="D46" s="2877"/>
      <c r="E46" s="2877"/>
      <c r="F46" s="2877"/>
      <c r="G46" s="2877"/>
      <c r="H46" s="2877"/>
      <c r="I46" s="2877"/>
      <c r="J46" s="2877"/>
      <c r="K46" s="2877"/>
      <c r="L46" s="2877"/>
      <c r="M46" s="3975"/>
      <c r="N46" s="5709"/>
    </row>
    <row r="47" spans="1:14" ht="16.5" customHeight="1">
      <c r="A47" s="5700"/>
      <c r="B47" s="3981"/>
      <c r="C47" s="3982"/>
      <c r="D47" s="3982"/>
      <c r="E47" s="3982"/>
      <c r="F47" s="3982"/>
      <c r="G47" s="3982"/>
      <c r="H47" s="3982"/>
      <c r="I47" s="3982"/>
      <c r="J47" s="3982"/>
      <c r="K47" s="3982"/>
      <c r="L47" s="3982"/>
      <c r="M47" s="3983"/>
      <c r="N47" s="5709"/>
    </row>
  </sheetData>
  <mergeCells count="5">
    <mergeCell ref="A31:A47"/>
    <mergeCell ref="B6:M6"/>
    <mergeCell ref="B7:M7"/>
    <mergeCell ref="C24:M24"/>
    <mergeCell ref="N28:N47"/>
  </mergeCells>
  <printOptions horizontalCentered="1" verticalCentered="1"/>
  <pageMargins left="0.25" right="0.25" top="0.5" bottom="0.5" header="0" footer="0"/>
  <pageSetup orientation="landscape" horizontalDpi="2400" verticalDpi="2400" r:id="rId1"/>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codeName="Sheet99">
    <pageSetUpPr fitToPage="1"/>
  </sheetPr>
  <dimension ref="A1:S145"/>
  <sheetViews>
    <sheetView showGridLines="0" zoomScale="142" zoomScaleNormal="142" workbookViewId="0">
      <selection activeCell="H38" sqref="H38"/>
    </sheetView>
  </sheetViews>
  <sheetFormatPr defaultColWidth="12.5703125" defaultRowHeight="15.75"/>
  <cols>
    <col min="1" max="1" width="3.5703125" style="2891" customWidth="1"/>
    <col min="2" max="2" width="31.85546875" style="2891" customWidth="1"/>
    <col min="3" max="3" width="10" style="2891" customWidth="1"/>
    <col min="4" max="4" width="20.140625" style="2891" customWidth="1"/>
    <col min="5" max="5" width="11.140625" style="2891" customWidth="1"/>
    <col min="6" max="6" width="15.5703125" style="2891" customWidth="1"/>
    <col min="7" max="7" width="7.5703125" style="2891" customWidth="1"/>
    <col min="8" max="8" width="3.5703125" style="2891" customWidth="1"/>
    <col min="9" max="16384" width="12.5703125" style="2891"/>
  </cols>
  <sheetData>
    <row r="1" spans="1:9" ht="14.1" customHeight="1" thickBot="1">
      <c r="A1" s="4046" t="s">
        <v>3500</v>
      </c>
      <c r="B1" s="2896"/>
      <c r="C1" s="2896"/>
      <c r="D1" s="2895"/>
      <c r="E1" s="563"/>
      <c r="F1" s="2911"/>
      <c r="G1" s="4047">
        <v>75</v>
      </c>
      <c r="H1" s="2894"/>
      <c r="I1" s="2894"/>
    </row>
    <row r="2" spans="1:9" ht="21" customHeight="1">
      <c r="A2" s="2910" t="s">
        <v>2864</v>
      </c>
      <c r="B2" s="2909"/>
      <c r="C2" s="2909"/>
      <c r="D2" s="2909"/>
      <c r="E2" s="2909"/>
      <c r="F2" s="2909"/>
      <c r="G2" s="2908"/>
      <c r="H2" s="2894"/>
      <c r="I2" s="2894"/>
    </row>
    <row r="3" spans="1:9" ht="11.25" customHeight="1">
      <c r="A3" s="2907"/>
      <c r="B3" s="2901"/>
      <c r="C3" s="2901"/>
      <c r="D3" s="2901"/>
      <c r="E3" s="2901"/>
      <c r="F3" s="2901"/>
      <c r="G3" s="2900"/>
      <c r="H3" s="2894"/>
      <c r="I3" s="2894"/>
    </row>
    <row r="4" spans="1:9" ht="11.25" customHeight="1">
      <c r="A4" s="2904" t="s">
        <v>2863</v>
      </c>
      <c r="B4" s="2901"/>
      <c r="C4" s="2901"/>
      <c r="D4" s="2901"/>
      <c r="E4" s="2901"/>
      <c r="F4" s="2901"/>
      <c r="G4" s="2900"/>
      <c r="H4" s="2894"/>
      <c r="I4" s="2894"/>
    </row>
    <row r="5" spans="1:9" ht="11.25" customHeight="1">
      <c r="A5" s="2904" t="s">
        <v>2862</v>
      </c>
      <c r="B5" s="2901"/>
      <c r="C5" s="2901"/>
      <c r="D5" s="2901"/>
      <c r="E5" s="2901"/>
      <c r="F5" s="2901"/>
      <c r="G5" s="2900"/>
      <c r="H5" s="2894"/>
      <c r="I5" s="2894"/>
    </row>
    <row r="6" spans="1:9" ht="11.25" customHeight="1">
      <c r="A6" s="2904" t="s">
        <v>2861</v>
      </c>
      <c r="B6" s="2901"/>
      <c r="C6" s="2901"/>
      <c r="D6" s="2901"/>
      <c r="E6" s="2901"/>
      <c r="F6" s="2901"/>
      <c r="G6" s="2900"/>
      <c r="H6" s="2894"/>
      <c r="I6" s="2894"/>
    </row>
    <row r="7" spans="1:9" ht="11.25" customHeight="1">
      <c r="A7" s="2904" t="s">
        <v>2860</v>
      </c>
      <c r="B7" s="2901"/>
      <c r="C7" s="2901"/>
      <c r="D7" s="2901"/>
      <c r="E7" s="2901"/>
      <c r="F7" s="2901"/>
      <c r="G7" s="2900"/>
      <c r="H7" s="2894"/>
      <c r="I7" s="2894"/>
    </row>
    <row r="8" spans="1:9" ht="11.25" customHeight="1">
      <c r="A8" s="2904" t="s">
        <v>2859</v>
      </c>
      <c r="B8" s="2901"/>
      <c r="C8" s="2901"/>
      <c r="D8" s="2901"/>
      <c r="E8" s="2901"/>
      <c r="F8" s="2901"/>
      <c r="G8" s="2900"/>
      <c r="H8" s="2894"/>
      <c r="I8" s="2894"/>
    </row>
    <row r="9" spans="1:9" ht="11.25" customHeight="1">
      <c r="A9" s="2906" t="s">
        <v>2858</v>
      </c>
      <c r="B9" s="2901"/>
      <c r="C9" s="2901"/>
      <c r="D9" s="2901"/>
      <c r="E9" s="2901"/>
      <c r="F9" s="2901"/>
      <c r="G9" s="2900"/>
      <c r="H9" s="2894"/>
      <c r="I9" s="2894"/>
    </row>
    <row r="10" spans="1:9" ht="11.25" customHeight="1">
      <c r="A10" s="2904" t="s">
        <v>2857</v>
      </c>
      <c r="B10" s="2901"/>
      <c r="C10" s="2901"/>
      <c r="D10" s="2901"/>
      <c r="E10" s="2901"/>
      <c r="F10" s="2901"/>
      <c r="G10" s="2900"/>
      <c r="H10" s="2894"/>
      <c r="I10" s="2894"/>
    </row>
    <row r="11" spans="1:9" ht="11.25" customHeight="1">
      <c r="A11" s="2904" t="s">
        <v>2856</v>
      </c>
      <c r="B11" s="2901"/>
      <c r="C11" s="2901"/>
      <c r="D11" s="2901"/>
      <c r="E11" s="2901"/>
      <c r="F11" s="2901"/>
      <c r="G11" s="2900"/>
      <c r="H11" s="2894"/>
      <c r="I11" s="2894"/>
    </row>
    <row r="12" spans="1:9" ht="11.25" customHeight="1">
      <c r="A12" s="2904" t="s">
        <v>2855</v>
      </c>
      <c r="B12" s="2901"/>
      <c r="C12" s="2901"/>
      <c r="D12" s="2901"/>
      <c r="E12" s="2901"/>
      <c r="F12" s="2901"/>
      <c r="G12" s="2900"/>
      <c r="H12" s="2894"/>
      <c r="I12" s="2894"/>
    </row>
    <row r="13" spans="1:9" ht="11.25" customHeight="1">
      <c r="A13" s="2904" t="s">
        <v>2854</v>
      </c>
      <c r="B13" s="2901"/>
      <c r="C13" s="2901"/>
      <c r="D13" s="2901"/>
      <c r="E13" s="2901"/>
      <c r="F13" s="2901"/>
      <c r="G13" s="2900"/>
      <c r="H13" s="2894"/>
      <c r="I13" s="2894"/>
    </row>
    <row r="14" spans="1:9" ht="11.25" customHeight="1">
      <c r="A14" s="2902"/>
      <c r="B14" s="2905"/>
      <c r="C14" s="2905"/>
      <c r="D14" s="2905"/>
      <c r="E14" s="2905"/>
      <c r="F14" s="2905"/>
      <c r="G14" s="2900"/>
      <c r="H14" s="2894"/>
      <c r="I14" s="2894"/>
    </row>
    <row r="15" spans="1:9" ht="11.25" customHeight="1">
      <c r="A15" s="2904" t="s">
        <v>156</v>
      </c>
      <c r="B15" s="2903" t="s">
        <v>2853</v>
      </c>
      <c r="C15" s="2901"/>
      <c r="D15" s="2901"/>
      <c r="E15" s="2901"/>
      <c r="F15" s="2901"/>
      <c r="G15" s="2900"/>
      <c r="H15" s="2894"/>
      <c r="I15" s="2894"/>
    </row>
    <row r="16" spans="1:9" ht="11.25" customHeight="1">
      <c r="A16" s="2902"/>
      <c r="B16" s="2901"/>
      <c r="C16" s="2901"/>
      <c r="D16" s="2901"/>
      <c r="E16" s="2901"/>
      <c r="F16" s="2901"/>
      <c r="G16" s="2900"/>
      <c r="H16" s="2894"/>
      <c r="I16" s="2894"/>
    </row>
    <row r="17" spans="1:9" ht="11.25" customHeight="1">
      <c r="A17" s="2904" t="s">
        <v>157</v>
      </c>
      <c r="B17" s="2903" t="s">
        <v>2852</v>
      </c>
      <c r="C17" s="2901"/>
      <c r="D17" s="2901"/>
      <c r="E17" s="2901"/>
      <c r="F17" s="2901"/>
      <c r="G17" s="2900"/>
      <c r="H17" s="2894"/>
      <c r="I17" s="2894"/>
    </row>
    <row r="18" spans="1:9" ht="11.25" customHeight="1">
      <c r="A18" s="2902"/>
      <c r="B18" s="2903" t="s">
        <v>2851</v>
      </c>
      <c r="C18" s="2901"/>
      <c r="D18" s="2901"/>
      <c r="E18" s="2901"/>
      <c r="F18" s="2901"/>
      <c r="G18" s="2900"/>
      <c r="H18" s="2894"/>
      <c r="I18" s="2894"/>
    </row>
    <row r="19" spans="1:9" ht="11.25" customHeight="1">
      <c r="A19" s="2902"/>
      <c r="B19" s="2903" t="s">
        <v>2850</v>
      </c>
      <c r="C19" s="2901"/>
      <c r="D19" s="2901"/>
      <c r="E19" s="2901"/>
      <c r="F19" s="2901"/>
      <c r="G19" s="2900"/>
      <c r="H19" s="2894"/>
      <c r="I19" s="2894"/>
    </row>
    <row r="20" spans="1:9" ht="11.25" customHeight="1">
      <c r="A20" s="2902"/>
      <c r="B20" s="2903" t="s">
        <v>2849</v>
      </c>
      <c r="C20" s="2901"/>
      <c r="D20" s="2901"/>
      <c r="E20" s="2901"/>
      <c r="F20" s="2901"/>
      <c r="G20" s="2900"/>
      <c r="H20" s="2894"/>
      <c r="I20" s="2894"/>
    </row>
    <row r="21" spans="1:9" ht="11.25" customHeight="1">
      <c r="A21" s="2902"/>
      <c r="B21" s="2903" t="s">
        <v>2848</v>
      </c>
      <c r="C21" s="2901"/>
      <c r="D21" s="2901"/>
      <c r="E21" s="2901"/>
      <c r="F21" s="2901"/>
      <c r="G21" s="2900"/>
      <c r="H21" s="2894"/>
      <c r="I21" s="2894"/>
    </row>
    <row r="22" spans="1:9" ht="11.25" customHeight="1">
      <c r="A22" s="2902"/>
      <c r="B22" s="2903" t="s">
        <v>2847</v>
      </c>
      <c r="C22" s="2901"/>
      <c r="D22" s="2901"/>
      <c r="E22" s="2901"/>
      <c r="F22" s="2901"/>
      <c r="G22" s="2900"/>
      <c r="H22" s="2894"/>
      <c r="I22" s="2894"/>
    </row>
    <row r="23" spans="1:9" ht="11.25" customHeight="1">
      <c r="A23" s="2902"/>
      <c r="B23" s="2901"/>
      <c r="C23" s="2901"/>
      <c r="D23" s="2901"/>
      <c r="E23" s="2901"/>
      <c r="F23" s="2901"/>
      <c r="G23" s="2900"/>
      <c r="H23" s="2894"/>
      <c r="I23" s="2894"/>
    </row>
    <row r="24" spans="1:9" ht="11.25" customHeight="1">
      <c r="A24" s="2904" t="s">
        <v>158</v>
      </c>
      <c r="B24" s="2903" t="s">
        <v>2846</v>
      </c>
      <c r="C24" s="2901"/>
      <c r="D24" s="2901"/>
      <c r="E24" s="2901"/>
      <c r="F24" s="2901"/>
      <c r="G24" s="2900"/>
      <c r="H24" s="2894"/>
      <c r="I24" s="2894"/>
    </row>
    <row r="25" spans="1:9" ht="11.25" customHeight="1">
      <c r="A25" s="2902"/>
      <c r="B25" s="2901"/>
      <c r="C25" s="2901"/>
      <c r="D25" s="2901"/>
      <c r="E25" s="2901"/>
      <c r="F25" s="2901"/>
      <c r="G25" s="2900"/>
      <c r="H25" s="2894"/>
      <c r="I25" s="2894"/>
    </row>
    <row r="26" spans="1:9" ht="11.25" customHeight="1">
      <c r="A26" s="2904" t="s">
        <v>159</v>
      </c>
      <c r="B26" s="2903" t="s">
        <v>2845</v>
      </c>
      <c r="C26" s="2901"/>
      <c r="D26" s="2901"/>
      <c r="E26" s="2901"/>
      <c r="F26" s="2901"/>
      <c r="G26" s="2900"/>
      <c r="H26" s="2894"/>
      <c r="I26" s="2894"/>
    </row>
    <row r="27" spans="1:9" ht="11.25" customHeight="1">
      <c r="A27" s="2902"/>
      <c r="B27" s="2903" t="s">
        <v>2844</v>
      </c>
      <c r="C27" s="2901"/>
      <c r="D27" s="2901"/>
      <c r="E27" s="2901"/>
      <c r="F27" s="2901"/>
      <c r="G27" s="2900"/>
      <c r="H27" s="2894"/>
      <c r="I27" s="2894"/>
    </row>
    <row r="28" spans="1:9" ht="11.25" customHeight="1">
      <c r="A28" s="2902"/>
      <c r="B28" s="2903" t="s">
        <v>2843</v>
      </c>
      <c r="C28" s="2901"/>
      <c r="D28" s="2901"/>
      <c r="E28" s="2901"/>
      <c r="F28" s="2901"/>
      <c r="G28" s="2900"/>
      <c r="H28" s="2894"/>
      <c r="I28" s="2894"/>
    </row>
    <row r="29" spans="1:9" ht="11.25" customHeight="1">
      <c r="A29" s="2902"/>
      <c r="B29" s="2901"/>
      <c r="C29" s="2901"/>
      <c r="D29" s="2901"/>
      <c r="E29" s="2901"/>
      <c r="F29" s="2901"/>
      <c r="G29" s="2900"/>
      <c r="H29" s="2894"/>
      <c r="I29" s="2894"/>
    </row>
    <row r="30" spans="1:9" ht="11.25" customHeight="1">
      <c r="A30" s="2904" t="s">
        <v>160</v>
      </c>
      <c r="B30" s="2903" t="s">
        <v>2842</v>
      </c>
      <c r="C30" s="2901"/>
      <c r="D30" s="2901"/>
      <c r="E30" s="2901"/>
      <c r="F30" s="2901"/>
      <c r="G30" s="2900"/>
      <c r="H30" s="2894"/>
      <c r="I30" s="2894"/>
    </row>
    <row r="31" spans="1:9" ht="11.25" customHeight="1">
      <c r="A31" s="2902"/>
      <c r="B31" s="2903" t="s">
        <v>2841</v>
      </c>
      <c r="C31" s="2901"/>
      <c r="D31" s="2901"/>
      <c r="E31" s="2901"/>
      <c r="F31" s="2901"/>
      <c r="G31" s="2900"/>
      <c r="H31" s="2894"/>
      <c r="I31" s="2894"/>
    </row>
    <row r="32" spans="1:9" ht="11.25" customHeight="1">
      <c r="A32" s="2902"/>
      <c r="B32" s="2901"/>
      <c r="C32" s="2901"/>
      <c r="D32" s="2901"/>
      <c r="E32" s="2901"/>
      <c r="F32" s="2901"/>
      <c r="G32" s="2900"/>
      <c r="H32" s="2894"/>
      <c r="I32" s="2894"/>
    </row>
    <row r="33" spans="1:9" ht="11.25" customHeight="1">
      <c r="A33" s="2904" t="s">
        <v>2840</v>
      </c>
      <c r="B33" s="2903" t="s">
        <v>2839</v>
      </c>
      <c r="C33" s="2901"/>
      <c r="D33" s="2901"/>
      <c r="E33" s="2901"/>
      <c r="F33" s="2901"/>
      <c r="G33" s="2900"/>
      <c r="H33" s="2894"/>
      <c r="I33" s="2894"/>
    </row>
    <row r="34" spans="1:9" ht="11.25" customHeight="1">
      <c r="A34" s="2902"/>
      <c r="B34" s="2903" t="s">
        <v>2838</v>
      </c>
      <c r="C34" s="2901"/>
      <c r="D34" s="2901"/>
      <c r="E34" s="2901"/>
      <c r="F34" s="2901"/>
      <c r="G34" s="2900"/>
      <c r="H34" s="2894"/>
      <c r="I34" s="2894"/>
    </row>
    <row r="35" spans="1:9" ht="11.25" customHeight="1">
      <c r="A35" s="2902"/>
      <c r="B35" s="2901"/>
      <c r="C35" s="2901"/>
      <c r="D35" s="2901"/>
      <c r="E35" s="2901"/>
      <c r="F35" s="2901"/>
      <c r="G35" s="2900"/>
      <c r="H35" s="2894"/>
      <c r="I35" s="2894"/>
    </row>
    <row r="36" spans="1:9" ht="11.25" customHeight="1">
      <c r="A36" s="2904" t="s">
        <v>2837</v>
      </c>
      <c r="B36" s="2903" t="s">
        <v>2836</v>
      </c>
      <c r="C36" s="2901"/>
      <c r="D36" s="2901"/>
      <c r="E36" s="2901"/>
      <c r="F36" s="2901"/>
      <c r="G36" s="2900"/>
      <c r="H36" s="2894"/>
      <c r="I36" s="2894"/>
    </row>
    <row r="37" spans="1:9" ht="11.25" customHeight="1">
      <c r="A37" s="2902"/>
      <c r="B37" s="2903" t="s">
        <v>2835</v>
      </c>
      <c r="C37" s="2901"/>
      <c r="D37" s="2901"/>
      <c r="E37" s="2901"/>
      <c r="F37" s="2901"/>
      <c r="G37" s="2900"/>
      <c r="H37" s="2894"/>
      <c r="I37" s="2894"/>
    </row>
    <row r="38" spans="1:9" ht="11.25" customHeight="1">
      <c r="A38" s="2902"/>
      <c r="B38" s="2903" t="s">
        <v>2834</v>
      </c>
      <c r="C38" s="2901"/>
      <c r="D38" s="2901"/>
      <c r="E38" s="2901"/>
      <c r="F38" s="2901"/>
      <c r="G38" s="2900"/>
      <c r="H38" s="2894"/>
      <c r="I38" s="2894"/>
    </row>
    <row r="39" spans="1:9" ht="11.25" customHeight="1">
      <c r="A39" s="2902"/>
      <c r="B39" s="2901"/>
      <c r="C39" s="2901"/>
      <c r="D39" s="2901"/>
      <c r="E39" s="2901"/>
      <c r="F39" s="2901"/>
      <c r="G39" s="2900"/>
      <c r="H39" s="2894"/>
      <c r="I39" s="2894"/>
    </row>
    <row r="40" spans="1:9" ht="11.25" customHeight="1">
      <c r="A40" s="2904" t="s">
        <v>2833</v>
      </c>
      <c r="B40" s="2903" t="s">
        <v>2832</v>
      </c>
      <c r="C40" s="2901"/>
      <c r="D40" s="2901"/>
      <c r="E40" s="2901"/>
      <c r="F40" s="2901"/>
      <c r="G40" s="2900"/>
      <c r="H40" s="2894"/>
      <c r="I40" s="2894"/>
    </row>
    <row r="41" spans="1:9" ht="11.25" customHeight="1">
      <c r="A41" s="2902"/>
      <c r="B41" s="2903" t="s">
        <v>2831</v>
      </c>
      <c r="C41" s="2901"/>
      <c r="D41" s="2901"/>
      <c r="E41" s="2901"/>
      <c r="F41" s="2901"/>
      <c r="G41" s="2900"/>
      <c r="H41" s="2894"/>
      <c r="I41" s="2894"/>
    </row>
    <row r="42" spans="1:9" ht="11.25" customHeight="1">
      <c r="A42" s="2902"/>
      <c r="B42" s="2903" t="s">
        <v>2830</v>
      </c>
      <c r="C42" s="2901"/>
      <c r="D42" s="2901"/>
      <c r="E42" s="2901"/>
      <c r="F42" s="2901"/>
      <c r="G42" s="2900"/>
      <c r="H42" s="2894"/>
      <c r="I42" s="2894"/>
    </row>
    <row r="43" spans="1:9" ht="11.25" customHeight="1">
      <c r="A43" s="2902"/>
      <c r="B43" s="2903" t="s">
        <v>2829</v>
      </c>
      <c r="C43" s="2901"/>
      <c r="D43" s="2901"/>
      <c r="E43" s="2901"/>
      <c r="F43" s="2901"/>
      <c r="G43" s="2900"/>
      <c r="H43" s="2894"/>
      <c r="I43" s="2894"/>
    </row>
    <row r="44" spans="1:9" ht="11.25" customHeight="1">
      <c r="A44" s="2902"/>
      <c r="B44" s="2903" t="s">
        <v>2828</v>
      </c>
      <c r="C44" s="2901"/>
      <c r="D44" s="2901"/>
      <c r="E44" s="2901"/>
      <c r="F44" s="2901"/>
      <c r="G44" s="2900"/>
      <c r="H44" s="2894"/>
      <c r="I44" s="2894"/>
    </row>
    <row r="45" spans="1:9" ht="11.25" customHeight="1">
      <c r="A45" s="2902"/>
      <c r="B45" s="2903"/>
      <c r="C45" s="2901"/>
      <c r="D45" s="2901"/>
      <c r="E45" s="2901"/>
      <c r="F45" s="2901"/>
      <c r="G45" s="2900"/>
      <c r="H45" s="2894"/>
      <c r="I45" s="2894"/>
    </row>
    <row r="46" spans="1:9" ht="11.25" customHeight="1">
      <c r="A46" s="2904" t="s">
        <v>2827</v>
      </c>
      <c r="B46" s="2903" t="s">
        <v>2826</v>
      </c>
      <c r="C46" s="2901"/>
      <c r="D46" s="2901"/>
      <c r="E46" s="2901"/>
      <c r="F46" s="2901"/>
      <c r="G46" s="2900"/>
      <c r="H46" s="2894"/>
      <c r="I46" s="2894"/>
    </row>
    <row r="47" spans="1:9" ht="11.25" customHeight="1">
      <c r="A47" s="2902"/>
      <c r="B47" s="2903" t="s">
        <v>2825</v>
      </c>
      <c r="C47" s="2901"/>
      <c r="D47" s="2901"/>
      <c r="E47" s="2901"/>
      <c r="F47" s="2901"/>
      <c r="G47" s="2900"/>
      <c r="H47" s="2894"/>
      <c r="I47" s="2894"/>
    </row>
    <row r="48" spans="1:9" ht="11.25" customHeight="1">
      <c r="A48" s="2904"/>
      <c r="B48" s="2903" t="s">
        <v>2824</v>
      </c>
      <c r="C48" s="2901"/>
      <c r="D48" s="2901"/>
      <c r="E48" s="2901"/>
      <c r="F48" s="2901"/>
      <c r="G48" s="2900"/>
      <c r="H48" s="2894"/>
      <c r="I48" s="2894"/>
    </row>
    <row r="49" spans="1:9" ht="11.25" customHeight="1">
      <c r="A49" s="2902"/>
      <c r="C49" s="2901"/>
      <c r="D49" s="2901"/>
      <c r="E49" s="2901"/>
      <c r="F49" s="2901"/>
      <c r="G49" s="2900"/>
      <c r="H49" s="2894"/>
      <c r="I49" s="2894"/>
    </row>
    <row r="50" spans="1:9" ht="11.25" customHeight="1">
      <c r="A50" s="2904" t="s">
        <v>2823</v>
      </c>
      <c r="B50" s="2903" t="s">
        <v>2822</v>
      </c>
      <c r="C50" s="2901"/>
      <c r="D50" s="2901"/>
      <c r="E50" s="2901"/>
      <c r="F50" s="2901"/>
      <c r="G50" s="2900"/>
      <c r="H50" s="2894"/>
      <c r="I50" s="2894"/>
    </row>
    <row r="51" spans="1:9" ht="11.25" customHeight="1">
      <c r="A51" s="2902"/>
      <c r="B51" s="2903" t="s">
        <v>2821</v>
      </c>
      <c r="C51" s="2901"/>
      <c r="D51" s="2901"/>
      <c r="E51" s="2901"/>
      <c r="F51" s="2901"/>
      <c r="G51" s="2900"/>
      <c r="H51" s="2894"/>
      <c r="I51" s="2894"/>
    </row>
    <row r="52" spans="1:9" ht="11.25" customHeight="1">
      <c r="A52" s="2902"/>
      <c r="B52" s="2903" t="s">
        <v>2820</v>
      </c>
      <c r="C52" s="2901"/>
      <c r="D52" s="2901"/>
      <c r="E52" s="2901"/>
      <c r="F52" s="2901"/>
      <c r="G52" s="2900"/>
      <c r="H52" s="2894"/>
      <c r="I52" s="2894"/>
    </row>
    <row r="53" spans="1:9" ht="11.25" customHeight="1">
      <c r="A53" s="2904"/>
      <c r="B53" s="2903" t="s">
        <v>2819</v>
      </c>
      <c r="C53" s="2901"/>
      <c r="D53" s="2901"/>
      <c r="E53" s="2901"/>
      <c r="F53" s="2901"/>
      <c r="G53" s="2900"/>
      <c r="H53" s="2894"/>
      <c r="I53" s="2894"/>
    </row>
    <row r="54" spans="1:9" ht="11.25" customHeight="1">
      <c r="A54" s="2902"/>
      <c r="B54" s="2903" t="s">
        <v>2818</v>
      </c>
      <c r="C54" s="2901"/>
      <c r="D54" s="2901"/>
      <c r="E54" s="2901"/>
      <c r="F54" s="2901"/>
      <c r="G54" s="2900"/>
      <c r="H54" s="2894"/>
      <c r="I54" s="2894"/>
    </row>
    <row r="55" spans="1:9" ht="11.25" customHeight="1">
      <c r="A55" s="2902"/>
      <c r="C55" s="2901"/>
      <c r="D55" s="2901"/>
      <c r="E55" s="2901"/>
      <c r="F55" s="2901"/>
      <c r="G55" s="2900"/>
      <c r="H55" s="2894"/>
      <c r="I55" s="2894"/>
    </row>
    <row r="56" spans="1:9" ht="11.25" customHeight="1">
      <c r="A56" s="2904" t="s">
        <v>2817</v>
      </c>
      <c r="B56" s="2903" t="s">
        <v>2816</v>
      </c>
      <c r="C56" s="2901"/>
      <c r="D56" s="2901"/>
      <c r="E56" s="2901"/>
      <c r="F56" s="2901"/>
      <c r="G56" s="2900"/>
      <c r="H56" s="2894"/>
      <c r="I56" s="2894"/>
    </row>
    <row r="57" spans="1:9" ht="11.25" customHeight="1">
      <c r="A57" s="2902"/>
      <c r="B57" s="2903" t="s">
        <v>2815</v>
      </c>
      <c r="C57" s="2901"/>
      <c r="D57" s="2901"/>
      <c r="E57" s="2901"/>
      <c r="F57" s="2901"/>
      <c r="G57" s="2900"/>
      <c r="H57" s="2894"/>
      <c r="I57" s="2894"/>
    </row>
    <row r="58" spans="1:9" ht="11.25" customHeight="1">
      <c r="A58" s="2902"/>
      <c r="B58" s="2903" t="s">
        <v>2814</v>
      </c>
      <c r="C58" s="2901"/>
      <c r="D58" s="2901"/>
      <c r="E58" s="2901"/>
      <c r="F58" s="2901"/>
      <c r="G58" s="2900"/>
      <c r="H58" s="2894"/>
      <c r="I58" s="2894"/>
    </row>
    <row r="59" spans="1:9" ht="11.25" customHeight="1">
      <c r="A59" s="2904"/>
      <c r="B59" s="2903" t="s">
        <v>2813</v>
      </c>
      <c r="C59" s="2901"/>
      <c r="D59" s="2901"/>
      <c r="E59" s="2901"/>
      <c r="F59" s="2901"/>
      <c r="G59" s="2900"/>
      <c r="H59" s="2894"/>
      <c r="I59" s="2894"/>
    </row>
    <row r="60" spans="1:9" ht="11.25" customHeight="1">
      <c r="A60" s="2902"/>
      <c r="B60" s="2903" t="s">
        <v>2812</v>
      </c>
      <c r="C60" s="2901"/>
      <c r="D60" s="2901"/>
      <c r="E60" s="2901"/>
      <c r="F60" s="2901"/>
      <c r="G60" s="2900"/>
      <c r="H60" s="2894"/>
      <c r="I60" s="2894"/>
    </row>
    <row r="61" spans="1:9" ht="11.25" customHeight="1">
      <c r="A61" s="2902"/>
      <c r="C61" s="2901"/>
      <c r="D61" s="2901"/>
      <c r="E61" s="2901"/>
      <c r="F61" s="2901"/>
      <c r="G61" s="2900"/>
      <c r="H61" s="2894"/>
      <c r="I61" s="2894"/>
    </row>
    <row r="62" spans="1:9" ht="11.25" customHeight="1">
      <c r="A62" s="2902"/>
      <c r="C62" s="2901"/>
      <c r="D62" s="2901"/>
      <c r="E62" s="2901"/>
      <c r="F62" s="2901"/>
      <c r="G62" s="2900"/>
      <c r="H62" s="2894"/>
      <c r="I62" s="2894"/>
    </row>
    <row r="63" spans="1:9" ht="11.25" customHeight="1">
      <c r="A63" s="2902"/>
      <c r="C63" s="2901"/>
      <c r="D63" s="2901"/>
      <c r="E63" s="2901"/>
      <c r="F63" s="2901"/>
      <c r="G63" s="2900"/>
      <c r="H63" s="2894"/>
      <c r="I63" s="2894"/>
    </row>
    <row r="64" spans="1:9" ht="11.25" customHeight="1">
      <c r="A64" s="2902"/>
      <c r="C64" s="2901"/>
      <c r="D64" s="2901"/>
      <c r="E64" s="2901"/>
      <c r="F64" s="2901"/>
      <c r="G64" s="2900"/>
      <c r="H64" s="2894"/>
      <c r="I64" s="2894"/>
    </row>
    <row r="65" spans="1:9" ht="11.25" customHeight="1" thickBot="1">
      <c r="A65" s="2899"/>
      <c r="B65" s="2898"/>
      <c r="C65" s="2898"/>
      <c r="D65" s="2898"/>
      <c r="E65" s="2898"/>
      <c r="F65" s="2898"/>
      <c r="G65" s="2897"/>
      <c r="H65" s="2894"/>
      <c r="I65" s="2894"/>
    </row>
    <row r="66" spans="1:9" ht="15" customHeight="1">
      <c r="A66" s="5710" t="s">
        <v>173</v>
      </c>
      <c r="B66" s="5710"/>
      <c r="C66" s="2896"/>
      <c r="D66" s="2895" t="s">
        <v>982</v>
      </c>
      <c r="E66" s="2895"/>
      <c r="H66" s="2894"/>
      <c r="I66" s="2894"/>
    </row>
    <row r="67" spans="1:9" ht="11.25" customHeight="1">
      <c r="A67" s="2894"/>
      <c r="B67" s="2894"/>
      <c r="C67" s="2894"/>
      <c r="D67" s="2894"/>
      <c r="E67" s="2894"/>
      <c r="F67" s="2894"/>
      <c r="G67" s="2894"/>
      <c r="H67" s="2894"/>
      <c r="I67" s="2894"/>
    </row>
    <row r="68" spans="1:9" ht="11.25" customHeight="1">
      <c r="A68" s="2894"/>
      <c r="B68" s="2894"/>
      <c r="C68" s="2894"/>
      <c r="D68" s="2894"/>
      <c r="E68" s="2894"/>
      <c r="F68" s="2894"/>
      <c r="G68" s="2894"/>
      <c r="H68" s="2894"/>
      <c r="I68" s="2894"/>
    </row>
    <row r="69" spans="1:9" ht="11.25" customHeight="1">
      <c r="A69" s="2894"/>
      <c r="B69" s="2894"/>
      <c r="C69" s="2894"/>
      <c r="D69" s="2894"/>
      <c r="E69" s="2894"/>
      <c r="F69" s="2894"/>
      <c r="G69" s="2894"/>
      <c r="H69" s="2894"/>
      <c r="I69" s="2894"/>
    </row>
    <row r="70" spans="1:9" ht="11.25" customHeight="1">
      <c r="A70" s="2894"/>
      <c r="B70" s="2894"/>
      <c r="C70" s="2894"/>
      <c r="D70" s="2894"/>
      <c r="E70" s="2894"/>
      <c r="F70" s="2894"/>
      <c r="G70" s="2894"/>
      <c r="H70" s="2894"/>
      <c r="I70" s="2894"/>
    </row>
    <row r="71" spans="1:9" ht="11.25" customHeight="1">
      <c r="A71" s="2894"/>
      <c r="B71" s="2894"/>
      <c r="C71" s="2894"/>
      <c r="D71" s="2894"/>
      <c r="E71" s="2894"/>
      <c r="F71" s="2894"/>
      <c r="G71" s="2894"/>
      <c r="H71" s="2894"/>
      <c r="I71" s="2894"/>
    </row>
    <row r="72" spans="1:9" ht="11.25" customHeight="1">
      <c r="A72" s="2894"/>
      <c r="B72" s="2894"/>
      <c r="C72" s="2894"/>
      <c r="D72" s="2894"/>
      <c r="E72" s="2894"/>
      <c r="F72" s="2894"/>
      <c r="G72" s="2894"/>
      <c r="H72" s="2894"/>
      <c r="I72" s="2894"/>
    </row>
    <row r="73" spans="1:9" ht="11.25" customHeight="1">
      <c r="A73" s="2894"/>
      <c r="B73" s="2894"/>
      <c r="C73" s="2894"/>
      <c r="D73" s="2894"/>
      <c r="E73" s="2894"/>
      <c r="F73" s="2894"/>
      <c r="G73" s="2894"/>
      <c r="H73" s="2894"/>
      <c r="I73" s="2894"/>
    </row>
    <row r="74" spans="1:9" ht="11.25" customHeight="1">
      <c r="A74" s="2894"/>
      <c r="B74" s="2894"/>
      <c r="C74" s="2894"/>
      <c r="D74" s="2894"/>
      <c r="E74" s="2894"/>
      <c r="F74" s="2894"/>
      <c r="G74" s="2894"/>
      <c r="H74" s="2894"/>
      <c r="I74" s="2894"/>
    </row>
    <row r="75" spans="1:9" ht="11.25" customHeight="1">
      <c r="A75" s="2894"/>
      <c r="B75" s="2894"/>
      <c r="C75" s="2894"/>
      <c r="D75" s="2894"/>
      <c r="E75" s="2894"/>
      <c r="F75" s="2894"/>
      <c r="G75" s="2894"/>
      <c r="H75" s="2894"/>
      <c r="I75" s="2894"/>
    </row>
    <row r="76" spans="1:9" ht="11.25" customHeight="1">
      <c r="A76" s="2894"/>
      <c r="B76" s="2894"/>
      <c r="C76" s="2894"/>
      <c r="D76" s="2894"/>
      <c r="E76" s="2894"/>
      <c r="F76" s="2894"/>
      <c r="G76" s="2894"/>
      <c r="H76" s="2894"/>
      <c r="I76" s="2894"/>
    </row>
    <row r="77" spans="1:9" ht="11.25" customHeight="1">
      <c r="A77" s="2894"/>
      <c r="B77" s="2894"/>
      <c r="C77" s="2894"/>
      <c r="D77" s="2894"/>
      <c r="E77" s="2894"/>
      <c r="F77" s="2894"/>
      <c r="G77" s="2894"/>
      <c r="H77" s="2894"/>
      <c r="I77" s="2894"/>
    </row>
    <row r="78" spans="1:9" ht="11.25" customHeight="1">
      <c r="A78" s="2894"/>
      <c r="B78" s="2894"/>
      <c r="C78" s="2894"/>
      <c r="D78" s="2894"/>
      <c r="E78" s="2894"/>
      <c r="F78" s="2894"/>
      <c r="G78" s="2894"/>
      <c r="H78" s="2894"/>
      <c r="I78" s="2894"/>
    </row>
    <row r="79" spans="1:9" ht="11.25" customHeight="1">
      <c r="A79" s="2894"/>
      <c r="B79" s="2894"/>
      <c r="C79" s="2894"/>
      <c r="D79" s="2894"/>
      <c r="E79" s="2894"/>
      <c r="F79" s="2894"/>
      <c r="G79" s="2894"/>
      <c r="H79" s="2894"/>
      <c r="I79" s="2894"/>
    </row>
    <row r="80" spans="1:9" ht="11.25" customHeight="1">
      <c r="A80" s="2894"/>
      <c r="B80" s="2894"/>
      <c r="C80" s="2894"/>
      <c r="D80" s="2894"/>
      <c r="E80" s="2894"/>
      <c r="F80" s="2894"/>
      <c r="G80" s="2894"/>
      <c r="H80" s="2894"/>
      <c r="I80" s="2894"/>
    </row>
    <row r="81" spans="1:10" ht="11.25" customHeight="1">
      <c r="A81" s="2894"/>
      <c r="B81" s="2894"/>
      <c r="C81" s="2894"/>
      <c r="D81" s="2894"/>
      <c r="E81" s="2894"/>
      <c r="F81" s="2894"/>
      <c r="G81" s="2894"/>
      <c r="H81" s="2894"/>
      <c r="I81" s="2894"/>
    </row>
    <row r="82" spans="1:10" ht="11.25" customHeight="1">
      <c r="A82" s="2894"/>
      <c r="B82" s="2894"/>
      <c r="C82" s="2894"/>
      <c r="D82" s="2894"/>
      <c r="E82" s="2894"/>
      <c r="F82" s="2894"/>
      <c r="G82" s="2894"/>
      <c r="H82" s="2894"/>
      <c r="I82" s="2894"/>
    </row>
    <row r="83" spans="1:10" ht="11.25" customHeight="1">
      <c r="A83" s="2894"/>
      <c r="B83" s="2894"/>
      <c r="C83" s="2894"/>
      <c r="D83" s="2894"/>
      <c r="E83" s="2894"/>
      <c r="F83" s="2894"/>
      <c r="G83" s="2894"/>
      <c r="H83" s="2894"/>
      <c r="I83" s="2894"/>
    </row>
    <row r="84" spans="1:10" ht="11.25" customHeight="1">
      <c r="A84" s="2894"/>
      <c r="B84" s="2894"/>
      <c r="C84" s="2894"/>
      <c r="D84" s="2894"/>
      <c r="E84" s="2894"/>
      <c r="F84" s="2894"/>
      <c r="G84" s="2894"/>
      <c r="H84" s="2894"/>
      <c r="I84" s="2894"/>
    </row>
    <row r="85" spans="1:10" ht="11.25" customHeight="1">
      <c r="A85" s="2894"/>
      <c r="B85" s="2894"/>
      <c r="C85" s="2894"/>
      <c r="D85" s="2894"/>
      <c r="E85" s="2894"/>
      <c r="F85" s="2894"/>
      <c r="G85" s="2894"/>
      <c r="H85" s="2894"/>
      <c r="I85" s="2894"/>
    </row>
    <row r="86" spans="1:10" ht="11.25" customHeight="1">
      <c r="A86" s="2894"/>
      <c r="B86" s="2894"/>
      <c r="C86" s="2894"/>
      <c r="D86" s="2894"/>
      <c r="E86" s="2894"/>
      <c r="F86" s="2894"/>
      <c r="G86" s="2894"/>
      <c r="H86" s="2894"/>
      <c r="I86" s="2894"/>
    </row>
    <row r="88" spans="1:10">
      <c r="I88" s="2893"/>
      <c r="J88" s="2893"/>
    </row>
    <row r="89" spans="1:10">
      <c r="J89" s="2893"/>
    </row>
    <row r="90" spans="1:10">
      <c r="J90" s="2893"/>
    </row>
    <row r="91" spans="1:10">
      <c r="J91" s="2893"/>
    </row>
    <row r="92" spans="1:10">
      <c r="I92" s="2893"/>
      <c r="J92" s="2893"/>
    </row>
    <row r="93" spans="1:10">
      <c r="J93" s="2893"/>
    </row>
    <row r="94" spans="1:10">
      <c r="J94" s="2893"/>
    </row>
    <row r="95" spans="1:10">
      <c r="I95" s="2893"/>
      <c r="J95" s="2893"/>
    </row>
    <row r="96" spans="1:10">
      <c r="J96" s="2893"/>
    </row>
    <row r="97" spans="9:10">
      <c r="I97" s="2893"/>
      <c r="J97" s="2893"/>
    </row>
    <row r="98" spans="9:10">
      <c r="J98" s="2893"/>
    </row>
    <row r="116" spans="19:19">
      <c r="S116" s="2892"/>
    </row>
    <row r="144" spans="12:17">
      <c r="L144" s="2892"/>
      <c r="Q144" s="2892"/>
    </row>
    <row r="145" spans="17:17">
      <c r="Q145" s="2892"/>
    </row>
  </sheetData>
  <mergeCells count="1">
    <mergeCell ref="A66:B66"/>
  </mergeCells>
  <printOptions horizontalCentered="1" verticalCentered="1" gridLinesSet="0"/>
  <pageMargins left="0.25" right="0.25" top="0.5" bottom="0.5" header="0" footer="0"/>
  <pageSetup scale="96" orientation="portrait" r:id="rId1"/>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codeName="Sheet100">
    <pageSetUpPr fitToPage="1"/>
  </sheetPr>
  <dimension ref="A1:V144"/>
  <sheetViews>
    <sheetView showGridLines="0" zoomScaleNormal="100" workbookViewId="0">
      <selection activeCell="H38" sqref="H38"/>
    </sheetView>
  </sheetViews>
  <sheetFormatPr defaultColWidth="12.5703125" defaultRowHeight="15.75"/>
  <cols>
    <col min="1" max="1" width="1" style="2912" customWidth="1"/>
    <col min="2" max="2" width="3.5703125" style="2912" customWidth="1"/>
    <col min="3" max="3" width="31.85546875" style="2912" customWidth="1"/>
    <col min="4" max="4" width="10" style="2912" customWidth="1"/>
    <col min="5" max="5" width="20.140625" style="2912" customWidth="1"/>
    <col min="6" max="6" width="16.42578125" style="2912" customWidth="1"/>
    <col min="7" max="7" width="8.85546875" style="2912" customWidth="1"/>
    <col min="8" max="8" width="1.85546875" style="2912" customWidth="1"/>
    <col min="9" max="9" width="6" style="2912" customWidth="1"/>
    <col min="10" max="10" width="3.5703125" style="2912" customWidth="1"/>
    <col min="11" max="16384" width="12.5703125" style="2912"/>
  </cols>
  <sheetData>
    <row r="1" spans="1:11" ht="14.1" customHeight="1" thickBot="1">
      <c r="A1" s="5711">
        <v>76</v>
      </c>
      <c r="B1" s="5711"/>
      <c r="C1" s="5711"/>
      <c r="D1" s="2917"/>
      <c r="E1" s="2917"/>
      <c r="F1" s="2917"/>
      <c r="G1" s="2917"/>
      <c r="H1" s="2917"/>
      <c r="I1" s="4042" t="s">
        <v>3500</v>
      </c>
      <c r="J1" s="4043"/>
      <c r="K1" s="4043"/>
    </row>
    <row r="2" spans="1:11" ht="15.75" customHeight="1">
      <c r="A2" s="2932" t="s">
        <v>2919</v>
      </c>
      <c r="B2" s="2931"/>
      <c r="C2" s="2931"/>
      <c r="D2" s="2931"/>
      <c r="E2" s="2931"/>
      <c r="F2" s="2931"/>
      <c r="G2" s="2931"/>
      <c r="H2" s="2931"/>
      <c r="I2" s="2930"/>
      <c r="J2" s="4044"/>
      <c r="K2" s="4045"/>
    </row>
    <row r="3" spans="1:11" ht="11.25" customHeight="1">
      <c r="A3" s="2929"/>
      <c r="B3" s="2925"/>
      <c r="C3" s="2925"/>
      <c r="D3" s="2925"/>
      <c r="E3" s="2925"/>
      <c r="F3" s="2925"/>
      <c r="G3" s="2925"/>
      <c r="H3" s="2924"/>
      <c r="I3" s="2923"/>
      <c r="J3" s="2916"/>
    </row>
    <row r="4" spans="1:11" ht="11.25" customHeight="1">
      <c r="A4" s="2927"/>
      <c r="B4" s="2928" t="s">
        <v>2918</v>
      </c>
      <c r="C4" s="2928" t="s">
        <v>2917</v>
      </c>
      <c r="D4" s="2925"/>
      <c r="E4" s="2925"/>
      <c r="F4" s="2925"/>
      <c r="G4" s="2925"/>
      <c r="H4" s="2924"/>
      <c r="I4" s="2923"/>
      <c r="J4" s="2916"/>
    </row>
    <row r="5" spans="1:11" ht="11.25" customHeight="1">
      <c r="A5" s="2927"/>
      <c r="B5" s="2924"/>
      <c r="C5" s="2928" t="s">
        <v>3435</v>
      </c>
      <c r="D5" s="2925"/>
      <c r="E5" s="2925"/>
      <c r="F5" s="2925"/>
      <c r="G5" s="2925"/>
      <c r="H5" s="2924"/>
      <c r="I5" s="2923"/>
      <c r="J5" s="2916"/>
    </row>
    <row r="6" spans="1:11" ht="11.25" customHeight="1">
      <c r="A6" s="2927"/>
      <c r="B6" s="2924"/>
      <c r="C6" s="2928" t="s">
        <v>3436</v>
      </c>
      <c r="D6" s="2925"/>
      <c r="E6" s="2925"/>
      <c r="F6" s="2925"/>
      <c r="G6" s="2925"/>
      <c r="H6" s="2924"/>
      <c r="I6" s="2923"/>
      <c r="J6" s="2916"/>
    </row>
    <row r="7" spans="1:11" ht="12" customHeight="1">
      <c r="A7" s="2927"/>
      <c r="B7" s="2924"/>
      <c r="C7" s="2925"/>
      <c r="D7" s="2925"/>
      <c r="E7" s="2925"/>
      <c r="F7" s="2925"/>
      <c r="G7" s="2925"/>
      <c r="H7" s="2924"/>
      <c r="I7" s="2923"/>
      <c r="J7" s="2916"/>
    </row>
    <row r="8" spans="1:11" ht="11.25" customHeight="1">
      <c r="A8" s="2927"/>
      <c r="B8" s="2928" t="s">
        <v>2916</v>
      </c>
      <c r="C8" s="2928" t="s">
        <v>2915</v>
      </c>
      <c r="D8" s="2925"/>
      <c r="E8" s="2925"/>
      <c r="F8" s="2925"/>
      <c r="G8" s="2925"/>
      <c r="H8" s="2924"/>
      <c r="I8" s="2923"/>
      <c r="J8" s="2916"/>
    </row>
    <row r="9" spans="1:11" ht="11.25" customHeight="1">
      <c r="A9" s="2927"/>
      <c r="B9" s="2924"/>
      <c r="C9" s="2928" t="s">
        <v>2914</v>
      </c>
      <c r="D9" s="2925"/>
      <c r="E9" s="2925"/>
      <c r="F9" s="2925"/>
      <c r="G9" s="2925"/>
      <c r="H9" s="2924"/>
      <c r="I9" s="2923"/>
      <c r="J9" s="2916"/>
    </row>
    <row r="10" spans="1:11" ht="11.25" customHeight="1">
      <c r="A10" s="2927"/>
      <c r="B10" s="2924"/>
      <c r="C10" s="2928" t="s">
        <v>2913</v>
      </c>
      <c r="D10" s="2925"/>
      <c r="E10" s="2925"/>
      <c r="F10" s="2925"/>
      <c r="G10" s="2925"/>
      <c r="H10" s="2924"/>
      <c r="I10" s="2923"/>
      <c r="J10" s="2916"/>
    </row>
    <row r="11" spans="1:11" ht="11.25" customHeight="1">
      <c r="A11" s="2927"/>
      <c r="B11" s="2924"/>
      <c r="C11" s="2928" t="s">
        <v>2912</v>
      </c>
      <c r="D11" s="2925"/>
      <c r="E11" s="2925"/>
      <c r="F11" s="2925"/>
      <c r="G11" s="2925"/>
      <c r="H11" s="2924"/>
      <c r="I11" s="2923"/>
      <c r="J11" s="2916"/>
    </row>
    <row r="12" spans="1:11" ht="11.25" customHeight="1">
      <c r="A12" s="2927"/>
      <c r="B12" s="2924"/>
      <c r="C12" s="2928" t="s">
        <v>2911</v>
      </c>
      <c r="D12" s="2925"/>
      <c r="E12" s="2925"/>
      <c r="F12" s="2925"/>
      <c r="G12" s="2925"/>
      <c r="H12" s="2924"/>
      <c r="I12" s="2923"/>
      <c r="J12" s="2916"/>
    </row>
    <row r="13" spans="1:11" ht="12" customHeight="1">
      <c r="A13" s="2927"/>
      <c r="B13" s="2924"/>
      <c r="C13" s="2925"/>
      <c r="D13" s="2925"/>
      <c r="E13" s="2925"/>
      <c r="F13" s="2925"/>
      <c r="G13" s="2925"/>
      <c r="H13" s="2924"/>
      <c r="I13" s="2923"/>
      <c r="J13" s="2916"/>
    </row>
    <row r="14" spans="1:11" ht="11.25" customHeight="1">
      <c r="A14" s="2927"/>
      <c r="B14" s="2928" t="s">
        <v>2910</v>
      </c>
      <c r="C14" s="2928" t="s">
        <v>2909</v>
      </c>
      <c r="D14" s="2925"/>
      <c r="E14" s="2925"/>
      <c r="F14" s="2925"/>
      <c r="G14" s="2925"/>
      <c r="H14" s="2924"/>
      <c r="I14" s="2923"/>
      <c r="J14" s="2916"/>
    </row>
    <row r="15" spans="1:11" ht="11.25" customHeight="1">
      <c r="A15" s="2927"/>
      <c r="B15" s="2924"/>
      <c r="C15" s="2928" t="s">
        <v>2908</v>
      </c>
      <c r="D15" s="2925"/>
      <c r="E15" s="2925"/>
      <c r="F15" s="2925"/>
      <c r="G15" s="2925"/>
      <c r="H15" s="2924"/>
      <c r="I15" s="2923"/>
      <c r="J15" s="2916"/>
    </row>
    <row r="16" spans="1:11" ht="11.25" customHeight="1">
      <c r="A16" s="2927"/>
      <c r="B16" s="2924"/>
      <c r="C16" s="2928" t="s">
        <v>2907</v>
      </c>
      <c r="D16" s="2925"/>
      <c r="E16" s="2925"/>
      <c r="F16" s="2925"/>
      <c r="G16" s="2925"/>
      <c r="H16" s="2924"/>
      <c r="I16" s="2923"/>
      <c r="J16" s="2916"/>
    </row>
    <row r="17" spans="1:10" ht="12" customHeight="1">
      <c r="A17" s="2927"/>
      <c r="B17" s="2924"/>
      <c r="C17" s="2925"/>
      <c r="D17" s="2925"/>
      <c r="E17" s="2925"/>
      <c r="F17" s="2925"/>
      <c r="G17" s="2925"/>
      <c r="H17" s="2924"/>
      <c r="I17" s="2923"/>
      <c r="J17" s="2916"/>
    </row>
    <row r="18" spans="1:10" ht="11.25" customHeight="1">
      <c r="A18" s="2927"/>
      <c r="B18" s="2928" t="s">
        <v>2906</v>
      </c>
      <c r="C18" s="2928" t="s">
        <v>2905</v>
      </c>
      <c r="D18" s="2925"/>
      <c r="E18" s="2925"/>
      <c r="F18" s="2925"/>
      <c r="G18" s="2925"/>
      <c r="H18" s="2924"/>
      <c r="I18" s="2923"/>
      <c r="J18" s="2916"/>
    </row>
    <row r="19" spans="1:10" ht="11.25" customHeight="1">
      <c r="A19" s="2927"/>
      <c r="B19" s="2924"/>
      <c r="C19" s="2928" t="s">
        <v>2904</v>
      </c>
      <c r="D19" s="2925"/>
      <c r="E19" s="2925"/>
      <c r="F19" s="2925"/>
      <c r="G19" s="2925"/>
      <c r="H19" s="2924"/>
      <c r="I19" s="2923"/>
      <c r="J19" s="2916"/>
    </row>
    <row r="20" spans="1:10" ht="11.25" customHeight="1">
      <c r="A20" s="2927"/>
      <c r="B20" s="2924"/>
      <c r="C20" s="2928" t="s">
        <v>2903</v>
      </c>
      <c r="D20" s="2925"/>
      <c r="E20" s="2925"/>
      <c r="F20" s="2925"/>
      <c r="G20" s="2925"/>
      <c r="H20" s="2924"/>
      <c r="I20" s="2923"/>
      <c r="J20" s="2916"/>
    </row>
    <row r="21" spans="1:10" ht="11.25" customHeight="1">
      <c r="A21" s="2927"/>
      <c r="B21" s="2924"/>
      <c r="C21" s="2928" t="s">
        <v>2902</v>
      </c>
      <c r="D21" s="2925"/>
      <c r="E21" s="2925"/>
      <c r="F21" s="2925"/>
      <c r="G21" s="2925"/>
      <c r="H21" s="2924"/>
      <c r="I21" s="2923"/>
      <c r="J21" s="2916"/>
    </row>
    <row r="22" spans="1:10" ht="11.25" customHeight="1">
      <c r="A22" s="2927"/>
      <c r="B22" s="2924"/>
      <c r="C22" s="2928" t="s">
        <v>2901</v>
      </c>
      <c r="D22" s="2925"/>
      <c r="E22" s="2925"/>
      <c r="F22" s="2925"/>
      <c r="G22" s="2925"/>
      <c r="H22" s="2924"/>
      <c r="I22" s="2923"/>
      <c r="J22" s="2916"/>
    </row>
    <row r="23" spans="1:10" ht="11.25" customHeight="1">
      <c r="A23" s="2927"/>
      <c r="B23" s="2924"/>
      <c r="C23" s="2928" t="s">
        <v>2900</v>
      </c>
      <c r="D23" s="2925"/>
      <c r="E23" s="2925"/>
      <c r="F23" s="2925"/>
      <c r="G23" s="2925"/>
      <c r="H23" s="2924"/>
      <c r="I23" s="2923"/>
      <c r="J23" s="2916"/>
    </row>
    <row r="24" spans="1:10" ht="12" customHeight="1">
      <c r="A24" s="2927"/>
      <c r="B24" s="2924"/>
      <c r="C24" s="2925"/>
      <c r="D24" s="2925"/>
      <c r="E24" s="2925"/>
      <c r="F24" s="2925"/>
      <c r="G24" s="2925"/>
      <c r="H24" s="2924"/>
      <c r="I24" s="2923"/>
      <c r="J24" s="2916"/>
    </row>
    <row r="25" spans="1:10" ht="11.25" customHeight="1">
      <c r="A25" s="2927"/>
      <c r="B25" s="2928" t="s">
        <v>2899</v>
      </c>
      <c r="C25" s="2928" t="s">
        <v>2898</v>
      </c>
      <c r="D25" s="2925"/>
      <c r="E25" s="2925"/>
      <c r="F25" s="2925"/>
      <c r="G25" s="2925"/>
      <c r="H25" s="2924"/>
      <c r="I25" s="2923"/>
      <c r="J25" s="2916"/>
    </row>
    <row r="26" spans="1:10" ht="11.25" customHeight="1">
      <c r="A26" s="2927"/>
      <c r="B26" s="2924"/>
      <c r="C26" s="2928" t="s">
        <v>2897</v>
      </c>
      <c r="D26" s="2925"/>
      <c r="E26" s="2925"/>
      <c r="F26" s="2925"/>
      <c r="G26" s="2925"/>
      <c r="H26" s="2924"/>
      <c r="I26" s="2923"/>
      <c r="J26" s="2916"/>
    </row>
    <row r="27" spans="1:10" ht="11.25" customHeight="1">
      <c r="A27" s="2927"/>
      <c r="B27" s="2924"/>
      <c r="C27" s="2928" t="s">
        <v>2896</v>
      </c>
      <c r="D27" s="2925"/>
      <c r="E27" s="2925"/>
      <c r="F27" s="2925"/>
      <c r="G27" s="2925"/>
      <c r="H27" s="2924"/>
      <c r="I27" s="2923"/>
      <c r="J27" s="2916"/>
    </row>
    <row r="28" spans="1:10" ht="11.25" customHeight="1">
      <c r="A28" s="2927"/>
      <c r="B28" s="2924"/>
      <c r="C28" s="2928" t="s">
        <v>2895</v>
      </c>
      <c r="D28" s="2925"/>
      <c r="E28" s="2925"/>
      <c r="F28" s="2925"/>
      <c r="G28" s="2925"/>
      <c r="H28" s="2924"/>
      <c r="I28" s="2923"/>
      <c r="J28" s="2916"/>
    </row>
    <row r="29" spans="1:10" ht="11.25" customHeight="1">
      <c r="A29" s="2927"/>
      <c r="B29" s="2924"/>
      <c r="C29" s="2928" t="s">
        <v>2894</v>
      </c>
      <c r="D29" s="2925"/>
      <c r="E29" s="2925"/>
      <c r="F29" s="2925"/>
      <c r="G29" s="2925"/>
      <c r="H29" s="2924"/>
      <c r="I29" s="2923"/>
      <c r="J29" s="2916"/>
    </row>
    <row r="30" spans="1:10" ht="11.25" customHeight="1">
      <c r="A30" s="2927"/>
      <c r="B30" s="2924"/>
      <c r="C30" s="2928" t="s">
        <v>2893</v>
      </c>
      <c r="D30" s="2925"/>
      <c r="E30" s="2925"/>
      <c r="F30" s="2925"/>
      <c r="G30" s="2925"/>
      <c r="H30" s="2924"/>
      <c r="I30" s="2923"/>
      <c r="J30" s="2916"/>
    </row>
    <row r="31" spans="1:10" ht="12" customHeight="1">
      <c r="A31" s="2927"/>
      <c r="B31" s="2924"/>
      <c r="C31" s="2925"/>
      <c r="D31" s="2925"/>
      <c r="E31" s="2925"/>
      <c r="F31" s="2925"/>
      <c r="G31" s="2925"/>
      <c r="H31" s="2924"/>
      <c r="I31" s="2923"/>
      <c r="J31" s="2916"/>
    </row>
    <row r="32" spans="1:10" ht="11.25" customHeight="1">
      <c r="A32" s="2927"/>
      <c r="B32" s="2928" t="s">
        <v>2892</v>
      </c>
      <c r="C32" s="2928" t="s">
        <v>2891</v>
      </c>
      <c r="D32" s="2925"/>
      <c r="E32" s="2925"/>
      <c r="F32" s="2925"/>
      <c r="G32" s="2925"/>
      <c r="H32" s="2924"/>
      <c r="I32" s="2923"/>
      <c r="J32" s="2916"/>
    </row>
    <row r="33" spans="1:10" ht="11.25" customHeight="1">
      <c r="A33" s="2927"/>
      <c r="B33" s="2924"/>
      <c r="C33" s="2928" t="s">
        <v>2890</v>
      </c>
      <c r="D33" s="2925"/>
      <c r="E33" s="2925"/>
      <c r="F33" s="2925"/>
      <c r="G33" s="2925"/>
      <c r="H33" s="2924"/>
      <c r="I33" s="2923"/>
      <c r="J33" s="2916"/>
    </row>
    <row r="34" spans="1:10" ht="12" customHeight="1">
      <c r="A34" s="2927"/>
      <c r="B34" s="2924"/>
      <c r="C34" s="2925"/>
      <c r="D34" s="2925"/>
      <c r="E34" s="2925"/>
      <c r="F34" s="2925"/>
      <c r="G34" s="2925"/>
      <c r="H34" s="2924"/>
      <c r="I34" s="2923"/>
      <c r="J34" s="2916"/>
    </row>
    <row r="35" spans="1:10" ht="11.25" customHeight="1">
      <c r="A35" s="2927"/>
      <c r="B35" s="2928" t="s">
        <v>2889</v>
      </c>
      <c r="C35" s="2928" t="s">
        <v>2888</v>
      </c>
      <c r="D35" s="2925"/>
      <c r="E35" s="2925"/>
      <c r="F35" s="2925"/>
      <c r="G35" s="2925"/>
      <c r="H35" s="2924"/>
      <c r="I35" s="2923"/>
      <c r="J35" s="2916"/>
    </row>
    <row r="36" spans="1:10" ht="11.25" customHeight="1">
      <c r="A36" s="2927"/>
      <c r="B36" s="2924"/>
      <c r="C36" s="2928" t="s">
        <v>2887</v>
      </c>
      <c r="D36" s="2925"/>
      <c r="E36" s="2925"/>
      <c r="F36" s="2925"/>
      <c r="G36" s="2925"/>
      <c r="H36" s="2924"/>
      <c r="I36" s="2923"/>
      <c r="J36" s="2916"/>
    </row>
    <row r="37" spans="1:10" ht="11.25" customHeight="1">
      <c r="A37" s="2927"/>
      <c r="B37" s="2924"/>
      <c r="C37" s="2928" t="s">
        <v>2886</v>
      </c>
      <c r="D37" s="2925"/>
      <c r="E37" s="2925"/>
      <c r="F37" s="2925"/>
      <c r="G37" s="2925"/>
      <c r="H37" s="2924"/>
      <c r="I37" s="2923"/>
      <c r="J37" s="2916"/>
    </row>
    <row r="38" spans="1:10" ht="11.25" customHeight="1">
      <c r="A38" s="2927"/>
      <c r="B38" s="2924"/>
      <c r="C38" s="2928" t="s">
        <v>2885</v>
      </c>
      <c r="D38" s="2925"/>
      <c r="E38" s="2925"/>
      <c r="F38" s="2925"/>
      <c r="G38" s="2925"/>
      <c r="H38" s="2924"/>
      <c r="I38" s="2923"/>
      <c r="J38" s="2916"/>
    </row>
    <row r="39" spans="1:10" ht="11.25" customHeight="1">
      <c r="A39" s="2927"/>
      <c r="B39" s="2924"/>
      <c r="C39" s="2928" t="s">
        <v>2884</v>
      </c>
      <c r="D39" s="2925"/>
      <c r="E39" s="2925"/>
      <c r="F39" s="2925"/>
      <c r="G39" s="2925"/>
      <c r="H39" s="2924"/>
      <c r="I39" s="2923"/>
      <c r="J39" s="2916"/>
    </row>
    <row r="40" spans="1:10" ht="12" customHeight="1">
      <c r="A40" s="2927"/>
      <c r="B40" s="2924"/>
      <c r="C40" s="2925"/>
      <c r="D40" s="2925"/>
      <c r="E40" s="2925"/>
      <c r="F40" s="2925"/>
      <c r="G40" s="2925"/>
      <c r="H40" s="2924"/>
      <c r="I40" s="2923"/>
      <c r="J40" s="2916"/>
    </row>
    <row r="41" spans="1:10" ht="11.25" customHeight="1">
      <c r="A41" s="2927"/>
      <c r="B41" s="2928" t="s">
        <v>2883</v>
      </c>
      <c r="C41" s="2928" t="s">
        <v>2882</v>
      </c>
      <c r="D41" s="2925"/>
      <c r="E41" s="2925"/>
      <c r="F41" s="2925"/>
      <c r="G41" s="2925"/>
      <c r="H41" s="2924"/>
      <c r="I41" s="2923"/>
      <c r="J41" s="2916"/>
    </row>
    <row r="42" spans="1:10" ht="12" customHeight="1">
      <c r="A42" s="2927"/>
      <c r="B42" s="2924"/>
      <c r="C42" s="2925"/>
      <c r="D42" s="2925"/>
      <c r="E42" s="2925"/>
      <c r="F42" s="2925"/>
      <c r="G42" s="2925"/>
      <c r="H42" s="2924"/>
      <c r="I42" s="2923"/>
      <c r="J42" s="2916"/>
    </row>
    <row r="43" spans="1:10" ht="11.25" customHeight="1">
      <c r="A43" s="2927"/>
      <c r="B43" s="2928" t="s">
        <v>2881</v>
      </c>
      <c r="C43" s="2928" t="s">
        <v>2880</v>
      </c>
      <c r="D43" s="2925"/>
      <c r="E43" s="2925"/>
      <c r="F43" s="2925"/>
      <c r="G43" s="2925"/>
      <c r="H43" s="2924"/>
      <c r="I43" s="2923"/>
      <c r="J43" s="2916"/>
    </row>
    <row r="44" spans="1:10" ht="11.25" customHeight="1">
      <c r="A44" s="2927"/>
      <c r="B44" s="2924"/>
      <c r="C44" s="2928" t="s">
        <v>2879</v>
      </c>
      <c r="D44" s="2925"/>
      <c r="E44" s="2925"/>
      <c r="F44" s="2925"/>
      <c r="G44" s="2925"/>
      <c r="H44" s="2924"/>
      <c r="I44" s="2923"/>
      <c r="J44" s="2916"/>
    </row>
    <row r="45" spans="1:10" ht="12" customHeight="1">
      <c r="A45" s="2927"/>
      <c r="B45" s="2924"/>
      <c r="C45" s="2925"/>
      <c r="D45" s="2925"/>
      <c r="E45" s="2925"/>
      <c r="F45" s="2925"/>
      <c r="G45" s="2925"/>
      <c r="H45" s="2924"/>
      <c r="I45" s="2923"/>
      <c r="J45" s="2916"/>
    </row>
    <row r="46" spans="1:10" ht="12" customHeight="1">
      <c r="A46" s="2927"/>
      <c r="B46" s="2924"/>
      <c r="C46" s="2924"/>
      <c r="D46" s="2924"/>
      <c r="E46" s="2924"/>
      <c r="F46" s="2924"/>
      <c r="G46" s="2924"/>
      <c r="H46" s="2924"/>
      <c r="I46" s="2923"/>
      <c r="J46" s="2916"/>
    </row>
    <row r="47" spans="1:10" ht="11.25" customHeight="1">
      <c r="A47" s="2927"/>
      <c r="B47" s="2928" t="s">
        <v>3437</v>
      </c>
      <c r="C47" s="2925"/>
      <c r="D47" s="2925"/>
      <c r="E47" s="2925"/>
      <c r="F47" s="2925"/>
      <c r="G47" s="2925"/>
      <c r="H47" s="2924"/>
      <c r="I47" s="2923"/>
      <c r="J47" s="2916"/>
    </row>
    <row r="48" spans="1:10" ht="11.25" customHeight="1">
      <c r="A48" s="2927"/>
      <c r="B48" s="2928" t="s">
        <v>2878</v>
      </c>
      <c r="C48" s="2925"/>
      <c r="D48" s="2925"/>
      <c r="E48" s="2925"/>
      <c r="F48" s="2925"/>
      <c r="G48" s="2925"/>
      <c r="H48" s="2924"/>
      <c r="I48" s="2923"/>
      <c r="J48" s="2916"/>
    </row>
    <row r="49" spans="1:10" ht="11.25" customHeight="1">
      <c r="A49" s="2927"/>
      <c r="B49" s="2928" t="s">
        <v>2877</v>
      </c>
      <c r="C49" s="2925"/>
      <c r="D49" s="2925"/>
      <c r="E49" s="2925"/>
      <c r="F49" s="2925"/>
      <c r="G49" s="2925"/>
      <c r="H49" s="2924"/>
      <c r="I49" s="2923"/>
      <c r="J49" s="2916"/>
    </row>
    <row r="50" spans="1:10" ht="11.25" customHeight="1">
      <c r="A50" s="2927"/>
      <c r="B50" s="2928" t="s">
        <v>2876</v>
      </c>
      <c r="C50" s="2925"/>
      <c r="D50" s="2925"/>
      <c r="E50" s="2925"/>
      <c r="F50" s="2925"/>
      <c r="G50" s="2925"/>
      <c r="H50" s="2924"/>
      <c r="I50" s="2923"/>
      <c r="J50" s="2916"/>
    </row>
    <row r="51" spans="1:10" ht="12" customHeight="1">
      <c r="A51" s="2927"/>
      <c r="B51" s="2925"/>
      <c r="C51" s="2925"/>
      <c r="D51" s="2925"/>
      <c r="E51" s="2925"/>
      <c r="F51" s="2925"/>
      <c r="G51" s="2925"/>
      <c r="H51" s="2924"/>
      <c r="I51" s="2923"/>
      <c r="J51" s="2916"/>
    </row>
    <row r="52" spans="1:10" ht="11.25" customHeight="1">
      <c r="A52" s="2927"/>
      <c r="B52" s="2928" t="s">
        <v>2875</v>
      </c>
      <c r="C52" s="2925"/>
      <c r="D52" s="2925"/>
      <c r="E52" s="2925"/>
      <c r="F52" s="2925"/>
      <c r="G52" s="2925"/>
      <c r="H52" s="2924"/>
      <c r="I52" s="2923"/>
      <c r="J52" s="2916"/>
    </row>
    <row r="53" spans="1:10" ht="11.25" customHeight="1">
      <c r="A53" s="2927"/>
      <c r="B53" s="2928" t="s">
        <v>2874</v>
      </c>
      <c r="C53" s="2925"/>
      <c r="D53" s="2925"/>
      <c r="E53" s="2925"/>
      <c r="F53" s="2925"/>
      <c r="G53" s="2925"/>
      <c r="H53" s="2924"/>
      <c r="I53" s="2923"/>
      <c r="J53" s="2916"/>
    </row>
    <row r="54" spans="1:10" ht="12" customHeight="1">
      <c r="A54" s="2927"/>
      <c r="B54" s="2925"/>
      <c r="C54" s="2925"/>
      <c r="D54" s="2925"/>
      <c r="E54" s="2925"/>
      <c r="F54" s="2925"/>
      <c r="G54" s="2925"/>
      <c r="H54" s="2924"/>
      <c r="I54" s="2923"/>
      <c r="J54" s="2916"/>
    </row>
    <row r="55" spans="1:10" ht="11.25" customHeight="1">
      <c r="A55" s="2927"/>
      <c r="B55" s="2928" t="s">
        <v>2873</v>
      </c>
      <c r="C55" s="2926" t="s">
        <v>3438</v>
      </c>
      <c r="D55" s="2925"/>
      <c r="E55" s="2925"/>
      <c r="F55" s="2925"/>
      <c r="G55" s="2925"/>
      <c r="H55" s="2924"/>
      <c r="I55" s="2923"/>
      <c r="J55" s="2916"/>
    </row>
    <row r="56" spans="1:10" ht="11.25" customHeight="1">
      <c r="A56" s="2927"/>
      <c r="B56" s="2925"/>
      <c r="C56" s="2926" t="s">
        <v>2872</v>
      </c>
      <c r="D56" s="2925"/>
      <c r="E56" s="2925"/>
      <c r="F56" s="2925"/>
      <c r="G56" s="2925"/>
      <c r="H56" s="2924"/>
      <c r="I56" s="2923"/>
      <c r="J56" s="2916"/>
    </row>
    <row r="57" spans="1:10" ht="11.25" customHeight="1">
      <c r="A57" s="2927"/>
      <c r="B57" s="2925"/>
      <c r="C57" s="2926" t="s">
        <v>2871</v>
      </c>
      <c r="D57" s="2925"/>
      <c r="E57" s="2925"/>
      <c r="F57" s="2925"/>
      <c r="G57" s="2925"/>
      <c r="H57" s="2924"/>
      <c r="I57" s="2923"/>
      <c r="J57" s="2916"/>
    </row>
    <row r="58" spans="1:10" ht="12" customHeight="1">
      <c r="A58" s="2927"/>
      <c r="B58" s="2925"/>
      <c r="C58" s="2925"/>
      <c r="D58" s="2925"/>
      <c r="E58" s="2925"/>
      <c r="F58" s="2925"/>
      <c r="G58" s="2925"/>
      <c r="H58" s="2924"/>
      <c r="I58" s="2923"/>
      <c r="J58" s="2916"/>
    </row>
    <row r="59" spans="1:10" ht="11.25" customHeight="1">
      <c r="A59" s="2927"/>
      <c r="B59" s="2928" t="s">
        <v>2870</v>
      </c>
      <c r="C59" s="2926" t="s">
        <v>2869</v>
      </c>
      <c r="D59" s="2925"/>
      <c r="E59" s="2925"/>
      <c r="F59" s="2925"/>
      <c r="G59" s="2925"/>
      <c r="H59" s="2924"/>
      <c r="I59" s="2923"/>
      <c r="J59" s="2916"/>
    </row>
    <row r="60" spans="1:10" ht="11.25" customHeight="1">
      <c r="A60" s="2927"/>
      <c r="B60" s="2925"/>
      <c r="C60" s="2926" t="s">
        <v>2868</v>
      </c>
      <c r="D60" s="2925"/>
      <c r="E60" s="2925"/>
      <c r="F60" s="2925"/>
      <c r="G60" s="2925"/>
      <c r="H60" s="2924"/>
      <c r="I60" s="2923"/>
      <c r="J60" s="2916"/>
    </row>
    <row r="61" spans="1:10" ht="11.25" customHeight="1">
      <c r="A61" s="2927"/>
      <c r="B61" s="2925"/>
      <c r="C61" s="2926" t="s">
        <v>2867</v>
      </c>
      <c r="D61" s="2925"/>
      <c r="E61" s="2925"/>
      <c r="F61" s="2925"/>
      <c r="G61" s="2925"/>
      <c r="H61" s="2924"/>
      <c r="I61" s="2923"/>
      <c r="J61" s="2916"/>
    </row>
    <row r="62" spans="1:10" ht="11.25" customHeight="1">
      <c r="A62" s="2927"/>
      <c r="B62" s="2925"/>
      <c r="C62" s="2926" t="s">
        <v>2866</v>
      </c>
      <c r="D62" s="2925"/>
      <c r="E62" s="2925"/>
      <c r="F62" s="2925"/>
      <c r="G62" s="2925"/>
      <c r="H62" s="2924"/>
      <c r="I62" s="2923"/>
      <c r="J62" s="2916"/>
    </row>
    <row r="63" spans="1:10" ht="11.25" customHeight="1">
      <c r="A63" s="2927"/>
      <c r="B63" s="2925"/>
      <c r="C63" s="2926" t="s">
        <v>2865</v>
      </c>
      <c r="D63" s="2925"/>
      <c r="E63" s="2925"/>
      <c r="F63" s="2925"/>
      <c r="G63" s="2925"/>
      <c r="H63" s="2924"/>
      <c r="I63" s="2923"/>
      <c r="J63" s="2916"/>
    </row>
    <row r="64" spans="1:10" ht="12" customHeight="1" thickBot="1">
      <c r="A64" s="2922"/>
      <c r="B64" s="2921"/>
      <c r="C64" s="2921"/>
      <c r="D64" s="2921"/>
      <c r="E64" s="2921"/>
      <c r="F64" s="2921"/>
      <c r="G64" s="2921"/>
      <c r="H64" s="2920"/>
      <c r="I64" s="2919"/>
      <c r="J64" s="2916"/>
    </row>
    <row r="65" spans="1:10" ht="11.25" customHeight="1">
      <c r="B65" s="2918"/>
      <c r="C65" s="2917"/>
      <c r="D65" s="2917"/>
      <c r="E65" s="2917"/>
      <c r="F65" s="2917"/>
      <c r="G65" s="2917"/>
      <c r="H65" s="2917"/>
      <c r="I65" s="2933" t="s">
        <v>173</v>
      </c>
      <c r="J65" s="2916"/>
    </row>
    <row r="66" spans="1:10" ht="11.25" customHeight="1">
      <c r="A66" s="2915"/>
      <c r="B66" s="2915"/>
      <c r="C66" s="2915"/>
      <c r="D66" s="2915"/>
      <c r="E66" s="2915"/>
      <c r="F66" s="2915"/>
      <c r="G66" s="2915"/>
      <c r="H66" s="2916"/>
      <c r="I66" s="2916"/>
      <c r="J66" s="2916"/>
    </row>
    <row r="67" spans="1:10" ht="11.25" customHeight="1">
      <c r="A67" s="2915"/>
      <c r="B67" s="2915"/>
      <c r="C67" s="2915"/>
      <c r="D67" s="2915"/>
      <c r="E67" s="2915"/>
      <c r="F67" s="2915"/>
      <c r="G67" s="2915"/>
      <c r="H67" s="2916"/>
      <c r="I67" s="2916"/>
      <c r="J67" s="2916"/>
    </row>
    <row r="68" spans="1:10" ht="11.25" customHeight="1">
      <c r="A68" s="2915"/>
      <c r="B68" s="2915"/>
      <c r="C68" s="2915"/>
      <c r="D68" s="2915"/>
      <c r="E68" s="2915"/>
      <c r="F68" s="2915"/>
      <c r="G68" s="2915"/>
      <c r="H68" s="2916"/>
      <c r="I68" s="2916"/>
      <c r="J68" s="2916"/>
    </row>
    <row r="69" spans="1:10" ht="11.25" customHeight="1">
      <c r="A69" s="2915"/>
      <c r="B69" s="2915"/>
      <c r="C69" s="2915"/>
      <c r="D69" s="2915"/>
      <c r="E69" s="2915"/>
      <c r="F69" s="2915"/>
      <c r="G69" s="2915"/>
      <c r="H69" s="2916"/>
      <c r="I69" s="2916"/>
      <c r="J69" s="2916"/>
    </row>
    <row r="70" spans="1:10" ht="11.25" customHeight="1">
      <c r="A70" s="2915"/>
      <c r="B70" s="2915"/>
      <c r="C70" s="2915"/>
      <c r="D70" s="2915"/>
      <c r="E70" s="2915"/>
      <c r="F70" s="2915"/>
      <c r="G70" s="2915"/>
      <c r="H70" s="2916"/>
      <c r="I70" s="2916"/>
      <c r="J70" s="2916"/>
    </row>
    <row r="71" spans="1:10" ht="11.25" customHeight="1">
      <c r="A71" s="2915"/>
      <c r="B71" s="2915"/>
      <c r="C71" s="2915"/>
      <c r="D71" s="2915"/>
      <c r="E71" s="2915"/>
      <c r="F71" s="2915"/>
      <c r="G71" s="2915"/>
      <c r="H71" s="2916"/>
      <c r="I71" s="2916"/>
      <c r="J71" s="2916"/>
    </row>
    <row r="72" spans="1:10" ht="11.25" customHeight="1">
      <c r="A72" s="2915"/>
      <c r="B72" s="2915"/>
      <c r="C72" s="2915"/>
      <c r="D72" s="2915"/>
      <c r="E72" s="2915"/>
      <c r="F72" s="2915"/>
      <c r="G72" s="2915"/>
      <c r="H72" s="2916"/>
      <c r="I72" s="2916"/>
      <c r="J72" s="2916"/>
    </row>
    <row r="73" spans="1:10" ht="11.25" customHeight="1">
      <c r="A73" s="2915"/>
      <c r="B73" s="2915"/>
      <c r="C73" s="2915"/>
      <c r="D73" s="2915"/>
      <c r="E73" s="2915"/>
      <c r="F73" s="2915"/>
      <c r="G73" s="2915"/>
      <c r="H73" s="2916"/>
      <c r="I73" s="2916"/>
      <c r="J73" s="2916"/>
    </row>
    <row r="74" spans="1:10" ht="11.25" customHeight="1">
      <c r="A74" s="2915"/>
      <c r="B74" s="2915"/>
      <c r="C74" s="2915"/>
      <c r="D74" s="2915"/>
      <c r="E74" s="2915"/>
      <c r="F74" s="2915"/>
      <c r="G74" s="2915"/>
      <c r="H74" s="2916"/>
      <c r="I74" s="2916"/>
      <c r="J74" s="2916"/>
    </row>
    <row r="75" spans="1:10" ht="11.25" customHeight="1">
      <c r="A75" s="2915"/>
      <c r="B75" s="2915"/>
      <c r="C75" s="2915"/>
      <c r="D75" s="2915"/>
      <c r="E75" s="2915"/>
      <c r="F75" s="2915"/>
      <c r="G75" s="2915"/>
      <c r="H75" s="2916"/>
      <c r="I75" s="2916"/>
      <c r="J75" s="2916"/>
    </row>
    <row r="76" spans="1:10" ht="11.25" customHeight="1">
      <c r="A76" s="2915"/>
      <c r="B76" s="2915"/>
      <c r="C76" s="2915"/>
      <c r="D76" s="2915"/>
      <c r="E76" s="2915"/>
      <c r="F76" s="2915"/>
      <c r="G76" s="2915"/>
    </row>
    <row r="77" spans="1:10" ht="11.25" customHeight="1">
      <c r="A77" s="2915"/>
      <c r="B77" s="2915"/>
      <c r="C77" s="2915"/>
      <c r="D77" s="2915"/>
      <c r="E77" s="2915"/>
      <c r="F77" s="2915"/>
      <c r="G77" s="2915"/>
    </row>
    <row r="78" spans="1:10" ht="11.25" customHeight="1"/>
    <row r="79" spans="1:10" ht="11.25" customHeight="1"/>
    <row r="80" spans="1:10" ht="11.25" customHeight="1"/>
    <row r="81" spans="12:13" ht="11.25" customHeight="1"/>
    <row r="82" spans="12:13" ht="11.25" customHeight="1"/>
    <row r="83" spans="12:13" ht="11.25" customHeight="1"/>
    <row r="84" spans="12:13" ht="11.25" customHeight="1"/>
    <row r="85" spans="12:13" ht="11.25" customHeight="1"/>
    <row r="86" spans="12:13" ht="11.25" customHeight="1"/>
    <row r="87" spans="12:13" ht="11.25" customHeight="1"/>
    <row r="88" spans="12:13" ht="11.25" customHeight="1">
      <c r="L88" s="2914"/>
      <c r="M88" s="2914"/>
    </row>
    <row r="89" spans="12:13" ht="11.25" customHeight="1">
      <c r="M89" s="2914"/>
    </row>
    <row r="90" spans="12:13" ht="11.25" customHeight="1">
      <c r="M90" s="2914"/>
    </row>
    <row r="91" spans="12:13" ht="11.25" customHeight="1">
      <c r="M91" s="2914"/>
    </row>
    <row r="92" spans="12:13" ht="11.25" customHeight="1">
      <c r="L92" s="2914"/>
      <c r="M92" s="2914"/>
    </row>
    <row r="93" spans="12:13" ht="11.25" customHeight="1">
      <c r="M93" s="2914"/>
    </row>
    <row r="94" spans="12:13" ht="11.25" customHeight="1">
      <c r="M94" s="2914"/>
    </row>
    <row r="95" spans="12:13" ht="11.25" customHeight="1">
      <c r="L95" s="2914"/>
      <c r="M95" s="2914"/>
    </row>
    <row r="96" spans="12:13" ht="11.25" customHeight="1">
      <c r="M96" s="2914"/>
    </row>
    <row r="97" spans="12:13" ht="11.25" customHeight="1">
      <c r="L97" s="2914"/>
      <c r="M97" s="2914"/>
    </row>
    <row r="98" spans="12:13" ht="11.25" customHeight="1">
      <c r="M98" s="2914"/>
    </row>
    <row r="99" spans="12:13" ht="11.25" customHeight="1"/>
    <row r="100" spans="12:13" ht="11.25" customHeight="1"/>
    <row r="101" spans="12:13" ht="11.25" customHeight="1"/>
    <row r="102" spans="12:13" ht="11.25" customHeight="1"/>
    <row r="103" spans="12:13" ht="11.25" customHeight="1"/>
    <row r="104" spans="12:13" ht="11.25" customHeight="1"/>
    <row r="115" spans="22:22">
      <c r="V115" s="2913"/>
    </row>
    <row r="143" spans="15:20">
      <c r="O143" s="2913"/>
      <c r="T143" s="2913"/>
    </row>
    <row r="144" spans="15:20">
      <c r="T144" s="2913"/>
    </row>
  </sheetData>
  <mergeCells count="1">
    <mergeCell ref="A1:C1"/>
  </mergeCells>
  <printOptions horizontalCentered="1" gridLinesSet="0"/>
  <pageMargins left="0.31496062992126" right="0.196850393700787" top="0.45" bottom="0.196850393700787" header="0" footer="0"/>
  <pageSetup orientation="portrait" horizontalDpi="2400" verticalDpi="2400" r:id="rId1"/>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1"/>
  <dimension ref="A1:I207"/>
  <sheetViews>
    <sheetView showGridLines="0" zoomScaleNormal="100" workbookViewId="0">
      <selection activeCell="D9" sqref="D9"/>
    </sheetView>
  </sheetViews>
  <sheetFormatPr defaultColWidth="10.85546875" defaultRowHeight="12.75"/>
  <cols>
    <col min="1" max="1" width="4.85546875" style="2934" customWidth="1"/>
    <col min="2" max="2" width="5.85546875" style="2934" customWidth="1"/>
    <col min="3" max="3" width="48.5703125" style="2934" customWidth="1"/>
    <col min="4" max="5" width="12.85546875" style="2934" customWidth="1"/>
    <col min="6" max="6" width="4.85546875" style="2934" customWidth="1"/>
    <col min="7" max="7" width="6.85546875" style="2934" customWidth="1"/>
    <col min="8" max="16384" width="10.85546875" style="2934"/>
  </cols>
  <sheetData>
    <row r="1" spans="1:8">
      <c r="A1" s="4046" t="s">
        <v>3500</v>
      </c>
      <c r="B1" s="2984"/>
      <c r="C1" s="2984"/>
      <c r="D1" s="2983"/>
      <c r="E1" s="2936"/>
      <c r="F1" s="4051">
        <v>77</v>
      </c>
      <c r="G1" s="4049"/>
      <c r="H1" s="4050"/>
    </row>
    <row r="2" spans="1:8">
      <c r="A2" s="2982"/>
      <c r="B2" s="2981"/>
      <c r="C2" s="2981"/>
      <c r="D2" s="2981"/>
      <c r="E2" s="2981"/>
      <c r="F2" s="2980"/>
    </row>
    <row r="3" spans="1:8">
      <c r="A3" s="2979" t="s">
        <v>2960</v>
      </c>
      <c r="B3" s="2978"/>
      <c r="C3" s="2978"/>
      <c r="D3" s="2978"/>
      <c r="E3" s="2978"/>
      <c r="F3" s="2977"/>
    </row>
    <row r="4" spans="1:8">
      <c r="A4" s="2976"/>
      <c r="B4" s="2975"/>
      <c r="C4" s="2975"/>
      <c r="D4" s="2975"/>
      <c r="E4" s="2975"/>
      <c r="F4" s="2974"/>
    </row>
    <row r="5" spans="1:8" ht="14.1" customHeight="1">
      <c r="A5" s="2961" t="s">
        <v>549</v>
      </c>
      <c r="B5" s="2960" t="s">
        <v>491</v>
      </c>
      <c r="C5" s="2946"/>
      <c r="D5" s="2960" t="s">
        <v>2959</v>
      </c>
      <c r="E5" s="2957" t="s">
        <v>23</v>
      </c>
      <c r="F5" s="2957" t="s">
        <v>549</v>
      </c>
    </row>
    <row r="6" spans="1:8" ht="14.1" customHeight="1">
      <c r="A6" s="2961" t="s">
        <v>593</v>
      </c>
      <c r="B6" s="2960" t="s">
        <v>492</v>
      </c>
      <c r="C6" s="2946" t="s">
        <v>2958</v>
      </c>
      <c r="D6" s="2960" t="s">
        <v>2957</v>
      </c>
      <c r="E6" s="2957" t="s">
        <v>2956</v>
      </c>
      <c r="F6" s="2957" t="s">
        <v>593</v>
      </c>
    </row>
    <row r="7" spans="1:8" ht="14.1" customHeight="1">
      <c r="A7" s="2947"/>
      <c r="B7" s="2973"/>
      <c r="C7" s="2946"/>
      <c r="D7" s="2960"/>
      <c r="E7" s="2957"/>
      <c r="F7" s="2942"/>
    </row>
    <row r="8" spans="1:8" ht="14.1" customHeight="1">
      <c r="A8" s="2941"/>
      <c r="B8" s="2954"/>
      <c r="C8" s="2972" t="s">
        <v>599</v>
      </c>
      <c r="D8" s="2956" t="s">
        <v>600</v>
      </c>
      <c r="E8" s="2951" t="s">
        <v>494</v>
      </c>
      <c r="F8" s="2938"/>
    </row>
    <row r="9" spans="1:8" ht="15" customHeight="1">
      <c r="A9" s="2955">
        <v>1</v>
      </c>
      <c r="B9" s="2956"/>
      <c r="C9" s="2939" t="s">
        <v>2955</v>
      </c>
      <c r="D9" s="5522">
        <v>5873</v>
      </c>
      <c r="E9" s="2952"/>
      <c r="F9" s="2951">
        <v>1</v>
      </c>
      <c r="H9" s="2971"/>
    </row>
    <row r="10" spans="1:8" ht="15" customHeight="1">
      <c r="A10" s="2966"/>
      <c r="B10" s="2965"/>
      <c r="C10" s="2964" t="s">
        <v>2954</v>
      </c>
      <c r="D10" s="2970"/>
      <c r="E10" s="2963"/>
      <c r="F10" s="2962"/>
    </row>
    <row r="11" spans="1:8" ht="15" customHeight="1">
      <c r="A11" s="2955">
        <f>A9+1</f>
        <v>2</v>
      </c>
      <c r="B11" s="2956"/>
      <c r="C11" s="2939" t="s">
        <v>2953</v>
      </c>
      <c r="D11" s="2953">
        <v>2803087</v>
      </c>
      <c r="E11" s="2952" t="s">
        <v>2920</v>
      </c>
      <c r="F11" s="2951">
        <f>F9+1</f>
        <v>2</v>
      </c>
    </row>
    <row r="12" spans="1:8" ht="15" customHeight="1">
      <c r="A12" s="2955">
        <f>A11+1</f>
        <v>3</v>
      </c>
      <c r="B12" s="2956"/>
      <c r="C12" s="2939" t="s">
        <v>2952</v>
      </c>
      <c r="D12" s="2953">
        <v>4618774</v>
      </c>
      <c r="E12" s="2952" t="s">
        <v>2920</v>
      </c>
      <c r="F12" s="2951">
        <f>F11+1</f>
        <v>3</v>
      </c>
    </row>
    <row r="13" spans="1:8" ht="15" customHeight="1">
      <c r="A13" s="2955">
        <f>A12+1</f>
        <v>4</v>
      </c>
      <c r="B13" s="2956"/>
      <c r="C13" s="2939" t="s">
        <v>2951</v>
      </c>
      <c r="D13" s="2953">
        <v>9299761</v>
      </c>
      <c r="E13" s="2967"/>
      <c r="F13" s="2951">
        <f>F12+1</f>
        <v>4</v>
      </c>
    </row>
    <row r="14" spans="1:8" ht="15" customHeight="1">
      <c r="A14" s="2955">
        <f>A13+1</f>
        <v>5</v>
      </c>
      <c r="B14" s="2956"/>
      <c r="C14" s="2939" t="s">
        <v>2950</v>
      </c>
      <c r="D14" s="2969">
        <f>SUM(D11:D13)</f>
        <v>16721622</v>
      </c>
      <c r="E14" s="2967"/>
      <c r="F14" s="2951">
        <f>F13+1</f>
        <v>5</v>
      </c>
    </row>
    <row r="15" spans="1:8" ht="15" customHeight="1">
      <c r="A15" s="2955">
        <f>A14+1</f>
        <v>6</v>
      </c>
      <c r="B15" s="2956"/>
      <c r="C15" s="2939" t="s">
        <v>2949</v>
      </c>
      <c r="D15" s="5210">
        <v>0</v>
      </c>
      <c r="E15" s="2967"/>
      <c r="F15" s="2951">
        <f>F14+1</f>
        <v>6</v>
      </c>
    </row>
    <row r="16" spans="1:8" ht="15" customHeight="1">
      <c r="A16" s="2955">
        <f>A15+1</f>
        <v>7</v>
      </c>
      <c r="B16" s="2956"/>
      <c r="C16" s="2939" t="s">
        <v>2948</v>
      </c>
      <c r="D16" s="2969">
        <f>SUM(D14:D15)</f>
        <v>16721622</v>
      </c>
      <c r="E16" s="2967"/>
      <c r="F16" s="2951">
        <f>F15+1</f>
        <v>7</v>
      </c>
    </row>
    <row r="17" spans="1:9" ht="15" customHeight="1">
      <c r="A17" s="2966"/>
      <c r="B17" s="2965"/>
      <c r="C17" s="2964" t="s">
        <v>2947</v>
      </c>
      <c r="D17" s="2959"/>
      <c r="E17" s="2963"/>
      <c r="F17" s="2962"/>
    </row>
    <row r="18" spans="1:9" ht="15" customHeight="1">
      <c r="A18" s="2961"/>
      <c r="B18" s="2960"/>
      <c r="C18" s="2948" t="s">
        <v>2946</v>
      </c>
      <c r="D18" s="2959"/>
      <c r="E18" s="2958"/>
      <c r="F18" s="2957"/>
    </row>
    <row r="19" spans="1:9" ht="15" customHeight="1">
      <c r="A19" s="2955">
        <f>A16+1</f>
        <v>8</v>
      </c>
      <c r="B19" s="2956"/>
      <c r="C19" s="2939" t="s">
        <v>2945</v>
      </c>
      <c r="D19" s="2953">
        <v>7140785</v>
      </c>
      <c r="E19" s="2952" t="s">
        <v>2920</v>
      </c>
      <c r="F19" s="2951">
        <f>F16+1</f>
        <v>8</v>
      </c>
    </row>
    <row r="20" spans="1:9" ht="15" customHeight="1">
      <c r="A20" s="2955">
        <f t="shared" ref="A20:A25" si="0">A19+1</f>
        <v>9</v>
      </c>
      <c r="B20" s="2956"/>
      <c r="C20" s="2939" t="s">
        <v>2944</v>
      </c>
      <c r="D20" s="2953">
        <v>7797380</v>
      </c>
      <c r="E20" s="2952" t="s">
        <v>2920</v>
      </c>
      <c r="F20" s="2951">
        <f t="shared" ref="F20:F25" si="1">F19+1</f>
        <v>9</v>
      </c>
      <c r="H20" s="2968"/>
    </row>
    <row r="21" spans="1:9" ht="15" customHeight="1">
      <c r="A21" s="2955">
        <f t="shared" si="0"/>
        <v>10</v>
      </c>
      <c r="B21" s="2956"/>
      <c r="C21" s="2939" t="s">
        <v>2943</v>
      </c>
      <c r="D21" s="2953">
        <v>20338945</v>
      </c>
      <c r="E21" s="2952"/>
      <c r="F21" s="2951">
        <f t="shared" si="1"/>
        <v>10</v>
      </c>
    </row>
    <row r="22" spans="1:9" ht="15" customHeight="1">
      <c r="A22" s="2955">
        <f t="shared" si="0"/>
        <v>11</v>
      </c>
      <c r="B22" s="2956"/>
      <c r="C22" s="2939" t="s">
        <v>2942</v>
      </c>
      <c r="D22" s="2953">
        <f>SUM(D19:D21)</f>
        <v>35277110</v>
      </c>
      <c r="E22" s="2967"/>
      <c r="F22" s="2951">
        <f t="shared" si="1"/>
        <v>11</v>
      </c>
      <c r="I22" s="2968"/>
    </row>
    <row r="23" spans="1:9" ht="15" customHeight="1">
      <c r="A23" s="2955">
        <f t="shared" si="0"/>
        <v>12</v>
      </c>
      <c r="B23" s="2956"/>
      <c r="C23" s="2939" t="s">
        <v>2941</v>
      </c>
      <c r="D23" s="2953">
        <v>2433020</v>
      </c>
      <c r="E23" s="2952" t="s">
        <v>2920</v>
      </c>
      <c r="F23" s="2951">
        <f t="shared" si="1"/>
        <v>12</v>
      </c>
    </row>
    <row r="24" spans="1:9" ht="15" customHeight="1">
      <c r="A24" s="2955">
        <f t="shared" si="0"/>
        <v>13</v>
      </c>
      <c r="B24" s="2956"/>
      <c r="C24" s="2939" t="s">
        <v>2940</v>
      </c>
      <c r="D24" s="2953">
        <v>3215571</v>
      </c>
      <c r="E24" s="2967"/>
      <c r="F24" s="2951">
        <f t="shared" si="1"/>
        <v>13</v>
      </c>
    </row>
    <row r="25" spans="1:9" ht="15" customHeight="1">
      <c r="A25" s="2955">
        <f t="shared" si="0"/>
        <v>14</v>
      </c>
      <c r="B25" s="2956"/>
      <c r="C25" s="2939" t="s">
        <v>2939</v>
      </c>
      <c r="D25" s="2953">
        <f>SUM(D22:D24)</f>
        <v>40925701</v>
      </c>
      <c r="E25" s="2967"/>
      <c r="F25" s="2951">
        <f t="shared" si="1"/>
        <v>14</v>
      </c>
    </row>
    <row r="26" spans="1:9" ht="15" customHeight="1">
      <c r="A26" s="2966"/>
      <c r="B26" s="2965"/>
      <c r="C26" s="2964" t="s">
        <v>2938</v>
      </c>
      <c r="D26" s="2959"/>
      <c r="E26" s="2963"/>
      <c r="F26" s="2962"/>
    </row>
    <row r="27" spans="1:9" ht="15" customHeight="1">
      <c r="A27" s="2961"/>
      <c r="B27" s="2960"/>
      <c r="C27" s="2948" t="s">
        <v>2937</v>
      </c>
      <c r="D27" s="2959"/>
      <c r="E27" s="2958"/>
      <c r="F27" s="2957"/>
    </row>
    <row r="28" spans="1:9" ht="15" customHeight="1">
      <c r="A28" s="2955">
        <f>A25+1</f>
        <v>15</v>
      </c>
      <c r="B28" s="2956"/>
      <c r="C28" s="2939" t="s">
        <v>2936</v>
      </c>
      <c r="D28" s="5211">
        <v>0</v>
      </c>
      <c r="E28" s="2952" t="s">
        <v>2920</v>
      </c>
      <c r="F28" s="2951">
        <f>F25+1</f>
        <v>15</v>
      </c>
    </row>
    <row r="29" spans="1:9" ht="15" customHeight="1">
      <c r="A29" s="2955">
        <f t="shared" ref="A29:A43" si="2">A28+1</f>
        <v>16</v>
      </c>
      <c r="B29" s="2956"/>
      <c r="C29" s="2939" t="s">
        <v>2935</v>
      </c>
      <c r="D29" s="2953">
        <v>2124</v>
      </c>
      <c r="E29" s="2952" t="s">
        <v>2920</v>
      </c>
      <c r="F29" s="2951">
        <f t="shared" ref="F29:F43" si="3">F28+1</f>
        <v>16</v>
      </c>
    </row>
    <row r="30" spans="1:9" ht="15" customHeight="1">
      <c r="A30" s="2955">
        <f t="shared" si="2"/>
        <v>17</v>
      </c>
      <c r="B30" s="2956"/>
      <c r="C30" s="2939" t="s">
        <v>2934</v>
      </c>
      <c r="D30" s="2953">
        <v>40572</v>
      </c>
      <c r="E30" s="2952" t="s">
        <v>2920</v>
      </c>
      <c r="F30" s="2951">
        <f t="shared" si="3"/>
        <v>17</v>
      </c>
    </row>
    <row r="31" spans="1:9" ht="15" customHeight="1">
      <c r="A31" s="2955">
        <f t="shared" si="2"/>
        <v>18</v>
      </c>
      <c r="B31" s="2956"/>
      <c r="C31" s="2939" t="s">
        <v>2933</v>
      </c>
      <c r="D31" s="2953">
        <v>4770</v>
      </c>
      <c r="E31" s="2952" t="s">
        <v>2920</v>
      </c>
      <c r="F31" s="2951">
        <f t="shared" si="3"/>
        <v>18</v>
      </c>
    </row>
    <row r="32" spans="1:9" ht="15" customHeight="1">
      <c r="A32" s="2955">
        <f t="shared" si="2"/>
        <v>19</v>
      </c>
      <c r="B32" s="2956"/>
      <c r="C32" s="2939" t="s">
        <v>2932</v>
      </c>
      <c r="D32" s="2953">
        <v>12123</v>
      </c>
      <c r="E32" s="2952" t="s">
        <v>2920</v>
      </c>
      <c r="F32" s="2951">
        <f t="shared" si="3"/>
        <v>19</v>
      </c>
    </row>
    <row r="33" spans="1:6" ht="15" customHeight="1">
      <c r="A33" s="2955">
        <f t="shared" si="2"/>
        <v>20</v>
      </c>
      <c r="B33" s="2956"/>
      <c r="C33" s="2939" t="s">
        <v>2931</v>
      </c>
      <c r="D33" s="2953">
        <v>22241</v>
      </c>
      <c r="E33" s="2952" t="s">
        <v>2920</v>
      </c>
      <c r="F33" s="2951">
        <f t="shared" si="3"/>
        <v>20</v>
      </c>
    </row>
    <row r="34" spans="1:6" ht="15" customHeight="1">
      <c r="A34" s="2955">
        <f t="shared" si="2"/>
        <v>21</v>
      </c>
      <c r="B34" s="2956"/>
      <c r="C34" s="2939" t="s">
        <v>2930</v>
      </c>
      <c r="D34" s="2953">
        <v>6289</v>
      </c>
      <c r="E34" s="2952" t="s">
        <v>2920</v>
      </c>
      <c r="F34" s="2951">
        <f t="shared" si="3"/>
        <v>21</v>
      </c>
    </row>
    <row r="35" spans="1:6" ht="15" customHeight="1">
      <c r="A35" s="2955">
        <f t="shared" si="2"/>
        <v>22</v>
      </c>
      <c r="B35" s="2956"/>
      <c r="C35" s="2939" t="s">
        <v>2929</v>
      </c>
      <c r="D35" s="2953">
        <v>27745</v>
      </c>
      <c r="E35" s="2952" t="s">
        <v>2920</v>
      </c>
      <c r="F35" s="2951">
        <f t="shared" si="3"/>
        <v>22</v>
      </c>
    </row>
    <row r="36" spans="1:6" ht="15" customHeight="1">
      <c r="A36" s="2955">
        <f t="shared" si="2"/>
        <v>23</v>
      </c>
      <c r="B36" s="2956"/>
      <c r="C36" s="2939" t="s">
        <v>2928</v>
      </c>
      <c r="D36" s="2953">
        <v>84</v>
      </c>
      <c r="E36" s="2952" t="s">
        <v>2920</v>
      </c>
      <c r="F36" s="2951">
        <f t="shared" si="3"/>
        <v>23</v>
      </c>
    </row>
    <row r="37" spans="1:6" ht="15" customHeight="1">
      <c r="A37" s="2955">
        <f t="shared" si="2"/>
        <v>24</v>
      </c>
      <c r="B37" s="2956"/>
      <c r="C37" s="2939" t="s">
        <v>2927</v>
      </c>
      <c r="D37" s="2953">
        <v>32</v>
      </c>
      <c r="E37" s="2952" t="s">
        <v>2920</v>
      </c>
      <c r="F37" s="2951">
        <f t="shared" si="3"/>
        <v>24</v>
      </c>
    </row>
    <row r="38" spans="1:6" ht="15" customHeight="1">
      <c r="A38" s="2955">
        <f t="shared" si="2"/>
        <v>25</v>
      </c>
      <c r="B38" s="2956"/>
      <c r="C38" s="2939" t="s">
        <v>2926</v>
      </c>
      <c r="D38" s="2953">
        <v>7474</v>
      </c>
      <c r="E38" s="2952" t="s">
        <v>2920</v>
      </c>
      <c r="F38" s="2951">
        <f t="shared" si="3"/>
        <v>25</v>
      </c>
    </row>
    <row r="39" spans="1:6" ht="15" customHeight="1">
      <c r="A39" s="2955">
        <f t="shared" si="2"/>
        <v>26</v>
      </c>
      <c r="B39" s="2954"/>
      <c r="C39" s="2939" t="s">
        <v>2925</v>
      </c>
      <c r="D39" s="2953">
        <v>6783</v>
      </c>
      <c r="E39" s="2952" t="s">
        <v>2920</v>
      </c>
      <c r="F39" s="2951">
        <f t="shared" si="3"/>
        <v>26</v>
      </c>
    </row>
    <row r="40" spans="1:6" ht="15" customHeight="1">
      <c r="A40" s="2955">
        <f t="shared" si="2"/>
        <v>27</v>
      </c>
      <c r="B40" s="2954"/>
      <c r="C40" s="2939" t="s">
        <v>2924</v>
      </c>
      <c r="D40" s="2953">
        <v>65</v>
      </c>
      <c r="E40" s="2952" t="s">
        <v>2920</v>
      </c>
      <c r="F40" s="2951">
        <f t="shared" si="3"/>
        <v>27</v>
      </c>
    </row>
    <row r="41" spans="1:6" ht="15" customHeight="1">
      <c r="A41" s="2955">
        <f t="shared" si="2"/>
        <v>28</v>
      </c>
      <c r="B41" s="2954"/>
      <c r="C41" s="2939" t="s">
        <v>2923</v>
      </c>
      <c r="D41" s="2953">
        <v>41471</v>
      </c>
      <c r="E41" s="2952" t="s">
        <v>2920</v>
      </c>
      <c r="F41" s="2951">
        <f t="shared" si="3"/>
        <v>28</v>
      </c>
    </row>
    <row r="42" spans="1:6" ht="15" customHeight="1">
      <c r="A42" s="2955">
        <f t="shared" si="2"/>
        <v>29</v>
      </c>
      <c r="B42" s="2954"/>
      <c r="C42" s="2939" t="s">
        <v>2922</v>
      </c>
      <c r="D42" s="2953">
        <v>10931</v>
      </c>
      <c r="E42" s="2952" t="s">
        <v>2920</v>
      </c>
      <c r="F42" s="2951">
        <f t="shared" si="3"/>
        <v>29</v>
      </c>
    </row>
    <row r="43" spans="1:6" ht="15" customHeight="1">
      <c r="A43" s="2955">
        <f t="shared" si="2"/>
        <v>30</v>
      </c>
      <c r="B43" s="2954"/>
      <c r="C43" s="2939" t="s">
        <v>2921</v>
      </c>
      <c r="D43" s="2953">
        <f>SUM(D28:D42)</f>
        <v>182704</v>
      </c>
      <c r="E43" s="2952" t="s">
        <v>2920</v>
      </c>
      <c r="F43" s="2951">
        <f t="shared" si="3"/>
        <v>30</v>
      </c>
    </row>
    <row r="44" spans="1:6" ht="14.1" customHeight="1">
      <c r="A44" s="2947"/>
      <c r="B44" s="2948"/>
      <c r="C44" s="2948"/>
      <c r="D44" s="2949"/>
      <c r="E44" s="2948"/>
      <c r="F44" s="2942"/>
    </row>
    <row r="45" spans="1:6" ht="14.1" customHeight="1">
      <c r="A45" s="2950"/>
      <c r="B45" s="2948"/>
      <c r="C45" s="2948"/>
      <c r="D45" s="2949"/>
      <c r="E45" s="2948"/>
      <c r="F45" s="2942"/>
    </row>
    <row r="46" spans="1:6" ht="14.1" customHeight="1">
      <c r="A46" s="2947"/>
      <c r="B46" s="2948"/>
      <c r="C46" s="2948"/>
      <c r="D46" s="2949"/>
      <c r="E46" s="2948"/>
      <c r="F46" s="2942"/>
    </row>
    <row r="47" spans="1:6" ht="14.1" customHeight="1">
      <c r="A47" s="2947"/>
      <c r="B47" s="2948"/>
      <c r="C47" s="2948"/>
      <c r="D47" s="2949"/>
      <c r="E47" s="2948"/>
      <c r="F47" s="2942"/>
    </row>
    <row r="48" spans="1:6" ht="14.1" customHeight="1">
      <c r="A48" s="2947"/>
      <c r="B48" s="2946"/>
      <c r="C48" s="2945"/>
      <c r="D48" s="2944"/>
      <c r="E48" s="2943"/>
      <c r="F48" s="2942"/>
    </row>
    <row r="49" spans="1:6" ht="14.1" customHeight="1">
      <c r="A49" s="2941"/>
      <c r="B49" s="2939"/>
      <c r="C49" s="2939"/>
      <c r="D49" s="2940"/>
      <c r="E49" s="2939"/>
      <c r="F49" s="2938"/>
    </row>
    <row r="50" spans="1:6" ht="14.1" customHeight="1">
      <c r="A50" s="2936" t="s">
        <v>173</v>
      </c>
      <c r="B50" s="2936"/>
      <c r="C50" s="2936"/>
      <c r="D50" s="2937"/>
      <c r="E50" s="2936"/>
      <c r="F50" s="2935"/>
    </row>
    <row r="51" spans="1:6" ht="14.1" customHeight="1">
      <c r="A51" s="4048">
        <v>78</v>
      </c>
      <c r="B51" s="2936"/>
      <c r="C51" s="2936"/>
      <c r="D51" s="2985"/>
      <c r="E51" s="2936"/>
      <c r="F51" s="2935" t="s">
        <v>3500</v>
      </c>
    </row>
    <row r="52" spans="1:6" ht="14.1" customHeight="1">
      <c r="A52" s="2982"/>
      <c r="B52" s="2981"/>
      <c r="C52" s="2981"/>
      <c r="D52" s="2995"/>
      <c r="E52" s="2981"/>
      <c r="F52" s="2980"/>
    </row>
    <row r="53" spans="1:6" ht="14.1" customHeight="1">
      <c r="A53" s="2979" t="s">
        <v>2997</v>
      </c>
      <c r="B53" s="2978"/>
      <c r="C53" s="2978"/>
      <c r="D53" s="2994"/>
      <c r="E53" s="2978"/>
      <c r="F53" s="2977"/>
    </row>
    <row r="54" spans="1:6" ht="14.1" customHeight="1">
      <c r="A54" s="2976"/>
      <c r="B54" s="2975"/>
      <c r="C54" s="2975"/>
      <c r="D54" s="2993"/>
      <c r="E54" s="2975"/>
      <c r="F54" s="2974"/>
    </row>
    <row r="55" spans="1:6" ht="14.1" customHeight="1">
      <c r="A55" s="2961" t="s">
        <v>549</v>
      </c>
      <c r="B55" s="2960" t="s">
        <v>491</v>
      </c>
      <c r="C55" s="2946"/>
      <c r="D55" s="2992" t="s">
        <v>2959</v>
      </c>
      <c r="E55" s="2957" t="s">
        <v>23</v>
      </c>
      <c r="F55" s="2957" t="s">
        <v>549</v>
      </c>
    </row>
    <row r="56" spans="1:6" ht="14.1" customHeight="1">
      <c r="A56" s="2961" t="s">
        <v>593</v>
      </c>
      <c r="B56" s="2960" t="s">
        <v>492</v>
      </c>
      <c r="C56" s="2946" t="s">
        <v>2958</v>
      </c>
      <c r="D56" s="2992" t="s">
        <v>2957</v>
      </c>
      <c r="E56" s="2957" t="s">
        <v>2956</v>
      </c>
      <c r="F56" s="2957" t="s">
        <v>593</v>
      </c>
    </row>
    <row r="57" spans="1:6" ht="14.1" customHeight="1">
      <c r="A57" s="2947"/>
      <c r="B57" s="2973"/>
      <c r="C57" s="2946"/>
      <c r="D57" s="2992"/>
      <c r="E57" s="2957"/>
      <c r="F57" s="2942"/>
    </row>
    <row r="58" spans="1:6" ht="14.1" customHeight="1">
      <c r="A58" s="2941"/>
      <c r="B58" s="2954"/>
      <c r="C58" s="2972" t="s">
        <v>599</v>
      </c>
      <c r="D58" s="2991" t="s">
        <v>600</v>
      </c>
      <c r="E58" s="2951" t="s">
        <v>494</v>
      </c>
      <c r="F58" s="2938"/>
    </row>
    <row r="59" spans="1:6" ht="15" customHeight="1">
      <c r="A59" s="2990"/>
      <c r="B59" s="2989"/>
      <c r="C59" s="2964" t="s">
        <v>2996</v>
      </c>
      <c r="D59" s="2988"/>
      <c r="E59" s="2963"/>
      <c r="F59" s="2962"/>
    </row>
    <row r="60" spans="1:6" ht="15" customHeight="1">
      <c r="A60" s="2955">
        <v>31</v>
      </c>
      <c r="B60" s="2956"/>
      <c r="C60" s="2939" t="s">
        <v>2995</v>
      </c>
      <c r="D60" s="2986">
        <v>0</v>
      </c>
      <c r="E60" s="2952" t="s">
        <v>2920</v>
      </c>
      <c r="F60" s="2951">
        <v>31</v>
      </c>
    </row>
    <row r="61" spans="1:6" ht="15" customHeight="1">
      <c r="A61" s="2955">
        <f t="shared" ref="A61:A75" si="4">A60+1</f>
        <v>32</v>
      </c>
      <c r="B61" s="2956"/>
      <c r="C61" s="2939" t="s">
        <v>2994</v>
      </c>
      <c r="D61" s="2986">
        <v>2112</v>
      </c>
      <c r="E61" s="2952" t="s">
        <v>2920</v>
      </c>
      <c r="F61" s="2951">
        <f t="shared" ref="F61:F75" si="5">F60+1</f>
        <v>32</v>
      </c>
    </row>
    <row r="62" spans="1:6" ht="15" customHeight="1">
      <c r="A62" s="2955">
        <f t="shared" si="4"/>
        <v>33</v>
      </c>
      <c r="B62" s="2956"/>
      <c r="C62" s="2939" t="s">
        <v>2993</v>
      </c>
      <c r="D62" s="2986">
        <v>36466</v>
      </c>
      <c r="E62" s="2952" t="s">
        <v>2920</v>
      </c>
      <c r="F62" s="2951">
        <f t="shared" si="5"/>
        <v>33</v>
      </c>
    </row>
    <row r="63" spans="1:6" ht="15" customHeight="1">
      <c r="A63" s="2955">
        <f t="shared" si="4"/>
        <v>34</v>
      </c>
      <c r="B63" s="2956"/>
      <c r="C63" s="2939" t="s">
        <v>2992</v>
      </c>
      <c r="D63" s="2986">
        <v>4486</v>
      </c>
      <c r="E63" s="2952" t="s">
        <v>2920</v>
      </c>
      <c r="F63" s="2951">
        <f t="shared" si="5"/>
        <v>34</v>
      </c>
    </row>
    <row r="64" spans="1:6" ht="15" customHeight="1">
      <c r="A64" s="2955">
        <f t="shared" si="4"/>
        <v>35</v>
      </c>
      <c r="B64" s="2956"/>
      <c r="C64" s="2939" t="s">
        <v>2991</v>
      </c>
      <c r="D64" s="5212">
        <v>12165</v>
      </c>
      <c r="E64" s="2952" t="s">
        <v>2920</v>
      </c>
      <c r="F64" s="2951">
        <f t="shared" si="5"/>
        <v>35</v>
      </c>
    </row>
    <row r="65" spans="1:6" ht="15" customHeight="1">
      <c r="A65" s="2955">
        <f t="shared" si="4"/>
        <v>36</v>
      </c>
      <c r="B65" s="2956"/>
      <c r="C65" s="2939" t="s">
        <v>2990</v>
      </c>
      <c r="D65" s="2986">
        <v>22825</v>
      </c>
      <c r="E65" s="2952" t="s">
        <v>2920</v>
      </c>
      <c r="F65" s="2951">
        <f t="shared" si="5"/>
        <v>36</v>
      </c>
    </row>
    <row r="66" spans="1:6" ht="15" customHeight="1">
      <c r="A66" s="2955">
        <f t="shared" si="4"/>
        <v>37</v>
      </c>
      <c r="B66" s="2956"/>
      <c r="C66" s="2939" t="s">
        <v>2989</v>
      </c>
      <c r="D66" s="5212">
        <v>6574</v>
      </c>
      <c r="E66" s="2952" t="s">
        <v>2920</v>
      </c>
      <c r="F66" s="2951">
        <f t="shared" si="5"/>
        <v>37</v>
      </c>
    </row>
    <row r="67" spans="1:6" ht="15" customHeight="1">
      <c r="A67" s="2955">
        <f t="shared" si="4"/>
        <v>38</v>
      </c>
      <c r="B67" s="2956"/>
      <c r="C67" s="2939" t="s">
        <v>2988</v>
      </c>
      <c r="D67" s="2986">
        <v>27921</v>
      </c>
      <c r="E67" s="2952" t="s">
        <v>2920</v>
      </c>
      <c r="F67" s="2951">
        <f t="shared" si="5"/>
        <v>38</v>
      </c>
    </row>
    <row r="68" spans="1:6" ht="15" customHeight="1">
      <c r="A68" s="2955">
        <f t="shared" si="4"/>
        <v>39</v>
      </c>
      <c r="B68" s="2956"/>
      <c r="C68" s="2939" t="s">
        <v>2987</v>
      </c>
      <c r="D68" s="2986">
        <v>67</v>
      </c>
      <c r="E68" s="2952" t="s">
        <v>2920</v>
      </c>
      <c r="F68" s="2951">
        <f t="shared" si="5"/>
        <v>39</v>
      </c>
    </row>
    <row r="69" spans="1:6" ht="15" customHeight="1">
      <c r="A69" s="2955">
        <f t="shared" si="4"/>
        <v>40</v>
      </c>
      <c r="B69" s="2956"/>
      <c r="C69" s="2939" t="s">
        <v>2986</v>
      </c>
      <c r="D69" s="2986">
        <v>36</v>
      </c>
      <c r="E69" s="2952" t="s">
        <v>2920</v>
      </c>
      <c r="F69" s="2951">
        <f t="shared" si="5"/>
        <v>40</v>
      </c>
    </row>
    <row r="70" spans="1:6" ht="15" customHeight="1">
      <c r="A70" s="2955">
        <f t="shared" si="4"/>
        <v>41</v>
      </c>
      <c r="B70" s="2956"/>
      <c r="C70" s="2939" t="s">
        <v>2985</v>
      </c>
      <c r="D70" s="2986">
        <v>390</v>
      </c>
      <c r="E70" s="2952" t="s">
        <v>2920</v>
      </c>
      <c r="F70" s="2951">
        <f t="shared" si="5"/>
        <v>41</v>
      </c>
    </row>
    <row r="71" spans="1:6" ht="15" customHeight="1">
      <c r="A71" s="2955">
        <f t="shared" si="4"/>
        <v>42</v>
      </c>
      <c r="B71" s="2956"/>
      <c r="C71" s="2939" t="s">
        <v>2984</v>
      </c>
      <c r="D71" s="2986">
        <v>4232</v>
      </c>
      <c r="E71" s="2952" t="s">
        <v>2920</v>
      </c>
      <c r="F71" s="2951">
        <f t="shared" si="5"/>
        <v>42</v>
      </c>
    </row>
    <row r="72" spans="1:6" ht="15" customHeight="1">
      <c r="A72" s="2955">
        <f t="shared" si="4"/>
        <v>43</v>
      </c>
      <c r="B72" s="2956"/>
      <c r="C72" s="2939" t="s">
        <v>2983</v>
      </c>
      <c r="D72" s="2986">
        <v>75</v>
      </c>
      <c r="E72" s="2952" t="s">
        <v>2920</v>
      </c>
      <c r="F72" s="2951">
        <f t="shared" si="5"/>
        <v>43</v>
      </c>
    </row>
    <row r="73" spans="1:6" ht="15" customHeight="1">
      <c r="A73" s="2955">
        <f t="shared" si="4"/>
        <v>44</v>
      </c>
      <c r="B73" s="2956"/>
      <c r="C73" s="2939" t="s">
        <v>2982</v>
      </c>
      <c r="D73" s="2986">
        <v>45099</v>
      </c>
      <c r="E73" s="2952" t="s">
        <v>2920</v>
      </c>
      <c r="F73" s="2951">
        <f t="shared" si="5"/>
        <v>44</v>
      </c>
    </row>
    <row r="74" spans="1:6" ht="15" customHeight="1">
      <c r="A74" s="2955">
        <f t="shared" si="4"/>
        <v>45</v>
      </c>
      <c r="B74" s="2956"/>
      <c r="C74" s="2939" t="s">
        <v>2981</v>
      </c>
      <c r="D74" s="2986">
        <v>1309</v>
      </c>
      <c r="E74" s="2952" t="s">
        <v>2920</v>
      </c>
      <c r="F74" s="2951">
        <f t="shared" si="5"/>
        <v>45</v>
      </c>
    </row>
    <row r="75" spans="1:6" ht="15" customHeight="1">
      <c r="A75" s="2955">
        <f t="shared" si="4"/>
        <v>46</v>
      </c>
      <c r="B75" s="2956"/>
      <c r="C75" s="2939" t="s">
        <v>2980</v>
      </c>
      <c r="D75" s="2986">
        <f>SUM(D60:D74)</f>
        <v>163757</v>
      </c>
      <c r="E75" s="2952" t="s">
        <v>2920</v>
      </c>
      <c r="F75" s="2951">
        <f t="shared" si="5"/>
        <v>46</v>
      </c>
    </row>
    <row r="76" spans="1:6" ht="15" customHeight="1">
      <c r="A76" s="2966"/>
      <c r="B76" s="2965"/>
      <c r="C76" s="2964" t="s">
        <v>2979</v>
      </c>
      <c r="D76" s="2987"/>
      <c r="E76" s="2963"/>
      <c r="F76" s="2962"/>
    </row>
    <row r="77" spans="1:6" ht="15" customHeight="1">
      <c r="A77" s="2955">
        <f>A75+1</f>
        <v>47</v>
      </c>
      <c r="B77" s="2956"/>
      <c r="C77" s="2939" t="s">
        <v>2978</v>
      </c>
      <c r="D77" s="2986">
        <v>0</v>
      </c>
      <c r="E77" s="2952" t="s">
        <v>2920</v>
      </c>
      <c r="F77" s="2951">
        <f>F75+1</f>
        <v>47</v>
      </c>
    </row>
    <row r="78" spans="1:6" ht="15" customHeight="1">
      <c r="A78" s="2955">
        <f t="shared" ref="A78:A94" si="6">A77+1</f>
        <v>48</v>
      </c>
      <c r="B78" s="2956"/>
      <c r="C78" s="2939" t="s">
        <v>2977</v>
      </c>
      <c r="D78" s="2986">
        <v>1397</v>
      </c>
      <c r="E78" s="2952" t="s">
        <v>2920</v>
      </c>
      <c r="F78" s="2951">
        <f t="shared" ref="F78:F94" si="7">F77+1</f>
        <v>48</v>
      </c>
    </row>
    <row r="79" spans="1:6" ht="15" customHeight="1">
      <c r="A79" s="2955">
        <f t="shared" si="6"/>
        <v>49</v>
      </c>
      <c r="B79" s="2956"/>
      <c r="C79" s="2939" t="s">
        <v>2976</v>
      </c>
      <c r="D79" s="2986">
        <v>11657</v>
      </c>
      <c r="E79" s="2952" t="s">
        <v>2920</v>
      </c>
      <c r="F79" s="2951">
        <f t="shared" si="7"/>
        <v>49</v>
      </c>
    </row>
    <row r="80" spans="1:6" ht="15" customHeight="1">
      <c r="A80" s="2955">
        <f t="shared" si="6"/>
        <v>50</v>
      </c>
      <c r="B80" s="2956"/>
      <c r="C80" s="2939" t="s">
        <v>2975</v>
      </c>
      <c r="D80" s="2986">
        <v>7569</v>
      </c>
      <c r="E80" s="2952" t="s">
        <v>2920</v>
      </c>
      <c r="F80" s="2951">
        <f t="shared" si="7"/>
        <v>50</v>
      </c>
    </row>
    <row r="81" spans="1:6" ht="15" customHeight="1">
      <c r="A81" s="2955">
        <f t="shared" si="6"/>
        <v>51</v>
      </c>
      <c r="B81" s="2956"/>
      <c r="C81" s="2939" t="s">
        <v>2974</v>
      </c>
      <c r="D81" s="2986">
        <v>6007</v>
      </c>
      <c r="E81" s="2952" t="s">
        <v>2920</v>
      </c>
      <c r="F81" s="2951">
        <f t="shared" si="7"/>
        <v>51</v>
      </c>
    </row>
    <row r="82" spans="1:6" ht="15" customHeight="1">
      <c r="A82" s="2955">
        <f t="shared" si="6"/>
        <v>52</v>
      </c>
      <c r="B82" s="2956"/>
      <c r="C82" s="2939" t="s">
        <v>2973</v>
      </c>
      <c r="D82" s="2986">
        <v>186218</v>
      </c>
      <c r="E82" s="2952" t="s">
        <v>2920</v>
      </c>
      <c r="F82" s="2951">
        <f t="shared" si="7"/>
        <v>52</v>
      </c>
    </row>
    <row r="83" spans="1:6" ht="15" customHeight="1">
      <c r="A83" s="2955">
        <f t="shared" si="6"/>
        <v>53</v>
      </c>
      <c r="B83" s="2956"/>
      <c r="C83" s="2939" t="s">
        <v>2972</v>
      </c>
      <c r="D83" s="2986">
        <v>6319</v>
      </c>
      <c r="E83" s="2952" t="s">
        <v>2920</v>
      </c>
      <c r="F83" s="2951">
        <f t="shared" si="7"/>
        <v>53</v>
      </c>
    </row>
    <row r="84" spans="1:6" ht="15" customHeight="1">
      <c r="A84" s="2955">
        <f t="shared" si="6"/>
        <v>54</v>
      </c>
      <c r="B84" s="2956"/>
      <c r="C84" s="2939" t="s">
        <v>2971</v>
      </c>
      <c r="D84" s="2986">
        <v>46034</v>
      </c>
      <c r="E84" s="2952" t="s">
        <v>2920</v>
      </c>
      <c r="F84" s="2951">
        <f t="shared" si="7"/>
        <v>54</v>
      </c>
    </row>
    <row r="85" spans="1:6" ht="15" customHeight="1">
      <c r="A85" s="2955">
        <f t="shared" si="6"/>
        <v>55</v>
      </c>
      <c r="B85" s="2956"/>
      <c r="C85" s="2939" t="s">
        <v>2970</v>
      </c>
      <c r="D85" s="2986">
        <v>281</v>
      </c>
      <c r="E85" s="2952" t="s">
        <v>2920</v>
      </c>
      <c r="F85" s="2951">
        <f t="shared" si="7"/>
        <v>55</v>
      </c>
    </row>
    <row r="86" spans="1:6" ht="15" customHeight="1">
      <c r="A86" s="2955">
        <f t="shared" si="6"/>
        <v>56</v>
      </c>
      <c r="B86" s="2956"/>
      <c r="C86" s="2939" t="s">
        <v>2969</v>
      </c>
      <c r="D86" s="2986">
        <v>19</v>
      </c>
      <c r="E86" s="2952" t="s">
        <v>2920</v>
      </c>
      <c r="F86" s="2951">
        <f t="shared" si="7"/>
        <v>56</v>
      </c>
    </row>
    <row r="87" spans="1:6" ht="15" customHeight="1">
      <c r="A87" s="2955">
        <f t="shared" si="6"/>
        <v>57</v>
      </c>
      <c r="B87" s="2956"/>
      <c r="C87" s="2939" t="s">
        <v>2968</v>
      </c>
      <c r="D87" s="2986">
        <v>46543</v>
      </c>
      <c r="E87" s="2952" t="s">
        <v>2920</v>
      </c>
      <c r="F87" s="2951">
        <f t="shared" si="7"/>
        <v>57</v>
      </c>
    </row>
    <row r="88" spans="1:6" ht="15" customHeight="1">
      <c r="A88" s="2955">
        <f t="shared" si="6"/>
        <v>58</v>
      </c>
      <c r="B88" s="2956"/>
      <c r="C88" s="2939" t="s">
        <v>2967</v>
      </c>
      <c r="D88" s="2986">
        <v>58220</v>
      </c>
      <c r="E88" s="2952" t="s">
        <v>2920</v>
      </c>
      <c r="F88" s="2951">
        <f t="shared" si="7"/>
        <v>58</v>
      </c>
    </row>
    <row r="89" spans="1:6" ht="15" customHeight="1">
      <c r="A89" s="2955">
        <f t="shared" si="6"/>
        <v>59</v>
      </c>
      <c r="B89" s="2956"/>
      <c r="C89" s="2939" t="s">
        <v>2966</v>
      </c>
      <c r="D89" s="2986">
        <v>186</v>
      </c>
      <c r="E89" s="2952" t="s">
        <v>2920</v>
      </c>
      <c r="F89" s="2951">
        <f t="shared" si="7"/>
        <v>59</v>
      </c>
    </row>
    <row r="90" spans="1:6" ht="15" customHeight="1">
      <c r="A90" s="2955">
        <f t="shared" si="6"/>
        <v>60</v>
      </c>
      <c r="B90" s="2954"/>
      <c r="C90" s="2939" t="s">
        <v>2965</v>
      </c>
      <c r="D90" s="2986">
        <v>6941</v>
      </c>
      <c r="E90" s="2952" t="s">
        <v>2920</v>
      </c>
      <c r="F90" s="2951">
        <f t="shared" si="7"/>
        <v>60</v>
      </c>
    </row>
    <row r="91" spans="1:6" ht="15" customHeight="1">
      <c r="A91" s="2955">
        <f t="shared" si="6"/>
        <v>61</v>
      </c>
      <c r="B91" s="2954"/>
      <c r="C91" s="2939" t="s">
        <v>2964</v>
      </c>
      <c r="D91" s="2986">
        <v>43953</v>
      </c>
      <c r="E91" s="2952" t="s">
        <v>2920</v>
      </c>
      <c r="F91" s="2951">
        <f t="shared" si="7"/>
        <v>61</v>
      </c>
    </row>
    <row r="92" spans="1:6" ht="15" customHeight="1">
      <c r="A92" s="2955">
        <f t="shared" si="6"/>
        <v>62</v>
      </c>
      <c r="B92" s="2954"/>
      <c r="C92" s="2939" t="s">
        <v>2963</v>
      </c>
      <c r="D92" s="2986">
        <v>123942</v>
      </c>
      <c r="E92" s="2952" t="s">
        <v>2920</v>
      </c>
      <c r="F92" s="2951">
        <f t="shared" si="7"/>
        <v>62</v>
      </c>
    </row>
    <row r="93" spans="1:6" ht="15" customHeight="1">
      <c r="A93" s="2955">
        <f t="shared" si="6"/>
        <v>63</v>
      </c>
      <c r="B93" s="2954"/>
      <c r="C93" s="2939" t="s">
        <v>2962</v>
      </c>
      <c r="D93" s="2986">
        <v>83415</v>
      </c>
      <c r="E93" s="2952" t="s">
        <v>2920</v>
      </c>
      <c r="F93" s="2951">
        <f t="shared" si="7"/>
        <v>63</v>
      </c>
    </row>
    <row r="94" spans="1:6" ht="15" customHeight="1">
      <c r="A94" s="2955">
        <f t="shared" si="6"/>
        <v>64</v>
      </c>
      <c r="B94" s="2954"/>
      <c r="C94" s="2939" t="s">
        <v>2961</v>
      </c>
      <c r="D94" s="2986">
        <f>SUM(D77:D93)</f>
        <v>628701</v>
      </c>
      <c r="E94" s="2952" t="s">
        <v>2920</v>
      </c>
      <c r="F94" s="2951">
        <f t="shared" si="7"/>
        <v>64</v>
      </c>
    </row>
    <row r="95" spans="1:6" ht="14.1" customHeight="1">
      <c r="A95" s="2947"/>
      <c r="B95" s="2948"/>
      <c r="C95" s="2948"/>
      <c r="D95" s="2949"/>
      <c r="E95" s="2948"/>
      <c r="F95" s="2942"/>
    </row>
    <row r="96" spans="1:6" ht="14.1" customHeight="1">
      <c r="A96" s="2947"/>
      <c r="B96" s="2948"/>
      <c r="C96" s="2948"/>
      <c r="D96" s="2949"/>
      <c r="E96" s="2948"/>
      <c r="F96" s="2942"/>
    </row>
    <row r="97" spans="1:6" ht="14.1" customHeight="1">
      <c r="A97" s="2947"/>
      <c r="B97" s="2948"/>
      <c r="C97" s="2948"/>
      <c r="D97" s="2949"/>
      <c r="E97" s="2948"/>
      <c r="F97" s="2942"/>
    </row>
    <row r="98" spans="1:6" ht="14.1" customHeight="1">
      <c r="A98" s="2947"/>
      <c r="B98" s="2946"/>
      <c r="C98" s="2945"/>
      <c r="D98" s="2944"/>
      <c r="E98" s="2943"/>
      <c r="F98" s="2942"/>
    </row>
    <row r="99" spans="1:6" ht="14.1" customHeight="1">
      <c r="A99" s="2941"/>
      <c r="B99" s="2939"/>
      <c r="C99" s="2939"/>
      <c r="D99" s="2940"/>
      <c r="E99" s="2939"/>
      <c r="F99" s="2938"/>
    </row>
    <row r="100" spans="1:6" ht="14.1" customHeight="1">
      <c r="B100" s="2936"/>
      <c r="C100" s="2936"/>
      <c r="D100" s="2985"/>
      <c r="E100" s="2936"/>
      <c r="F100" s="2935" t="s">
        <v>173</v>
      </c>
    </row>
    <row r="101" spans="1:6" ht="14.1" customHeight="1">
      <c r="A101" s="4046" t="s">
        <v>3500</v>
      </c>
      <c r="B101" s="2984"/>
      <c r="C101" s="2984"/>
      <c r="D101" s="2983"/>
      <c r="E101" s="2936"/>
      <c r="F101" s="4051">
        <v>79</v>
      </c>
    </row>
    <row r="102" spans="1:6" ht="14.1" customHeight="1">
      <c r="A102" s="2982"/>
      <c r="B102" s="2981"/>
      <c r="C102" s="2981"/>
      <c r="D102" s="2995"/>
      <c r="E102" s="2981"/>
      <c r="F102" s="2980"/>
    </row>
    <row r="103" spans="1:6" ht="14.1" customHeight="1">
      <c r="A103" s="2979" t="s">
        <v>2997</v>
      </c>
      <c r="B103" s="2978"/>
      <c r="C103" s="2978"/>
      <c r="D103" s="2994"/>
      <c r="E103" s="2978"/>
      <c r="F103" s="2977"/>
    </row>
    <row r="104" spans="1:6" ht="14.1" customHeight="1">
      <c r="A104" s="2976"/>
      <c r="B104" s="2975"/>
      <c r="C104" s="2975"/>
      <c r="D104" s="2993"/>
      <c r="E104" s="2975"/>
      <c r="F104" s="2974"/>
    </row>
    <row r="105" spans="1:6" ht="14.1" customHeight="1">
      <c r="A105" s="2961" t="s">
        <v>549</v>
      </c>
      <c r="B105" s="2960" t="s">
        <v>491</v>
      </c>
      <c r="C105" s="2946"/>
      <c r="D105" s="2992" t="s">
        <v>2959</v>
      </c>
      <c r="E105" s="2957" t="s">
        <v>23</v>
      </c>
      <c r="F105" s="2957" t="s">
        <v>549</v>
      </c>
    </row>
    <row r="106" spans="1:6" ht="14.1" customHeight="1">
      <c r="A106" s="2961" t="s">
        <v>593</v>
      </c>
      <c r="B106" s="2960" t="s">
        <v>492</v>
      </c>
      <c r="C106" s="2946" t="s">
        <v>2958</v>
      </c>
      <c r="D106" s="2992" t="s">
        <v>2957</v>
      </c>
      <c r="E106" s="2957" t="s">
        <v>2956</v>
      </c>
      <c r="F106" s="2957" t="s">
        <v>593</v>
      </c>
    </row>
    <row r="107" spans="1:6" ht="14.1" customHeight="1">
      <c r="A107" s="2947"/>
      <c r="B107" s="2973"/>
      <c r="C107" s="2946"/>
      <c r="D107" s="2992"/>
      <c r="E107" s="2957"/>
      <c r="F107" s="2942"/>
    </row>
    <row r="108" spans="1:6" ht="14.1" customHeight="1">
      <c r="A108" s="2941"/>
      <c r="B108" s="2954"/>
      <c r="C108" s="2972" t="s">
        <v>599</v>
      </c>
      <c r="D108" s="2991" t="s">
        <v>600</v>
      </c>
      <c r="E108" s="2951" t="s">
        <v>494</v>
      </c>
      <c r="F108" s="2938"/>
    </row>
    <row r="109" spans="1:6" ht="15" customHeight="1">
      <c r="A109" s="2966"/>
      <c r="B109" s="2965"/>
      <c r="C109" s="2964" t="s">
        <v>3024</v>
      </c>
      <c r="D109" s="2988"/>
      <c r="E109" s="2963"/>
      <c r="F109" s="3004"/>
    </row>
    <row r="110" spans="1:6" ht="15" customHeight="1">
      <c r="A110" s="2955">
        <v>65</v>
      </c>
      <c r="B110" s="2956"/>
      <c r="C110" s="2939" t="s">
        <v>3023</v>
      </c>
      <c r="D110" s="2986">
        <v>0</v>
      </c>
      <c r="E110" s="2952" t="s">
        <v>2920</v>
      </c>
      <c r="F110" s="2951">
        <v>65</v>
      </c>
    </row>
    <row r="111" spans="1:6" ht="15" customHeight="1">
      <c r="A111" s="2955">
        <v>66</v>
      </c>
      <c r="B111" s="2956"/>
      <c r="C111" s="2939" t="s">
        <v>3022</v>
      </c>
      <c r="D111" s="2986">
        <v>1279</v>
      </c>
      <c r="E111" s="2952" t="s">
        <v>2920</v>
      </c>
      <c r="F111" s="2951">
        <f t="shared" ref="F111:F129" si="8">F110+1</f>
        <v>66</v>
      </c>
    </row>
    <row r="112" spans="1:6" ht="15" customHeight="1">
      <c r="A112" s="2955">
        <v>67</v>
      </c>
      <c r="B112" s="2956"/>
      <c r="C112" s="2939" t="s">
        <v>3021</v>
      </c>
      <c r="D112" s="2986">
        <v>10980</v>
      </c>
      <c r="E112" s="2952" t="s">
        <v>2920</v>
      </c>
      <c r="F112" s="2951">
        <f t="shared" si="8"/>
        <v>67</v>
      </c>
    </row>
    <row r="113" spans="1:6" ht="15" customHeight="1">
      <c r="A113" s="2955">
        <v>68</v>
      </c>
      <c r="B113" s="2956"/>
      <c r="C113" s="2939" t="s">
        <v>3020</v>
      </c>
      <c r="D113" s="2986">
        <v>8237</v>
      </c>
      <c r="E113" s="2952" t="s">
        <v>2920</v>
      </c>
      <c r="F113" s="2951">
        <f t="shared" si="8"/>
        <v>68</v>
      </c>
    </row>
    <row r="114" spans="1:6" ht="15" customHeight="1">
      <c r="A114" s="2955">
        <v>69</v>
      </c>
      <c r="B114" s="2956"/>
      <c r="C114" s="2939" t="s">
        <v>3019</v>
      </c>
      <c r="D114" s="5212">
        <v>6362</v>
      </c>
      <c r="E114" s="2952" t="s">
        <v>2920</v>
      </c>
      <c r="F114" s="2951">
        <f t="shared" si="8"/>
        <v>69</v>
      </c>
    </row>
    <row r="115" spans="1:6" ht="15" customHeight="1">
      <c r="A115" s="2955">
        <v>70</v>
      </c>
      <c r="B115" s="2956"/>
      <c r="C115" s="2939" t="s">
        <v>3018</v>
      </c>
      <c r="D115" s="2986">
        <v>196795</v>
      </c>
      <c r="E115" s="2952" t="s">
        <v>2920</v>
      </c>
      <c r="F115" s="2951">
        <f t="shared" si="8"/>
        <v>70</v>
      </c>
    </row>
    <row r="116" spans="1:6" ht="15" customHeight="1">
      <c r="A116" s="2955">
        <v>71</v>
      </c>
      <c r="B116" s="2956"/>
      <c r="C116" s="2939" t="s">
        <v>3017</v>
      </c>
      <c r="D116" s="5212">
        <v>6174</v>
      </c>
      <c r="E116" s="2952" t="s">
        <v>2920</v>
      </c>
      <c r="F116" s="2951">
        <f t="shared" si="8"/>
        <v>71</v>
      </c>
    </row>
    <row r="117" spans="1:6" ht="15" customHeight="1">
      <c r="A117" s="2955">
        <v>72</v>
      </c>
      <c r="B117" s="2956"/>
      <c r="C117" s="2939" t="s">
        <v>3016</v>
      </c>
      <c r="D117" s="2986">
        <v>46040</v>
      </c>
      <c r="E117" s="2952" t="s">
        <v>2920</v>
      </c>
      <c r="F117" s="2951">
        <f t="shared" si="8"/>
        <v>72</v>
      </c>
    </row>
    <row r="118" spans="1:6" ht="15" customHeight="1">
      <c r="A118" s="2955">
        <v>73</v>
      </c>
      <c r="B118" s="2956"/>
      <c r="C118" s="2939" t="s">
        <v>3015</v>
      </c>
      <c r="D118" s="2986">
        <v>216</v>
      </c>
      <c r="E118" s="2952" t="s">
        <v>2920</v>
      </c>
      <c r="F118" s="2951">
        <f t="shared" si="8"/>
        <v>73</v>
      </c>
    </row>
    <row r="119" spans="1:6" ht="15" customHeight="1">
      <c r="A119" s="2955">
        <v>74</v>
      </c>
      <c r="B119" s="2956"/>
      <c r="C119" s="2939" t="s">
        <v>3014</v>
      </c>
      <c r="D119" s="2986">
        <v>20</v>
      </c>
      <c r="E119" s="2952" t="s">
        <v>2920</v>
      </c>
      <c r="F119" s="2951">
        <f t="shared" si="8"/>
        <v>74</v>
      </c>
    </row>
    <row r="120" spans="1:6" ht="15" customHeight="1">
      <c r="A120" s="2955">
        <v>75</v>
      </c>
      <c r="B120" s="2956"/>
      <c r="C120" s="2939" t="s">
        <v>3013</v>
      </c>
      <c r="D120" s="2986">
        <v>2175</v>
      </c>
      <c r="E120" s="2952" t="s">
        <v>2920</v>
      </c>
      <c r="F120" s="2951">
        <f t="shared" si="8"/>
        <v>75</v>
      </c>
    </row>
    <row r="121" spans="1:6" ht="15" customHeight="1">
      <c r="A121" s="2955">
        <v>76</v>
      </c>
      <c r="B121" s="2956"/>
      <c r="C121" s="2939" t="s">
        <v>3012</v>
      </c>
      <c r="D121" s="2986">
        <v>32294</v>
      </c>
      <c r="E121" s="2952" t="s">
        <v>2920</v>
      </c>
      <c r="F121" s="2951">
        <f t="shared" si="8"/>
        <v>76</v>
      </c>
    </row>
    <row r="122" spans="1:6" ht="15" customHeight="1">
      <c r="A122" s="2955">
        <v>77</v>
      </c>
      <c r="B122" s="2956"/>
      <c r="C122" s="2939" t="s">
        <v>3011</v>
      </c>
      <c r="D122" s="2986">
        <v>191</v>
      </c>
      <c r="E122" s="2952" t="s">
        <v>2920</v>
      </c>
      <c r="F122" s="2951">
        <f t="shared" si="8"/>
        <v>77</v>
      </c>
    </row>
    <row r="123" spans="1:6" ht="15" customHeight="1">
      <c r="A123" s="2955">
        <v>78</v>
      </c>
      <c r="B123" s="2956"/>
      <c r="C123" s="2939" t="s">
        <v>3010</v>
      </c>
      <c r="D123" s="2986">
        <v>6694</v>
      </c>
      <c r="E123" s="2952" t="s">
        <v>2920</v>
      </c>
      <c r="F123" s="2951">
        <f t="shared" si="8"/>
        <v>78</v>
      </c>
    </row>
    <row r="124" spans="1:6" ht="15" customHeight="1">
      <c r="A124" s="2955">
        <v>79</v>
      </c>
      <c r="B124" s="2956"/>
      <c r="C124" s="2939" t="s">
        <v>3009</v>
      </c>
      <c r="D124" s="2986">
        <v>45492</v>
      </c>
      <c r="E124" s="2952" t="s">
        <v>2920</v>
      </c>
      <c r="F124" s="2951">
        <f t="shared" si="8"/>
        <v>79</v>
      </c>
    </row>
    <row r="125" spans="1:6" ht="15" customHeight="1">
      <c r="A125" s="2955">
        <v>80</v>
      </c>
      <c r="B125" s="2956"/>
      <c r="C125" s="2939" t="s">
        <v>3008</v>
      </c>
      <c r="D125" s="2986">
        <v>129903</v>
      </c>
      <c r="E125" s="2952" t="s">
        <v>2920</v>
      </c>
      <c r="F125" s="2951">
        <f t="shared" si="8"/>
        <v>80</v>
      </c>
    </row>
    <row r="126" spans="1:6" ht="15" customHeight="1">
      <c r="A126" s="2955">
        <v>81</v>
      </c>
      <c r="B126" s="2956"/>
      <c r="C126" s="2939" t="s">
        <v>3007</v>
      </c>
      <c r="D126" s="2986">
        <v>18191</v>
      </c>
      <c r="E126" s="2952" t="s">
        <v>2920</v>
      </c>
      <c r="F126" s="2951">
        <f t="shared" si="8"/>
        <v>81</v>
      </c>
    </row>
    <row r="127" spans="1:6" ht="15" customHeight="1">
      <c r="A127" s="2955">
        <v>82</v>
      </c>
      <c r="B127" s="2956"/>
      <c r="C127" s="2939" t="s">
        <v>3006</v>
      </c>
      <c r="D127" s="2986">
        <f>SUM(D110:D126)</f>
        <v>511043</v>
      </c>
      <c r="E127" s="2952" t="s">
        <v>2920</v>
      </c>
      <c r="F127" s="2951">
        <f t="shared" si="8"/>
        <v>82</v>
      </c>
    </row>
    <row r="128" spans="1:6" ht="15" customHeight="1">
      <c r="A128" s="2955">
        <v>83</v>
      </c>
      <c r="B128" s="2956"/>
      <c r="C128" s="2939" t="s">
        <v>3005</v>
      </c>
      <c r="D128" s="2986">
        <v>4250</v>
      </c>
      <c r="E128" s="2952" t="s">
        <v>2920</v>
      </c>
      <c r="F128" s="2951">
        <f t="shared" si="8"/>
        <v>83</v>
      </c>
    </row>
    <row r="129" spans="1:6" ht="15" customHeight="1">
      <c r="A129" s="2955">
        <v>84</v>
      </c>
      <c r="B129" s="2956"/>
      <c r="C129" s="2939" t="s">
        <v>3004</v>
      </c>
      <c r="D129" s="2986">
        <v>0</v>
      </c>
      <c r="E129" s="2952" t="s">
        <v>2920</v>
      </c>
      <c r="F129" s="2951">
        <f t="shared" si="8"/>
        <v>84</v>
      </c>
    </row>
    <row r="130" spans="1:6" ht="15" customHeight="1">
      <c r="A130" s="2966"/>
      <c r="B130" s="2965"/>
      <c r="C130" s="2964" t="s">
        <v>3003</v>
      </c>
      <c r="D130" s="2970"/>
      <c r="E130" s="2963"/>
      <c r="F130" s="2962"/>
    </row>
    <row r="131" spans="1:6" ht="15" customHeight="1">
      <c r="A131" s="2955">
        <v>85</v>
      </c>
      <c r="B131" s="2956"/>
      <c r="C131" s="2939" t="s">
        <v>3002</v>
      </c>
      <c r="D131" s="2986">
        <v>338174</v>
      </c>
      <c r="E131" s="2952" t="s">
        <v>2920</v>
      </c>
      <c r="F131" s="2951">
        <f>F129+1</f>
        <v>85</v>
      </c>
    </row>
    <row r="132" spans="1:6" ht="15" customHeight="1">
      <c r="A132" s="2955">
        <v>86</v>
      </c>
      <c r="B132" s="2956"/>
      <c r="C132" s="2939" t="s">
        <v>3001</v>
      </c>
      <c r="D132" s="2986">
        <v>210107</v>
      </c>
      <c r="E132" s="2952" t="s">
        <v>2920</v>
      </c>
      <c r="F132" s="2951">
        <f>F131+1</f>
        <v>86</v>
      </c>
    </row>
    <row r="133" spans="1:6" ht="15" customHeight="1">
      <c r="A133" s="2955">
        <v>87</v>
      </c>
      <c r="B133" s="2956"/>
      <c r="C133" s="2939" t="s">
        <v>3000</v>
      </c>
      <c r="D133" s="2986">
        <v>942174</v>
      </c>
      <c r="E133" s="2952" t="s">
        <v>2920</v>
      </c>
      <c r="F133" s="2951">
        <f>F132+1</f>
        <v>87</v>
      </c>
    </row>
    <row r="134" spans="1:6" ht="15" customHeight="1">
      <c r="A134" s="2955">
        <v>88</v>
      </c>
      <c r="B134" s="2956"/>
      <c r="C134" s="2939" t="s">
        <v>2999</v>
      </c>
      <c r="D134" s="2986">
        <f>SUM(D131:D133)</f>
        <v>1490455</v>
      </c>
      <c r="E134" s="2952" t="s">
        <v>2920</v>
      </c>
      <c r="F134" s="2951">
        <f>F133+1</f>
        <v>88</v>
      </c>
    </row>
    <row r="135" spans="1:6" ht="15" customHeight="1">
      <c r="A135" s="2955">
        <v>89</v>
      </c>
      <c r="B135" s="2956"/>
      <c r="C135" s="2939" t="s">
        <v>2998</v>
      </c>
      <c r="D135" s="2986">
        <v>4</v>
      </c>
      <c r="E135" s="2952" t="s">
        <v>2920</v>
      </c>
      <c r="F135" s="2951">
        <f>F134+1</f>
        <v>89</v>
      </c>
    </row>
    <row r="136" spans="1:6" ht="14.1" customHeight="1">
      <c r="A136" s="3003"/>
      <c r="B136" s="3001"/>
      <c r="C136" s="3001"/>
      <c r="D136" s="3002"/>
      <c r="E136" s="3001"/>
      <c r="F136" s="3000"/>
    </row>
    <row r="137" spans="1:6" ht="14.1" customHeight="1">
      <c r="A137" s="2947"/>
      <c r="B137" s="2999"/>
      <c r="C137" s="2948"/>
      <c r="D137" s="2944"/>
      <c r="E137" s="2998"/>
      <c r="F137" s="2942"/>
    </row>
    <row r="138" spans="1:6" ht="14.1" customHeight="1">
      <c r="A138" s="2947"/>
      <c r="B138" s="2948"/>
      <c r="C138" s="2948"/>
      <c r="D138" s="2944"/>
      <c r="E138" s="2998"/>
      <c r="F138" s="2942"/>
    </row>
    <row r="139" spans="1:6" ht="14.1" customHeight="1">
      <c r="A139" s="2947"/>
      <c r="B139" s="2948"/>
      <c r="C139" s="2948"/>
      <c r="D139" s="2944"/>
      <c r="E139" s="2998"/>
      <c r="F139" s="2942"/>
    </row>
    <row r="140" spans="1:6" ht="14.1" customHeight="1">
      <c r="A140" s="2947"/>
      <c r="B140" s="2948"/>
      <c r="C140" s="2948"/>
      <c r="D140" s="2944"/>
      <c r="E140" s="2998"/>
      <c r="F140" s="2942"/>
    </row>
    <row r="141" spans="1:6" ht="14.1" customHeight="1">
      <c r="A141" s="2947"/>
      <c r="B141" s="2948"/>
      <c r="C141" s="2948"/>
      <c r="D141" s="2944"/>
      <c r="E141" s="2998"/>
      <c r="F141" s="2942"/>
    </row>
    <row r="142" spans="1:6" ht="14.1" customHeight="1">
      <c r="A142" s="2947"/>
      <c r="B142" s="2948"/>
      <c r="C142" s="2948"/>
      <c r="D142" s="2997"/>
      <c r="E142" s="2948"/>
      <c r="F142" s="2942"/>
    </row>
    <row r="143" spans="1:6" ht="14.1" customHeight="1">
      <c r="A143" s="2947"/>
      <c r="B143" s="2948"/>
      <c r="C143" s="2948"/>
      <c r="D143" s="2949"/>
      <c r="E143" s="2948"/>
      <c r="F143" s="2942"/>
    </row>
    <row r="144" spans="1:6" ht="14.1" customHeight="1">
      <c r="A144" s="2947"/>
      <c r="B144" s="2948"/>
      <c r="C144" s="2948"/>
      <c r="D144" s="2949"/>
      <c r="E144" s="2948"/>
      <c r="F144" s="2942"/>
    </row>
    <row r="145" spans="1:6" ht="14.1" customHeight="1">
      <c r="A145" s="2947"/>
      <c r="B145" s="2948"/>
      <c r="C145" s="2948"/>
      <c r="D145" s="2949"/>
      <c r="E145" s="2948"/>
      <c r="F145" s="2942"/>
    </row>
    <row r="146" spans="1:6" ht="14.1" customHeight="1">
      <c r="A146" s="2947"/>
      <c r="B146" s="2948"/>
      <c r="C146" s="2948"/>
      <c r="D146" s="2949"/>
      <c r="E146" s="2948"/>
      <c r="F146" s="2942"/>
    </row>
    <row r="147" spans="1:6" ht="14.1" customHeight="1">
      <c r="A147" s="2947"/>
      <c r="B147" s="2948"/>
      <c r="C147" s="2948"/>
      <c r="D147" s="2949"/>
      <c r="E147" s="2948"/>
      <c r="F147" s="2942"/>
    </row>
    <row r="148" spans="1:6" ht="14.1" customHeight="1">
      <c r="A148" s="2947"/>
      <c r="B148" s="2948"/>
      <c r="C148" s="2948"/>
      <c r="D148" s="2949"/>
      <c r="E148" s="2948"/>
      <c r="F148" s="2942"/>
    </row>
    <row r="149" spans="1:6" ht="14.1" customHeight="1">
      <c r="A149" s="2947"/>
      <c r="B149" s="2946"/>
      <c r="C149" s="2945"/>
      <c r="D149" s="2944"/>
      <c r="E149" s="2943"/>
      <c r="F149" s="2942"/>
    </row>
    <row r="150" spans="1:6" ht="14.1" customHeight="1">
      <c r="A150" s="2941"/>
      <c r="B150" s="2939"/>
      <c r="C150" s="2939"/>
      <c r="D150" s="2940"/>
      <c r="E150" s="2939"/>
      <c r="F150" s="2938"/>
    </row>
    <row r="151" spans="1:6" ht="14.1" customHeight="1">
      <c r="A151" s="2936" t="s">
        <v>173</v>
      </c>
      <c r="B151" s="2984"/>
      <c r="C151" s="2984"/>
      <c r="D151" s="2996"/>
      <c r="E151" s="2936"/>
      <c r="F151" s="2935"/>
    </row>
    <row r="152" spans="1:6" ht="14.1" customHeight="1">
      <c r="A152" s="4048">
        <v>80</v>
      </c>
      <c r="B152" s="2936"/>
      <c r="C152" s="2936"/>
      <c r="D152" s="2985"/>
      <c r="E152" s="2936"/>
      <c r="F152" s="2935" t="s">
        <v>3500</v>
      </c>
    </row>
    <row r="153" spans="1:6" ht="9.75" customHeight="1">
      <c r="A153" s="2982"/>
      <c r="B153" s="2981"/>
      <c r="C153" s="2981"/>
      <c r="D153" s="2995"/>
      <c r="E153" s="2981"/>
      <c r="F153" s="2980"/>
    </row>
    <row r="154" spans="1:6" ht="9.75" customHeight="1">
      <c r="A154" s="2979" t="s">
        <v>3071</v>
      </c>
      <c r="B154" s="2978"/>
      <c r="C154" s="2978"/>
      <c r="D154" s="2994"/>
      <c r="E154" s="2978"/>
      <c r="F154" s="2977"/>
    </row>
    <row r="155" spans="1:6" ht="9.75" customHeight="1">
      <c r="A155" s="2976"/>
      <c r="B155" s="2975"/>
      <c r="C155" s="2975"/>
      <c r="D155" s="2993"/>
      <c r="E155" s="2975"/>
      <c r="F155" s="2974"/>
    </row>
    <row r="156" spans="1:6" ht="14.1" customHeight="1">
      <c r="A156" s="2961" t="s">
        <v>549</v>
      </c>
      <c r="B156" s="2960" t="s">
        <v>491</v>
      </c>
      <c r="C156" s="2946"/>
      <c r="D156" s="2992" t="s">
        <v>2959</v>
      </c>
      <c r="E156" s="2957" t="s">
        <v>23</v>
      </c>
      <c r="F156" s="2957" t="s">
        <v>549</v>
      </c>
    </row>
    <row r="157" spans="1:6" ht="14.1" customHeight="1">
      <c r="A157" s="2961" t="s">
        <v>593</v>
      </c>
      <c r="B157" s="2960" t="s">
        <v>492</v>
      </c>
      <c r="C157" s="2946" t="s">
        <v>2958</v>
      </c>
      <c r="D157" s="2992" t="s">
        <v>2957</v>
      </c>
      <c r="E157" s="2957" t="s">
        <v>2956</v>
      </c>
      <c r="F157" s="2957" t="s">
        <v>593</v>
      </c>
    </row>
    <row r="158" spans="1:6" ht="6" customHeight="1">
      <c r="A158" s="2947"/>
      <c r="B158" s="2973"/>
      <c r="C158" s="2946"/>
      <c r="D158" s="2992"/>
      <c r="E158" s="2957"/>
      <c r="F158" s="2942"/>
    </row>
    <row r="159" spans="1:6" ht="11.25" customHeight="1">
      <c r="A159" s="2941"/>
      <c r="B159" s="2954"/>
      <c r="C159" s="2972" t="s">
        <v>599</v>
      </c>
      <c r="D159" s="2991" t="s">
        <v>600</v>
      </c>
      <c r="E159" s="2951" t="s">
        <v>494</v>
      </c>
      <c r="F159" s="2938"/>
    </row>
    <row r="160" spans="1:6" ht="13.7" customHeight="1">
      <c r="A160" s="2941"/>
      <c r="B160" s="2954"/>
      <c r="C160" s="2939" t="s">
        <v>3070</v>
      </c>
      <c r="D160" s="3010" t="s">
        <v>2920</v>
      </c>
      <c r="E160" s="2952" t="s">
        <v>2920</v>
      </c>
      <c r="F160" s="2938"/>
    </row>
    <row r="161" spans="1:6" ht="13.7" customHeight="1">
      <c r="A161" s="2955">
        <v>98</v>
      </c>
      <c r="B161" s="2956"/>
      <c r="C161" s="2939" t="s">
        <v>3069</v>
      </c>
      <c r="D161" s="5213">
        <v>7103723</v>
      </c>
      <c r="E161" s="2952"/>
      <c r="F161" s="2951">
        <v>98</v>
      </c>
    </row>
    <row r="162" spans="1:6" ht="13.7" customHeight="1">
      <c r="A162" s="2966"/>
      <c r="B162" s="2965"/>
      <c r="C162" s="2964" t="s">
        <v>3068</v>
      </c>
      <c r="D162" s="5214"/>
      <c r="E162" s="2963"/>
      <c r="F162" s="2962"/>
    </row>
    <row r="163" spans="1:6" ht="13.7" customHeight="1">
      <c r="A163" s="2955">
        <f>A161+1</f>
        <v>99</v>
      </c>
      <c r="B163" s="2956"/>
      <c r="C163" s="2939" t="s">
        <v>3067</v>
      </c>
      <c r="D163" s="5215">
        <v>28115438</v>
      </c>
      <c r="E163" s="2952" t="s">
        <v>2920</v>
      </c>
      <c r="F163" s="2951">
        <f>F161+1</f>
        <v>99</v>
      </c>
    </row>
    <row r="164" spans="1:6" ht="13.7" customHeight="1">
      <c r="A164" s="2955">
        <f>A163+1</f>
        <v>100</v>
      </c>
      <c r="B164" s="2956"/>
      <c r="C164" s="2939" t="s">
        <v>3066</v>
      </c>
      <c r="D164" s="5214">
        <v>16690274</v>
      </c>
      <c r="E164" s="2952" t="s">
        <v>2920</v>
      </c>
      <c r="F164" s="2951">
        <f>F163+1</f>
        <v>100</v>
      </c>
    </row>
    <row r="165" spans="1:6" ht="13.7" customHeight="1">
      <c r="A165" s="2955">
        <f>A164+1</f>
        <v>101</v>
      </c>
      <c r="B165" s="2956"/>
      <c r="C165" s="2939" t="s">
        <v>3065</v>
      </c>
      <c r="D165" s="3009">
        <v>77792771</v>
      </c>
      <c r="E165" s="2952" t="s">
        <v>2920</v>
      </c>
      <c r="F165" s="2951">
        <f>F164+1</f>
        <v>101</v>
      </c>
    </row>
    <row r="166" spans="1:6" ht="13.7" customHeight="1">
      <c r="A166" s="2955">
        <f>A165+1</f>
        <v>102</v>
      </c>
      <c r="B166" s="2956"/>
      <c r="C166" s="2939" t="s">
        <v>3064</v>
      </c>
      <c r="D166" s="5216">
        <v>0</v>
      </c>
      <c r="E166" s="2952"/>
      <c r="F166" s="2951">
        <f>F165+1</f>
        <v>102</v>
      </c>
    </row>
    <row r="167" spans="1:6" ht="13.7" customHeight="1">
      <c r="A167" s="2955">
        <f>A166+1</f>
        <v>103</v>
      </c>
      <c r="B167" s="2956"/>
      <c r="C167" s="2939" t="s">
        <v>3063</v>
      </c>
      <c r="D167" s="3009">
        <v>1030836</v>
      </c>
      <c r="E167" s="3008" t="s">
        <v>2920</v>
      </c>
      <c r="F167" s="2951">
        <f>F166+1</f>
        <v>103</v>
      </c>
    </row>
    <row r="168" spans="1:6" ht="13.7" customHeight="1">
      <c r="A168" s="2955">
        <f>A167+1</f>
        <v>104</v>
      </c>
      <c r="B168" s="2956"/>
      <c r="C168" s="2939" t="s">
        <v>3062</v>
      </c>
      <c r="D168" s="3009">
        <f>SUM(D161:D167)</f>
        <v>130733042</v>
      </c>
      <c r="E168" s="3008"/>
      <c r="F168" s="2951">
        <f>F167+1</f>
        <v>104</v>
      </c>
    </row>
    <row r="169" spans="1:6" ht="13.7" customHeight="1">
      <c r="A169" s="2966"/>
      <c r="B169" s="2965"/>
      <c r="C169" s="2964" t="s">
        <v>3061</v>
      </c>
      <c r="D169" s="3006"/>
      <c r="E169" s="2963"/>
      <c r="F169" s="2962"/>
    </row>
    <row r="170" spans="1:6" ht="13.7" customHeight="1">
      <c r="A170" s="2955">
        <f>A168+1</f>
        <v>105</v>
      </c>
      <c r="B170" s="2956"/>
      <c r="C170" s="2939" t="s">
        <v>3060</v>
      </c>
      <c r="D170" s="3005">
        <v>185472</v>
      </c>
      <c r="E170" s="2952" t="s">
        <v>2920</v>
      </c>
      <c r="F170" s="2951">
        <f>F168+1</f>
        <v>105</v>
      </c>
    </row>
    <row r="171" spans="1:6" ht="13.7" customHeight="1">
      <c r="A171" s="2955">
        <f>A170+1</f>
        <v>106</v>
      </c>
      <c r="B171" s="2956"/>
      <c r="C171" s="2939" t="s">
        <v>3059</v>
      </c>
      <c r="D171" s="3005">
        <v>3918</v>
      </c>
      <c r="E171" s="3008" t="s">
        <v>2920</v>
      </c>
      <c r="F171" s="2951">
        <f>F170+1</f>
        <v>106</v>
      </c>
    </row>
    <row r="172" spans="1:6" ht="13.7" customHeight="1">
      <c r="A172" s="2955">
        <f>A171+1</f>
        <v>107</v>
      </c>
      <c r="B172" s="2956"/>
      <c r="C172" s="2939" t="s">
        <v>3058</v>
      </c>
      <c r="D172" s="3005">
        <f>SUM(D170:D171)</f>
        <v>189390</v>
      </c>
      <c r="E172" s="2952" t="s">
        <v>2920</v>
      </c>
      <c r="F172" s="2951">
        <f>F171+1</f>
        <v>107</v>
      </c>
    </row>
    <row r="173" spans="1:6" ht="13.7" customHeight="1">
      <c r="A173" s="2966"/>
      <c r="B173" s="2965"/>
      <c r="C173" s="2964" t="s">
        <v>3057</v>
      </c>
      <c r="D173" s="3006"/>
      <c r="E173" s="2963"/>
      <c r="F173" s="2962"/>
    </row>
    <row r="174" spans="1:6" ht="13.7" customHeight="1">
      <c r="A174" s="2955">
        <f>A172+1</f>
        <v>108</v>
      </c>
      <c r="B174" s="2956"/>
      <c r="C174" s="2939" t="s">
        <v>3056</v>
      </c>
      <c r="D174" s="3005">
        <v>62708628</v>
      </c>
      <c r="E174" s="2952" t="s">
        <v>2920</v>
      </c>
      <c r="F174" s="2951">
        <f>F172+1</f>
        <v>108</v>
      </c>
    </row>
    <row r="175" spans="1:6" ht="13.7" customHeight="1">
      <c r="A175" s="2955">
        <f t="shared" ref="A175:A180" si="9">A174+1</f>
        <v>109</v>
      </c>
      <c r="B175" s="2956"/>
      <c r="C175" s="2939" t="s">
        <v>3055</v>
      </c>
      <c r="D175" s="5215">
        <v>0</v>
      </c>
      <c r="E175" s="2952" t="s">
        <v>2920</v>
      </c>
      <c r="F175" s="2951">
        <f t="shared" ref="F175:F180" si="10">F174+1</f>
        <v>109</v>
      </c>
    </row>
    <row r="176" spans="1:6" ht="13.7" customHeight="1">
      <c r="A176" s="2955">
        <f t="shared" si="9"/>
        <v>110</v>
      </c>
      <c r="B176" s="2956"/>
      <c r="C176" s="2939" t="s">
        <v>3054</v>
      </c>
      <c r="D176" s="3005">
        <f>SUM(D174:D175)</f>
        <v>62708628</v>
      </c>
      <c r="E176" s="2952" t="s">
        <v>2920</v>
      </c>
      <c r="F176" s="2951">
        <f t="shared" si="10"/>
        <v>110</v>
      </c>
    </row>
    <row r="177" spans="1:6" ht="13.7" customHeight="1">
      <c r="A177" s="2955">
        <f t="shared" si="9"/>
        <v>111</v>
      </c>
      <c r="B177" s="2956"/>
      <c r="C177" s="2939" t="s">
        <v>3053</v>
      </c>
      <c r="D177" s="3005">
        <v>527777</v>
      </c>
      <c r="E177" s="3008" t="s">
        <v>2920</v>
      </c>
      <c r="F177" s="2951">
        <f t="shared" si="10"/>
        <v>111</v>
      </c>
    </row>
    <row r="178" spans="1:6" ht="13.7" customHeight="1">
      <c r="A178" s="2955">
        <f t="shared" si="9"/>
        <v>112</v>
      </c>
      <c r="B178" s="2956"/>
      <c r="C178" s="2939" t="s">
        <v>3052</v>
      </c>
      <c r="D178" s="5215">
        <v>0</v>
      </c>
      <c r="E178" s="2952" t="s">
        <v>2920</v>
      </c>
      <c r="F178" s="2951">
        <f t="shared" si="10"/>
        <v>112</v>
      </c>
    </row>
    <row r="179" spans="1:6" ht="13.7" customHeight="1">
      <c r="A179" s="2955">
        <f t="shared" si="9"/>
        <v>113</v>
      </c>
      <c r="B179" s="2956"/>
      <c r="C179" s="2939" t="s">
        <v>3051</v>
      </c>
      <c r="D179" s="3005">
        <f>SUM(D177:D178)</f>
        <v>527777</v>
      </c>
      <c r="E179" s="3008" t="s">
        <v>2920</v>
      </c>
      <c r="F179" s="2951">
        <f t="shared" si="10"/>
        <v>113</v>
      </c>
    </row>
    <row r="180" spans="1:6" ht="13.7" customHeight="1">
      <c r="A180" s="2955">
        <f t="shared" si="9"/>
        <v>114</v>
      </c>
      <c r="B180" s="2956"/>
      <c r="C180" s="2939" t="s">
        <v>3050</v>
      </c>
      <c r="D180" s="3005">
        <f>D176+D179</f>
        <v>63236405</v>
      </c>
      <c r="E180" s="3008" t="s">
        <v>2920</v>
      </c>
      <c r="F180" s="2951">
        <f t="shared" si="10"/>
        <v>114</v>
      </c>
    </row>
    <row r="181" spans="1:6" ht="13.7" customHeight="1">
      <c r="A181" s="2966"/>
      <c r="B181" s="2965"/>
      <c r="C181" s="2964" t="s">
        <v>3049</v>
      </c>
      <c r="D181" s="3006"/>
      <c r="E181" s="2963"/>
      <c r="F181" s="2962"/>
    </row>
    <row r="182" spans="1:6" ht="13.7" customHeight="1">
      <c r="A182" s="2955">
        <f>A180+1</f>
        <v>115</v>
      </c>
      <c r="B182" s="2956"/>
      <c r="C182" s="2939" t="s">
        <v>3048</v>
      </c>
      <c r="D182" s="3005">
        <v>781139</v>
      </c>
      <c r="E182" s="2952" t="s">
        <v>2920</v>
      </c>
      <c r="F182" s="2951">
        <f>F180+1</f>
        <v>115</v>
      </c>
    </row>
    <row r="183" spans="1:6" ht="13.7" customHeight="1">
      <c r="A183" s="2955">
        <f>A182+1</f>
        <v>116</v>
      </c>
      <c r="B183" s="2956"/>
      <c r="C183" s="2939" t="s">
        <v>3047</v>
      </c>
      <c r="D183" s="3005">
        <v>240200</v>
      </c>
      <c r="E183" s="2952" t="s">
        <v>2920</v>
      </c>
      <c r="F183" s="2951">
        <f>F182+1</f>
        <v>116</v>
      </c>
    </row>
    <row r="184" spans="1:6" ht="13.7" customHeight="1">
      <c r="A184" s="2955">
        <f>A183+1</f>
        <v>117</v>
      </c>
      <c r="B184" s="2956"/>
      <c r="C184" s="2939" t="s">
        <v>3046</v>
      </c>
      <c r="D184" s="3005">
        <v>350085</v>
      </c>
      <c r="E184" s="2952" t="s">
        <v>2920</v>
      </c>
      <c r="F184" s="2951">
        <f>F183+1</f>
        <v>117</v>
      </c>
    </row>
    <row r="185" spans="1:6" ht="13.7" customHeight="1">
      <c r="A185" s="2966"/>
      <c r="B185" s="2965"/>
      <c r="C185" s="2964" t="s">
        <v>3045</v>
      </c>
      <c r="D185" s="3006"/>
      <c r="E185" s="2963"/>
      <c r="F185" s="2962"/>
    </row>
    <row r="186" spans="1:6" ht="13.7" customHeight="1">
      <c r="A186" s="2955">
        <f>A184+1</f>
        <v>118</v>
      </c>
      <c r="B186" s="2956"/>
      <c r="C186" s="2939" t="s">
        <v>3044</v>
      </c>
      <c r="D186" s="3005">
        <v>47049</v>
      </c>
      <c r="E186" s="2952" t="s">
        <v>2920</v>
      </c>
      <c r="F186" s="2951">
        <f>F184+1</f>
        <v>118</v>
      </c>
    </row>
    <row r="187" spans="1:6" ht="13.7" customHeight="1">
      <c r="A187" s="2955">
        <f>A186+1</f>
        <v>119</v>
      </c>
      <c r="B187" s="2956"/>
      <c r="C187" s="2939" t="s">
        <v>3043</v>
      </c>
      <c r="D187" s="5215">
        <v>0</v>
      </c>
      <c r="E187" s="2952" t="s">
        <v>2920</v>
      </c>
      <c r="F187" s="2951">
        <f>F186+1</f>
        <v>119</v>
      </c>
    </row>
    <row r="188" spans="1:6" ht="13.7" customHeight="1">
      <c r="A188" s="2966"/>
      <c r="B188" s="2965"/>
      <c r="C188" s="2964" t="s">
        <v>3042</v>
      </c>
      <c r="D188" s="3006"/>
      <c r="E188" s="2963"/>
      <c r="F188" s="2962"/>
    </row>
    <row r="189" spans="1:6" ht="13.7" customHeight="1">
      <c r="A189" s="2955">
        <f>A187+1</f>
        <v>120</v>
      </c>
      <c r="B189" s="2956"/>
      <c r="C189" s="2939" t="s">
        <v>3041</v>
      </c>
      <c r="D189" s="3005">
        <v>1031651</v>
      </c>
      <c r="E189" s="3008" t="s">
        <v>2920</v>
      </c>
      <c r="F189" s="2951">
        <f>F187+1</f>
        <v>120</v>
      </c>
    </row>
    <row r="190" spans="1:6" ht="13.7" customHeight="1">
      <c r="A190" s="2955">
        <f>A189+1</f>
        <v>121</v>
      </c>
      <c r="B190" s="2956"/>
      <c r="C190" s="2939" t="s">
        <v>3040</v>
      </c>
      <c r="D190" s="3005">
        <v>2607232</v>
      </c>
      <c r="E190" s="3008" t="s">
        <v>2920</v>
      </c>
      <c r="F190" s="2951">
        <f>F189+1</f>
        <v>121</v>
      </c>
    </row>
    <row r="191" spans="1:6" ht="13.7" customHeight="1">
      <c r="A191" s="2955">
        <f>A190+1</f>
        <v>122</v>
      </c>
      <c r="B191" s="2954"/>
      <c r="C191" s="2939" t="s">
        <v>3039</v>
      </c>
      <c r="D191" s="3005">
        <v>2624331</v>
      </c>
      <c r="E191" s="3008" t="s">
        <v>2920</v>
      </c>
      <c r="F191" s="2951">
        <f>F190+1</f>
        <v>122</v>
      </c>
    </row>
    <row r="192" spans="1:6" ht="13.7" customHeight="1">
      <c r="A192" s="2955">
        <f>A191+1</f>
        <v>123</v>
      </c>
      <c r="B192" s="2954"/>
      <c r="C192" s="2939" t="s">
        <v>3038</v>
      </c>
      <c r="D192" s="3005">
        <v>1086267</v>
      </c>
      <c r="E192" s="2952" t="s">
        <v>2920</v>
      </c>
      <c r="F192" s="2951">
        <f>F191+1</f>
        <v>123</v>
      </c>
    </row>
    <row r="193" spans="1:6" ht="13.7" customHeight="1">
      <c r="A193" s="2955">
        <f>A192+1</f>
        <v>124</v>
      </c>
      <c r="B193" s="2954"/>
      <c r="C193" s="2939" t="s">
        <v>3037</v>
      </c>
      <c r="D193" s="3007">
        <v>0</v>
      </c>
      <c r="E193" s="2952" t="s">
        <v>2920</v>
      </c>
      <c r="F193" s="2951">
        <f>F192+1</f>
        <v>124</v>
      </c>
    </row>
    <row r="194" spans="1:6" ht="13.7" customHeight="1">
      <c r="A194" s="2955">
        <f>A193+1</f>
        <v>125</v>
      </c>
      <c r="B194" s="2954"/>
      <c r="C194" s="2939" t="s">
        <v>3036</v>
      </c>
      <c r="D194" s="3007">
        <v>51128</v>
      </c>
      <c r="E194" s="2952" t="s">
        <v>2920</v>
      </c>
      <c r="F194" s="2951">
        <f>F193+1</f>
        <v>125</v>
      </c>
    </row>
    <row r="195" spans="1:6" ht="13.7" customHeight="1">
      <c r="A195" s="2966"/>
      <c r="B195" s="2989"/>
      <c r="C195" s="2964" t="s">
        <v>3035</v>
      </c>
      <c r="D195" s="3006"/>
      <c r="E195" s="2963"/>
      <c r="F195" s="2962"/>
    </row>
    <row r="196" spans="1:6" ht="13.7" customHeight="1">
      <c r="A196" s="2955">
        <f>A194+1</f>
        <v>126</v>
      </c>
      <c r="B196" s="2954"/>
      <c r="C196" s="2939" t="s">
        <v>3034</v>
      </c>
      <c r="D196" s="5215">
        <v>17249</v>
      </c>
      <c r="E196" s="2952" t="s">
        <v>2920</v>
      </c>
      <c r="F196" s="2951">
        <f>F194+1</f>
        <v>126</v>
      </c>
    </row>
    <row r="197" spans="1:6" ht="13.7" customHeight="1">
      <c r="A197" s="2955">
        <f>A196+1</f>
        <v>127</v>
      </c>
      <c r="B197" s="2954"/>
      <c r="C197" s="2939" t="s">
        <v>3033</v>
      </c>
      <c r="D197" s="3007">
        <v>29044444</v>
      </c>
      <c r="E197" s="2952" t="s">
        <v>2920</v>
      </c>
      <c r="F197" s="2951">
        <f>F196+1</f>
        <v>127</v>
      </c>
    </row>
    <row r="198" spans="1:6" ht="13.7" customHeight="1">
      <c r="A198" s="2955">
        <f>A197+1</f>
        <v>128</v>
      </c>
      <c r="B198" s="2954"/>
      <c r="C198" s="2939" t="s">
        <v>3032</v>
      </c>
      <c r="D198" s="5215">
        <v>521738</v>
      </c>
      <c r="E198" s="2952" t="s">
        <v>2920</v>
      </c>
      <c r="F198" s="2951">
        <f>F197+1</f>
        <v>128</v>
      </c>
    </row>
    <row r="199" spans="1:6" ht="13.7" customHeight="1">
      <c r="A199" s="2955">
        <f>A198+1</f>
        <v>129</v>
      </c>
      <c r="B199" s="2954"/>
      <c r="C199" s="2939" t="s">
        <v>3031</v>
      </c>
      <c r="D199" s="3007">
        <f>SUM(D196:D198)</f>
        <v>29583431</v>
      </c>
      <c r="E199" s="2952" t="s">
        <v>2920</v>
      </c>
      <c r="F199" s="2951">
        <f>F198+1</f>
        <v>129</v>
      </c>
    </row>
    <row r="200" spans="1:6" ht="13.7" customHeight="1">
      <c r="A200" s="2966"/>
      <c r="B200" s="2989"/>
      <c r="C200" s="2964" t="s">
        <v>3030</v>
      </c>
      <c r="D200" s="3006"/>
      <c r="E200" s="2963"/>
      <c r="F200" s="2962"/>
    </row>
    <row r="201" spans="1:6" ht="13.7" customHeight="1">
      <c r="A201" s="2955">
        <f>A199+1</f>
        <v>130</v>
      </c>
      <c r="B201" s="2954"/>
      <c r="C201" s="2939" t="s">
        <v>3029</v>
      </c>
      <c r="D201" s="3005">
        <v>5408</v>
      </c>
      <c r="E201" s="2952" t="s">
        <v>2920</v>
      </c>
      <c r="F201" s="2951">
        <f>F199+1</f>
        <v>130</v>
      </c>
    </row>
    <row r="202" spans="1:6" ht="13.7" customHeight="1">
      <c r="A202" s="2955">
        <f>A201+1</f>
        <v>131</v>
      </c>
      <c r="B202" s="2954"/>
      <c r="C202" s="2939" t="s">
        <v>3028</v>
      </c>
      <c r="D202" s="5215">
        <v>0</v>
      </c>
      <c r="E202" s="2952" t="s">
        <v>2920</v>
      </c>
      <c r="F202" s="2951">
        <f>F201+1</f>
        <v>131</v>
      </c>
    </row>
    <row r="203" spans="1:6" ht="13.7" customHeight="1">
      <c r="A203" s="2955">
        <f>A202+1</f>
        <v>132</v>
      </c>
      <c r="B203" s="2954"/>
      <c r="C203" s="2939" t="s">
        <v>3027</v>
      </c>
      <c r="D203" s="5215">
        <v>0</v>
      </c>
      <c r="E203" s="2952" t="s">
        <v>2920</v>
      </c>
      <c r="F203" s="2951">
        <f>F202+1</f>
        <v>132</v>
      </c>
    </row>
    <row r="204" spans="1:6" ht="13.7" customHeight="1">
      <c r="A204" s="2955">
        <f>A203+1</f>
        <v>133</v>
      </c>
      <c r="B204" s="2954"/>
      <c r="C204" s="2939" t="s">
        <v>3026</v>
      </c>
      <c r="D204" s="3005">
        <f>SUM(D201:D203)</f>
        <v>5408</v>
      </c>
      <c r="E204" s="2952" t="s">
        <v>2920</v>
      </c>
      <c r="F204" s="2951">
        <f>F203+1</f>
        <v>133</v>
      </c>
    </row>
    <row r="205" spans="1:6" ht="13.7" customHeight="1">
      <c r="A205" s="2955">
        <f>A204+1</f>
        <v>134</v>
      </c>
      <c r="B205" s="2954"/>
      <c r="C205" s="2939" t="s">
        <v>3025</v>
      </c>
      <c r="D205" s="5217">
        <v>5.12</v>
      </c>
      <c r="E205" s="2952" t="s">
        <v>2920</v>
      </c>
      <c r="F205" s="2951">
        <f>F204+1</f>
        <v>134</v>
      </c>
    </row>
    <row r="206" spans="1:6" ht="13.35" customHeight="1">
      <c r="A206" s="4092"/>
      <c r="B206" s="4093"/>
      <c r="C206" s="4093"/>
      <c r="D206" s="4094"/>
      <c r="E206" s="4095"/>
      <c r="F206" s="4096"/>
    </row>
    <row r="207" spans="1:6" ht="14.1" customHeight="1">
      <c r="A207" s="2936"/>
      <c r="B207" s="2983"/>
      <c r="C207" s="2983"/>
      <c r="D207" s="2937"/>
      <c r="E207" s="2983"/>
      <c r="F207" s="2935" t="s">
        <v>173</v>
      </c>
    </row>
  </sheetData>
  <printOptions horizontalCentered="1" verticalCentered="1"/>
  <pageMargins left="0.25" right="0.25" top="0.5" bottom="0.5" header="0" footer="0"/>
  <pageSetup fitToHeight="4" orientation="portrait" r:id="rId1"/>
  <headerFooter alignWithMargins="0"/>
  <rowBreaks count="3" manualBreakCount="3">
    <brk id="50" max="16383" man="1"/>
    <brk id="100" max="16383" man="1"/>
    <brk id="151" max="16383" man="1"/>
  </rowBreaks>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105">
    <pageSetUpPr fitToPage="1"/>
  </sheetPr>
  <dimension ref="A1:P71"/>
  <sheetViews>
    <sheetView showGridLines="0" zoomScaleNormal="100" workbookViewId="0">
      <selection activeCell="H38" sqref="H38"/>
    </sheetView>
  </sheetViews>
  <sheetFormatPr defaultColWidth="7.5703125" defaultRowHeight="11.25"/>
  <cols>
    <col min="1" max="1" width="10.140625" style="3172" customWidth="1"/>
    <col min="2" max="2" width="70.85546875" style="3172" customWidth="1"/>
    <col min="3" max="3" width="10.140625" style="3172" customWidth="1"/>
    <col min="4" max="14" width="8" style="3172" customWidth="1"/>
    <col min="15" max="16" width="7.5703125" style="3172"/>
    <col min="17" max="17" width="2.85546875" style="3172" customWidth="1"/>
    <col min="18" max="16384" width="7.5703125" style="3172"/>
  </cols>
  <sheetData>
    <row r="1" spans="1:16" ht="12">
      <c r="A1" s="3186" t="s">
        <v>3500</v>
      </c>
      <c r="C1" s="3172">
        <v>81</v>
      </c>
      <c r="G1" s="3173"/>
      <c r="J1" s="3173"/>
      <c r="K1" s="3173"/>
      <c r="P1" s="3172">
        <v>81</v>
      </c>
    </row>
    <row r="2" spans="1:16" ht="46.5" customHeight="1">
      <c r="A2" s="3185"/>
      <c r="B2" s="3184"/>
      <c r="C2" s="3183"/>
    </row>
    <row r="3" spans="1:16">
      <c r="A3" s="3179"/>
      <c r="B3" s="3178"/>
      <c r="C3" s="3177"/>
    </row>
    <row r="4" spans="1:16">
      <c r="A4" s="3179"/>
      <c r="B4" s="3178"/>
      <c r="C4" s="3177"/>
    </row>
    <row r="5" spans="1:16">
      <c r="A5" s="3179"/>
      <c r="B5" s="3178"/>
      <c r="C5" s="3177"/>
    </row>
    <row r="6" spans="1:16" ht="20.25">
      <c r="A6" s="3179"/>
      <c r="B6" s="3182" t="s">
        <v>1362</v>
      </c>
      <c r="C6" s="3177"/>
    </row>
    <row r="7" spans="1:16">
      <c r="A7" s="3179"/>
      <c r="B7" s="3181"/>
      <c r="C7" s="3177"/>
    </row>
    <row r="8" spans="1:16" ht="15.75" customHeight="1">
      <c r="A8" s="5712" t="s">
        <v>3379</v>
      </c>
      <c r="B8" s="5713"/>
      <c r="C8" s="5714"/>
    </row>
    <row r="9" spans="1:16">
      <c r="A9" s="3179" t="s">
        <v>3214</v>
      </c>
      <c r="B9" s="3178"/>
      <c r="C9" s="3177"/>
    </row>
    <row r="10" spans="1:16">
      <c r="A10" s="3179" t="s">
        <v>3214</v>
      </c>
      <c r="B10" s="3178"/>
      <c r="C10" s="3177"/>
    </row>
    <row r="11" spans="1:16">
      <c r="A11" s="3179" t="s">
        <v>3214</v>
      </c>
      <c r="B11" s="3178"/>
      <c r="C11" s="3177"/>
    </row>
    <row r="12" spans="1:16">
      <c r="A12" s="3179" t="s">
        <v>3214</v>
      </c>
      <c r="B12" s="3178"/>
      <c r="C12" s="3177"/>
    </row>
    <row r="13" spans="1:16">
      <c r="A13" s="3179" t="s">
        <v>3214</v>
      </c>
      <c r="B13" s="3178"/>
      <c r="C13" s="3177"/>
    </row>
    <row r="14" spans="1:16">
      <c r="A14" s="3179" t="s">
        <v>3214</v>
      </c>
      <c r="B14" s="3178"/>
      <c r="C14" s="3177"/>
    </row>
    <row r="15" spans="1:16">
      <c r="A15" s="3179" t="s">
        <v>3214</v>
      </c>
      <c r="B15" s="3178"/>
      <c r="C15" s="3177"/>
    </row>
    <row r="16" spans="1:16">
      <c r="A16" s="3179" t="s">
        <v>3214</v>
      </c>
      <c r="B16" s="3178"/>
      <c r="C16" s="3177"/>
    </row>
    <row r="17" spans="1:3">
      <c r="A17" s="3179" t="s">
        <v>3214</v>
      </c>
      <c r="B17" s="3178"/>
      <c r="C17" s="3177"/>
    </row>
    <row r="18" spans="1:3">
      <c r="A18" s="3179" t="s">
        <v>3214</v>
      </c>
      <c r="B18" s="3178"/>
      <c r="C18" s="3177"/>
    </row>
    <row r="19" spans="1:3" ht="18.75">
      <c r="A19" s="3179"/>
      <c r="B19" s="3180" t="s">
        <v>187</v>
      </c>
      <c r="C19" s="3177"/>
    </row>
    <row r="20" spans="1:3">
      <c r="A20" s="3179"/>
      <c r="B20" s="3181" t="s">
        <v>3214</v>
      </c>
      <c r="C20" s="3177"/>
    </row>
    <row r="21" spans="1:3" ht="18.75">
      <c r="A21" s="3179"/>
      <c r="B21" s="3180" t="s">
        <v>188</v>
      </c>
      <c r="C21" s="3177"/>
    </row>
    <row r="22" spans="1:3">
      <c r="A22" s="3179"/>
      <c r="B22" s="3181" t="s">
        <v>3214</v>
      </c>
      <c r="C22" s="3177"/>
    </row>
    <row r="23" spans="1:3" ht="18.75">
      <c r="A23" s="3179"/>
      <c r="B23" s="3180" t="s">
        <v>3215</v>
      </c>
      <c r="C23" s="3177"/>
    </row>
    <row r="24" spans="1:3">
      <c r="A24" s="3179"/>
      <c r="B24" s="3181" t="s">
        <v>3214</v>
      </c>
      <c r="C24" s="3177"/>
    </row>
    <row r="25" spans="1:3" ht="18.75">
      <c r="A25" s="3179"/>
      <c r="B25" s="3180" t="s">
        <v>3505</v>
      </c>
      <c r="C25" s="3177"/>
    </row>
    <row r="26" spans="1:3">
      <c r="A26" s="3179" t="s">
        <v>3214</v>
      </c>
      <c r="B26" s="3178"/>
      <c r="C26" s="3177"/>
    </row>
    <row r="27" spans="1:3">
      <c r="A27" s="3179" t="s">
        <v>3214</v>
      </c>
      <c r="B27" s="3178"/>
      <c r="C27" s="3177"/>
    </row>
    <row r="28" spans="1:3">
      <c r="A28" s="3179" t="s">
        <v>3214</v>
      </c>
      <c r="B28" s="3178"/>
      <c r="C28" s="3177"/>
    </row>
    <row r="29" spans="1:3">
      <c r="A29" s="3179" t="s">
        <v>3214</v>
      </c>
      <c r="B29" s="3178"/>
      <c r="C29" s="3177"/>
    </row>
    <row r="30" spans="1:3">
      <c r="A30" s="3179"/>
      <c r="B30" s="3178"/>
      <c r="C30" s="3177"/>
    </row>
    <row r="31" spans="1:3">
      <c r="A31" s="3179"/>
      <c r="B31" s="3178"/>
      <c r="C31" s="3177"/>
    </row>
    <row r="32" spans="1:3">
      <c r="A32" s="3179"/>
      <c r="B32" s="3178"/>
      <c r="C32" s="3177"/>
    </row>
    <row r="33" spans="1:3">
      <c r="A33" s="3179"/>
      <c r="B33" s="3178"/>
      <c r="C33" s="3177"/>
    </row>
    <row r="34" spans="1:3">
      <c r="A34" s="3179"/>
      <c r="B34" s="3178"/>
      <c r="C34" s="3177"/>
    </row>
    <row r="35" spans="1:3">
      <c r="A35" s="3179"/>
      <c r="B35" s="3178"/>
      <c r="C35" s="3177"/>
    </row>
    <row r="36" spans="1:3">
      <c r="A36" s="3179"/>
      <c r="B36" s="3178"/>
      <c r="C36" s="3177"/>
    </row>
    <row r="37" spans="1:3">
      <c r="A37" s="3179"/>
      <c r="B37" s="3178"/>
      <c r="C37" s="3177"/>
    </row>
    <row r="38" spans="1:3">
      <c r="A38" s="3179"/>
      <c r="B38" s="3178"/>
      <c r="C38" s="3177"/>
    </row>
    <row r="39" spans="1:3">
      <c r="A39" s="3179"/>
      <c r="B39" s="3178"/>
      <c r="C39" s="3177"/>
    </row>
    <row r="40" spans="1:3">
      <c r="A40" s="3179"/>
      <c r="B40" s="3178"/>
      <c r="C40" s="3177"/>
    </row>
    <row r="41" spans="1:3">
      <c r="A41" s="3179"/>
      <c r="B41" s="3178"/>
      <c r="C41" s="3177"/>
    </row>
    <row r="42" spans="1:3">
      <c r="A42" s="3179"/>
      <c r="B42" s="3178"/>
      <c r="C42" s="3177"/>
    </row>
    <row r="43" spans="1:3">
      <c r="A43" s="3179"/>
      <c r="B43" s="3178"/>
      <c r="C43" s="3177"/>
    </row>
    <row r="44" spans="1:3">
      <c r="A44" s="3179"/>
      <c r="B44" s="3178"/>
      <c r="C44" s="3177"/>
    </row>
    <row r="45" spans="1:3">
      <c r="A45" s="3179"/>
      <c r="B45" s="3178"/>
      <c r="C45" s="3177"/>
    </row>
    <row r="46" spans="1:3">
      <c r="A46" s="3179"/>
      <c r="B46" s="3178"/>
      <c r="C46" s="3177"/>
    </row>
    <row r="47" spans="1:3">
      <c r="A47" s="3179"/>
      <c r="B47" s="3178"/>
      <c r="C47" s="3177"/>
    </row>
    <row r="48" spans="1:3">
      <c r="A48" s="3179"/>
      <c r="B48" s="3178"/>
      <c r="C48" s="3177"/>
    </row>
    <row r="49" spans="1:3">
      <c r="A49" s="3179"/>
      <c r="B49" s="3178"/>
      <c r="C49" s="3177"/>
    </row>
    <row r="50" spans="1:3">
      <c r="A50" s="3179"/>
      <c r="B50" s="3178"/>
      <c r="C50" s="3177"/>
    </row>
    <row r="51" spans="1:3">
      <c r="A51" s="3179"/>
      <c r="B51" s="3178"/>
      <c r="C51" s="3177"/>
    </row>
    <row r="52" spans="1:3">
      <c r="A52" s="3179"/>
      <c r="B52" s="3178"/>
      <c r="C52" s="3177"/>
    </row>
    <row r="53" spans="1:3">
      <c r="A53" s="3179"/>
      <c r="B53" s="3178"/>
      <c r="C53" s="3177"/>
    </row>
    <row r="54" spans="1:3">
      <c r="A54" s="3179"/>
      <c r="B54" s="3178"/>
      <c r="C54" s="3177"/>
    </row>
    <row r="55" spans="1:3" ht="50.1" customHeight="1">
      <c r="A55" s="3176"/>
      <c r="B55" s="3175"/>
      <c r="C55" s="3174"/>
    </row>
    <row r="56" spans="1:3" ht="12">
      <c r="A56" s="3186" t="s">
        <v>3213</v>
      </c>
    </row>
    <row r="71" spans="10:11">
      <c r="J71" s="3173"/>
      <c r="K71" s="3173"/>
    </row>
  </sheetData>
  <mergeCells count="1">
    <mergeCell ref="A8:C8"/>
  </mergeCells>
  <printOptions horizontalCentered="1" verticalCentered="1"/>
  <pageMargins left="0.5" right="0.5" top="0.25" bottom="0.25" header="0" footer="0"/>
  <pageSetup orientation="portrait" horizontalDpi="2400" verticalDpi="2400" r:id="rId1"/>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7">
    <pageSetUpPr fitToPage="1"/>
  </sheetPr>
  <dimension ref="A1:N56"/>
  <sheetViews>
    <sheetView showGridLines="0" zoomScale="115" zoomScaleNormal="115" workbookViewId="0">
      <selection activeCell="H38" sqref="H38"/>
    </sheetView>
  </sheetViews>
  <sheetFormatPr defaultColWidth="10.85546875" defaultRowHeight="12.75"/>
  <cols>
    <col min="1" max="2" width="4.85546875" style="4327" customWidth="1"/>
    <col min="3" max="3" width="37.85546875" style="4327" customWidth="1"/>
    <col min="4" max="6" width="15.5703125" style="4391" customWidth="1"/>
    <col min="7" max="7" width="4.140625" style="4327" customWidth="1"/>
    <col min="8" max="8" width="4.85546875" style="4327" customWidth="1"/>
    <col min="9" max="9" width="5.85546875" style="4327" customWidth="1"/>
    <col min="10" max="13" width="20.5703125" style="4327" customWidth="1"/>
    <col min="14" max="14" width="4.85546875" style="4327" customWidth="1"/>
    <col min="15" max="256" width="10.85546875" style="4327"/>
    <col min="257" max="257" width="4" style="4327" customWidth="1"/>
    <col min="258" max="258" width="4.85546875" style="4327" customWidth="1"/>
    <col min="259" max="259" width="37.85546875" style="4327" customWidth="1"/>
    <col min="260" max="262" width="15.5703125" style="4327" customWidth="1"/>
    <col min="263" max="263" width="4.140625" style="4327" customWidth="1"/>
    <col min="264" max="512" width="10.85546875" style="4327"/>
    <col min="513" max="513" width="4" style="4327" customWidth="1"/>
    <col min="514" max="514" width="4.85546875" style="4327" customWidth="1"/>
    <col min="515" max="515" width="37.85546875" style="4327" customWidth="1"/>
    <col min="516" max="518" width="15.5703125" style="4327" customWidth="1"/>
    <col min="519" max="519" width="4.140625" style="4327" customWidth="1"/>
    <col min="520" max="768" width="10.85546875" style="4327"/>
    <col min="769" max="769" width="4" style="4327" customWidth="1"/>
    <col min="770" max="770" width="4.85546875" style="4327" customWidth="1"/>
    <col min="771" max="771" width="37.85546875" style="4327" customWidth="1"/>
    <col min="772" max="774" width="15.5703125" style="4327" customWidth="1"/>
    <col min="775" max="775" width="4.140625" style="4327" customWidth="1"/>
    <col min="776" max="1024" width="10.85546875" style="4327"/>
    <col min="1025" max="1025" width="4" style="4327" customWidth="1"/>
    <col min="1026" max="1026" width="4.85546875" style="4327" customWidth="1"/>
    <col min="1027" max="1027" width="37.85546875" style="4327" customWidth="1"/>
    <col min="1028" max="1030" width="15.5703125" style="4327" customWidth="1"/>
    <col min="1031" max="1031" width="4.140625" style="4327" customWidth="1"/>
    <col min="1032" max="1280" width="10.85546875" style="4327"/>
    <col min="1281" max="1281" width="4" style="4327" customWidth="1"/>
    <col min="1282" max="1282" width="4.85546875" style="4327" customWidth="1"/>
    <col min="1283" max="1283" width="37.85546875" style="4327" customWidth="1"/>
    <col min="1284" max="1286" width="15.5703125" style="4327" customWidth="1"/>
    <col min="1287" max="1287" width="4.140625" style="4327" customWidth="1"/>
    <col min="1288" max="1536" width="10.85546875" style="4327"/>
    <col min="1537" max="1537" width="4" style="4327" customWidth="1"/>
    <col min="1538" max="1538" width="4.85546875" style="4327" customWidth="1"/>
    <col min="1539" max="1539" width="37.85546875" style="4327" customWidth="1"/>
    <col min="1540" max="1542" width="15.5703125" style="4327" customWidth="1"/>
    <col min="1543" max="1543" width="4.140625" style="4327" customWidth="1"/>
    <col min="1544" max="1792" width="10.85546875" style="4327"/>
    <col min="1793" max="1793" width="4" style="4327" customWidth="1"/>
    <col min="1794" max="1794" width="4.85546875" style="4327" customWidth="1"/>
    <col min="1795" max="1795" width="37.85546875" style="4327" customWidth="1"/>
    <col min="1796" max="1798" width="15.5703125" style="4327" customWidth="1"/>
    <col min="1799" max="1799" width="4.140625" style="4327" customWidth="1"/>
    <col min="1800" max="2048" width="10.85546875" style="4327"/>
    <col min="2049" max="2049" width="4" style="4327" customWidth="1"/>
    <col min="2050" max="2050" width="4.85546875" style="4327" customWidth="1"/>
    <col min="2051" max="2051" width="37.85546875" style="4327" customWidth="1"/>
    <col min="2052" max="2054" width="15.5703125" style="4327" customWidth="1"/>
    <col min="2055" max="2055" width="4.140625" style="4327" customWidth="1"/>
    <col min="2056" max="2304" width="10.85546875" style="4327"/>
    <col min="2305" max="2305" width="4" style="4327" customWidth="1"/>
    <col min="2306" max="2306" width="4.85546875" style="4327" customWidth="1"/>
    <col min="2307" max="2307" width="37.85546875" style="4327" customWidth="1"/>
    <col min="2308" max="2310" width="15.5703125" style="4327" customWidth="1"/>
    <col min="2311" max="2311" width="4.140625" style="4327" customWidth="1"/>
    <col min="2312" max="2560" width="10.85546875" style="4327"/>
    <col min="2561" max="2561" width="4" style="4327" customWidth="1"/>
    <col min="2562" max="2562" width="4.85546875" style="4327" customWidth="1"/>
    <col min="2563" max="2563" width="37.85546875" style="4327" customWidth="1"/>
    <col min="2564" max="2566" width="15.5703125" style="4327" customWidth="1"/>
    <col min="2567" max="2567" width="4.140625" style="4327" customWidth="1"/>
    <col min="2568" max="2816" width="10.85546875" style="4327"/>
    <col min="2817" max="2817" width="4" style="4327" customWidth="1"/>
    <col min="2818" max="2818" width="4.85546875" style="4327" customWidth="1"/>
    <col min="2819" max="2819" width="37.85546875" style="4327" customWidth="1"/>
    <col min="2820" max="2822" width="15.5703125" style="4327" customWidth="1"/>
    <col min="2823" max="2823" width="4.140625" style="4327" customWidth="1"/>
    <col min="2824" max="3072" width="10.85546875" style="4327"/>
    <col min="3073" max="3073" width="4" style="4327" customWidth="1"/>
    <col min="3074" max="3074" width="4.85546875" style="4327" customWidth="1"/>
    <col min="3075" max="3075" width="37.85546875" style="4327" customWidth="1"/>
    <col min="3076" max="3078" width="15.5703125" style="4327" customWidth="1"/>
    <col min="3079" max="3079" width="4.140625" style="4327" customWidth="1"/>
    <col min="3080" max="3328" width="10.85546875" style="4327"/>
    <col min="3329" max="3329" width="4" style="4327" customWidth="1"/>
    <col min="3330" max="3330" width="4.85546875" style="4327" customWidth="1"/>
    <col min="3331" max="3331" width="37.85546875" style="4327" customWidth="1"/>
    <col min="3332" max="3334" width="15.5703125" style="4327" customWidth="1"/>
    <col min="3335" max="3335" width="4.140625" style="4327" customWidth="1"/>
    <col min="3336" max="3584" width="10.85546875" style="4327"/>
    <col min="3585" max="3585" width="4" style="4327" customWidth="1"/>
    <col min="3586" max="3586" width="4.85546875" style="4327" customWidth="1"/>
    <col min="3587" max="3587" width="37.85546875" style="4327" customWidth="1"/>
    <col min="3588" max="3590" width="15.5703125" style="4327" customWidth="1"/>
    <col min="3591" max="3591" width="4.140625" style="4327" customWidth="1"/>
    <col min="3592" max="3840" width="10.85546875" style="4327"/>
    <col min="3841" max="3841" width="4" style="4327" customWidth="1"/>
    <col min="3842" max="3842" width="4.85546875" style="4327" customWidth="1"/>
    <col min="3843" max="3843" width="37.85546875" style="4327" customWidth="1"/>
    <col min="3844" max="3846" width="15.5703125" style="4327" customWidth="1"/>
    <col min="3847" max="3847" width="4.140625" style="4327" customWidth="1"/>
    <col min="3848" max="4096" width="10.85546875" style="4327"/>
    <col min="4097" max="4097" width="4" style="4327" customWidth="1"/>
    <col min="4098" max="4098" width="4.85546875" style="4327" customWidth="1"/>
    <col min="4099" max="4099" width="37.85546875" style="4327" customWidth="1"/>
    <col min="4100" max="4102" width="15.5703125" style="4327" customWidth="1"/>
    <col min="4103" max="4103" width="4.140625" style="4327" customWidth="1"/>
    <col min="4104" max="4352" width="10.85546875" style="4327"/>
    <col min="4353" max="4353" width="4" style="4327" customWidth="1"/>
    <col min="4354" max="4354" width="4.85546875" style="4327" customWidth="1"/>
    <col min="4355" max="4355" width="37.85546875" style="4327" customWidth="1"/>
    <col min="4356" max="4358" width="15.5703125" style="4327" customWidth="1"/>
    <col min="4359" max="4359" width="4.140625" style="4327" customWidth="1"/>
    <col min="4360" max="4608" width="10.85546875" style="4327"/>
    <col min="4609" max="4609" width="4" style="4327" customWidth="1"/>
    <col min="4610" max="4610" width="4.85546875" style="4327" customWidth="1"/>
    <col min="4611" max="4611" width="37.85546875" style="4327" customWidth="1"/>
    <col min="4612" max="4614" width="15.5703125" style="4327" customWidth="1"/>
    <col min="4615" max="4615" width="4.140625" style="4327" customWidth="1"/>
    <col min="4616" max="4864" width="10.85546875" style="4327"/>
    <col min="4865" max="4865" width="4" style="4327" customWidth="1"/>
    <col min="4866" max="4866" width="4.85546875" style="4327" customWidth="1"/>
    <col min="4867" max="4867" width="37.85546875" style="4327" customWidth="1"/>
    <col min="4868" max="4870" width="15.5703125" style="4327" customWidth="1"/>
    <col min="4871" max="4871" width="4.140625" style="4327" customWidth="1"/>
    <col min="4872" max="5120" width="10.85546875" style="4327"/>
    <col min="5121" max="5121" width="4" style="4327" customWidth="1"/>
    <col min="5122" max="5122" width="4.85546875" style="4327" customWidth="1"/>
    <col min="5123" max="5123" width="37.85546875" style="4327" customWidth="1"/>
    <col min="5124" max="5126" width="15.5703125" style="4327" customWidth="1"/>
    <col min="5127" max="5127" width="4.140625" style="4327" customWidth="1"/>
    <col min="5128" max="5376" width="10.85546875" style="4327"/>
    <col min="5377" max="5377" width="4" style="4327" customWidth="1"/>
    <col min="5378" max="5378" width="4.85546875" style="4327" customWidth="1"/>
    <col min="5379" max="5379" width="37.85546875" style="4327" customWidth="1"/>
    <col min="5380" max="5382" width="15.5703125" style="4327" customWidth="1"/>
    <col min="5383" max="5383" width="4.140625" style="4327" customWidth="1"/>
    <col min="5384" max="5632" width="10.85546875" style="4327"/>
    <col min="5633" max="5633" width="4" style="4327" customWidth="1"/>
    <col min="5634" max="5634" width="4.85546875" style="4327" customWidth="1"/>
    <col min="5635" max="5635" width="37.85546875" style="4327" customWidth="1"/>
    <col min="5636" max="5638" width="15.5703125" style="4327" customWidth="1"/>
    <col min="5639" max="5639" width="4.140625" style="4327" customWidth="1"/>
    <col min="5640" max="5888" width="10.85546875" style="4327"/>
    <col min="5889" max="5889" width="4" style="4327" customWidth="1"/>
    <col min="5890" max="5890" width="4.85546875" style="4327" customWidth="1"/>
    <col min="5891" max="5891" width="37.85546875" style="4327" customWidth="1"/>
    <col min="5892" max="5894" width="15.5703125" style="4327" customWidth="1"/>
    <col min="5895" max="5895" width="4.140625" style="4327" customWidth="1"/>
    <col min="5896" max="6144" width="10.85546875" style="4327"/>
    <col min="6145" max="6145" width="4" style="4327" customWidth="1"/>
    <col min="6146" max="6146" width="4.85546875" style="4327" customWidth="1"/>
    <col min="6147" max="6147" width="37.85546875" style="4327" customWidth="1"/>
    <col min="6148" max="6150" width="15.5703125" style="4327" customWidth="1"/>
    <col min="6151" max="6151" width="4.140625" style="4327" customWidth="1"/>
    <col min="6152" max="6400" width="10.85546875" style="4327"/>
    <col min="6401" max="6401" width="4" style="4327" customWidth="1"/>
    <col min="6402" max="6402" width="4.85546875" style="4327" customWidth="1"/>
    <col min="6403" max="6403" width="37.85546875" style="4327" customWidth="1"/>
    <col min="6404" max="6406" width="15.5703125" style="4327" customWidth="1"/>
    <col min="6407" max="6407" width="4.140625" style="4327" customWidth="1"/>
    <col min="6408" max="6656" width="10.85546875" style="4327"/>
    <col min="6657" max="6657" width="4" style="4327" customWidth="1"/>
    <col min="6658" max="6658" width="4.85546875" style="4327" customWidth="1"/>
    <col min="6659" max="6659" width="37.85546875" style="4327" customWidth="1"/>
    <col min="6660" max="6662" width="15.5703125" style="4327" customWidth="1"/>
    <col min="6663" max="6663" width="4.140625" style="4327" customWidth="1"/>
    <col min="6664" max="6912" width="10.85546875" style="4327"/>
    <col min="6913" max="6913" width="4" style="4327" customWidth="1"/>
    <col min="6914" max="6914" width="4.85546875" style="4327" customWidth="1"/>
    <col min="6915" max="6915" width="37.85546875" style="4327" customWidth="1"/>
    <col min="6916" max="6918" width="15.5703125" style="4327" customWidth="1"/>
    <col min="6919" max="6919" width="4.140625" style="4327" customWidth="1"/>
    <col min="6920" max="7168" width="10.85546875" style="4327"/>
    <col min="7169" max="7169" width="4" style="4327" customWidth="1"/>
    <col min="7170" max="7170" width="4.85546875" style="4327" customWidth="1"/>
    <col min="7171" max="7171" width="37.85546875" style="4327" customWidth="1"/>
    <col min="7172" max="7174" width="15.5703125" style="4327" customWidth="1"/>
    <col min="7175" max="7175" width="4.140625" style="4327" customWidth="1"/>
    <col min="7176" max="7424" width="10.85546875" style="4327"/>
    <col min="7425" max="7425" width="4" style="4327" customWidth="1"/>
    <col min="7426" max="7426" width="4.85546875" style="4327" customWidth="1"/>
    <col min="7427" max="7427" width="37.85546875" style="4327" customWidth="1"/>
    <col min="7428" max="7430" width="15.5703125" style="4327" customWidth="1"/>
    <col min="7431" max="7431" width="4.140625" style="4327" customWidth="1"/>
    <col min="7432" max="7680" width="10.85546875" style="4327"/>
    <col min="7681" max="7681" width="4" style="4327" customWidth="1"/>
    <col min="7682" max="7682" width="4.85546875" style="4327" customWidth="1"/>
    <col min="7683" max="7683" width="37.85546875" style="4327" customWidth="1"/>
    <col min="7684" max="7686" width="15.5703125" style="4327" customWidth="1"/>
    <col min="7687" max="7687" width="4.140625" style="4327" customWidth="1"/>
    <col min="7688" max="7936" width="10.85546875" style="4327"/>
    <col min="7937" max="7937" width="4" style="4327" customWidth="1"/>
    <col min="7938" max="7938" width="4.85546875" style="4327" customWidth="1"/>
    <col min="7939" max="7939" width="37.85546875" style="4327" customWidth="1"/>
    <col min="7940" max="7942" width="15.5703125" style="4327" customWidth="1"/>
    <col min="7943" max="7943" width="4.140625" style="4327" customWidth="1"/>
    <col min="7944" max="8192" width="10.85546875" style="4327"/>
    <col min="8193" max="8193" width="4" style="4327" customWidth="1"/>
    <col min="8194" max="8194" width="4.85546875" style="4327" customWidth="1"/>
    <col min="8195" max="8195" width="37.85546875" style="4327" customWidth="1"/>
    <col min="8196" max="8198" width="15.5703125" style="4327" customWidth="1"/>
    <col min="8199" max="8199" width="4.140625" style="4327" customWidth="1"/>
    <col min="8200" max="8448" width="10.85546875" style="4327"/>
    <col min="8449" max="8449" width="4" style="4327" customWidth="1"/>
    <col min="8450" max="8450" width="4.85546875" style="4327" customWidth="1"/>
    <col min="8451" max="8451" width="37.85546875" style="4327" customWidth="1"/>
    <col min="8452" max="8454" width="15.5703125" style="4327" customWidth="1"/>
    <col min="8455" max="8455" width="4.140625" style="4327" customWidth="1"/>
    <col min="8456" max="8704" width="10.85546875" style="4327"/>
    <col min="8705" max="8705" width="4" style="4327" customWidth="1"/>
    <col min="8706" max="8706" width="4.85546875" style="4327" customWidth="1"/>
    <col min="8707" max="8707" width="37.85546875" style="4327" customWidth="1"/>
    <col min="8708" max="8710" width="15.5703125" style="4327" customWidth="1"/>
    <col min="8711" max="8711" width="4.140625" style="4327" customWidth="1"/>
    <col min="8712" max="8960" width="10.85546875" style="4327"/>
    <col min="8961" max="8961" width="4" style="4327" customWidth="1"/>
    <col min="8962" max="8962" width="4.85546875" style="4327" customWidth="1"/>
    <col min="8963" max="8963" width="37.85546875" style="4327" customWidth="1"/>
    <col min="8964" max="8966" width="15.5703125" style="4327" customWidth="1"/>
    <col min="8967" max="8967" width="4.140625" style="4327" customWidth="1"/>
    <col min="8968" max="9216" width="10.85546875" style="4327"/>
    <col min="9217" max="9217" width="4" style="4327" customWidth="1"/>
    <col min="9218" max="9218" width="4.85546875" style="4327" customWidth="1"/>
    <col min="9219" max="9219" width="37.85546875" style="4327" customWidth="1"/>
    <col min="9220" max="9222" width="15.5703125" style="4327" customWidth="1"/>
    <col min="9223" max="9223" width="4.140625" style="4327" customWidth="1"/>
    <col min="9224" max="9472" width="10.85546875" style="4327"/>
    <col min="9473" max="9473" width="4" style="4327" customWidth="1"/>
    <col min="9474" max="9474" width="4.85546875" style="4327" customWidth="1"/>
    <col min="9475" max="9475" width="37.85546875" style="4327" customWidth="1"/>
    <col min="9476" max="9478" width="15.5703125" style="4327" customWidth="1"/>
    <col min="9479" max="9479" width="4.140625" style="4327" customWidth="1"/>
    <col min="9480" max="9728" width="10.85546875" style="4327"/>
    <col min="9729" max="9729" width="4" style="4327" customWidth="1"/>
    <col min="9730" max="9730" width="4.85546875" style="4327" customWidth="1"/>
    <col min="9731" max="9731" width="37.85546875" style="4327" customWidth="1"/>
    <col min="9732" max="9734" width="15.5703125" style="4327" customWidth="1"/>
    <col min="9735" max="9735" width="4.140625" style="4327" customWidth="1"/>
    <col min="9736" max="9984" width="10.85546875" style="4327"/>
    <col min="9985" max="9985" width="4" style="4327" customWidth="1"/>
    <col min="9986" max="9986" width="4.85546875" style="4327" customWidth="1"/>
    <col min="9987" max="9987" width="37.85546875" style="4327" customWidth="1"/>
    <col min="9988" max="9990" width="15.5703125" style="4327" customWidth="1"/>
    <col min="9991" max="9991" width="4.140625" style="4327" customWidth="1"/>
    <col min="9992" max="10240" width="10.85546875" style="4327"/>
    <col min="10241" max="10241" width="4" style="4327" customWidth="1"/>
    <col min="10242" max="10242" width="4.85546875" style="4327" customWidth="1"/>
    <col min="10243" max="10243" width="37.85546875" style="4327" customWidth="1"/>
    <col min="10244" max="10246" width="15.5703125" style="4327" customWidth="1"/>
    <col min="10247" max="10247" width="4.140625" style="4327" customWidth="1"/>
    <col min="10248" max="10496" width="10.85546875" style="4327"/>
    <col min="10497" max="10497" width="4" style="4327" customWidth="1"/>
    <col min="10498" max="10498" width="4.85546875" style="4327" customWidth="1"/>
    <col min="10499" max="10499" width="37.85546875" style="4327" customWidth="1"/>
    <col min="10500" max="10502" width="15.5703125" style="4327" customWidth="1"/>
    <col min="10503" max="10503" width="4.140625" style="4327" customWidth="1"/>
    <col min="10504" max="10752" width="10.85546875" style="4327"/>
    <col min="10753" max="10753" width="4" style="4327" customWidth="1"/>
    <col min="10754" max="10754" width="4.85546875" style="4327" customWidth="1"/>
    <col min="10755" max="10755" width="37.85546875" style="4327" customWidth="1"/>
    <col min="10756" max="10758" width="15.5703125" style="4327" customWidth="1"/>
    <col min="10759" max="10759" width="4.140625" style="4327" customWidth="1"/>
    <col min="10760" max="11008" width="10.85546875" style="4327"/>
    <col min="11009" max="11009" width="4" style="4327" customWidth="1"/>
    <col min="11010" max="11010" width="4.85546875" style="4327" customWidth="1"/>
    <col min="11011" max="11011" width="37.85546875" style="4327" customWidth="1"/>
    <col min="11012" max="11014" width="15.5703125" style="4327" customWidth="1"/>
    <col min="11015" max="11015" width="4.140625" style="4327" customWidth="1"/>
    <col min="11016" max="11264" width="10.85546875" style="4327"/>
    <col min="11265" max="11265" width="4" style="4327" customWidth="1"/>
    <col min="11266" max="11266" width="4.85546875" style="4327" customWidth="1"/>
    <col min="11267" max="11267" width="37.85546875" style="4327" customWidth="1"/>
    <col min="11268" max="11270" width="15.5703125" style="4327" customWidth="1"/>
    <col min="11271" max="11271" width="4.140625" style="4327" customWidth="1"/>
    <col min="11272" max="11520" width="10.85546875" style="4327"/>
    <col min="11521" max="11521" width="4" style="4327" customWidth="1"/>
    <col min="11522" max="11522" width="4.85546875" style="4327" customWidth="1"/>
    <col min="11523" max="11523" width="37.85546875" style="4327" customWidth="1"/>
    <col min="11524" max="11526" width="15.5703125" style="4327" customWidth="1"/>
    <col min="11527" max="11527" width="4.140625" style="4327" customWidth="1"/>
    <col min="11528" max="11776" width="10.85546875" style="4327"/>
    <col min="11777" max="11777" width="4" style="4327" customWidth="1"/>
    <col min="11778" max="11778" width="4.85546875" style="4327" customWidth="1"/>
    <col min="11779" max="11779" width="37.85546875" style="4327" customWidth="1"/>
    <col min="11780" max="11782" width="15.5703125" style="4327" customWidth="1"/>
    <col min="11783" max="11783" width="4.140625" style="4327" customWidth="1"/>
    <col min="11784" max="12032" width="10.85546875" style="4327"/>
    <col min="12033" max="12033" width="4" style="4327" customWidth="1"/>
    <col min="12034" max="12034" width="4.85546875" style="4327" customWidth="1"/>
    <col min="12035" max="12035" width="37.85546875" style="4327" customWidth="1"/>
    <col min="12036" max="12038" width="15.5703125" style="4327" customWidth="1"/>
    <col min="12039" max="12039" width="4.140625" style="4327" customWidth="1"/>
    <col min="12040" max="12288" width="10.85546875" style="4327"/>
    <col min="12289" max="12289" width="4" style="4327" customWidth="1"/>
    <col min="12290" max="12290" width="4.85546875" style="4327" customWidth="1"/>
    <col min="12291" max="12291" width="37.85546875" style="4327" customWidth="1"/>
    <col min="12292" max="12294" width="15.5703125" style="4327" customWidth="1"/>
    <col min="12295" max="12295" width="4.140625" style="4327" customWidth="1"/>
    <col min="12296" max="12544" width="10.85546875" style="4327"/>
    <col min="12545" max="12545" width="4" style="4327" customWidth="1"/>
    <col min="12546" max="12546" width="4.85546875" style="4327" customWidth="1"/>
    <col min="12547" max="12547" width="37.85546875" style="4327" customWidth="1"/>
    <col min="12548" max="12550" width="15.5703125" style="4327" customWidth="1"/>
    <col min="12551" max="12551" width="4.140625" style="4327" customWidth="1"/>
    <col min="12552" max="12800" width="10.85546875" style="4327"/>
    <col min="12801" max="12801" width="4" style="4327" customWidth="1"/>
    <col min="12802" max="12802" width="4.85546875" style="4327" customWidth="1"/>
    <col min="12803" max="12803" width="37.85546875" style="4327" customWidth="1"/>
    <col min="12804" max="12806" width="15.5703125" style="4327" customWidth="1"/>
    <col min="12807" max="12807" width="4.140625" style="4327" customWidth="1"/>
    <col min="12808" max="13056" width="10.85546875" style="4327"/>
    <col min="13057" max="13057" width="4" style="4327" customWidth="1"/>
    <col min="13058" max="13058" width="4.85546875" style="4327" customWidth="1"/>
    <col min="13059" max="13059" width="37.85546875" style="4327" customWidth="1"/>
    <col min="13060" max="13062" width="15.5703125" style="4327" customWidth="1"/>
    <col min="13063" max="13063" width="4.140625" style="4327" customWidth="1"/>
    <col min="13064" max="13312" width="10.85546875" style="4327"/>
    <col min="13313" max="13313" width="4" style="4327" customWidth="1"/>
    <col min="13314" max="13314" width="4.85546875" style="4327" customWidth="1"/>
    <col min="13315" max="13315" width="37.85546875" style="4327" customWidth="1"/>
    <col min="13316" max="13318" width="15.5703125" style="4327" customWidth="1"/>
    <col min="13319" max="13319" width="4.140625" style="4327" customWidth="1"/>
    <col min="13320" max="13568" width="10.85546875" style="4327"/>
    <col min="13569" max="13569" width="4" style="4327" customWidth="1"/>
    <col min="13570" max="13570" width="4.85546875" style="4327" customWidth="1"/>
    <col min="13571" max="13571" width="37.85546875" style="4327" customWidth="1"/>
    <col min="13572" max="13574" width="15.5703125" style="4327" customWidth="1"/>
    <col min="13575" max="13575" width="4.140625" style="4327" customWidth="1"/>
    <col min="13576" max="13824" width="10.85546875" style="4327"/>
    <col min="13825" max="13825" width="4" style="4327" customWidth="1"/>
    <col min="13826" max="13826" width="4.85546875" style="4327" customWidth="1"/>
    <col min="13827" max="13827" width="37.85546875" style="4327" customWidth="1"/>
    <col min="13828" max="13830" width="15.5703125" style="4327" customWidth="1"/>
    <col min="13831" max="13831" width="4.140625" style="4327" customWidth="1"/>
    <col min="13832" max="14080" width="10.85546875" style="4327"/>
    <col min="14081" max="14081" width="4" style="4327" customWidth="1"/>
    <col min="14082" max="14082" width="4.85546875" style="4327" customWidth="1"/>
    <col min="14083" max="14083" width="37.85546875" style="4327" customWidth="1"/>
    <col min="14084" max="14086" width="15.5703125" style="4327" customWidth="1"/>
    <col min="14087" max="14087" width="4.140625" style="4327" customWidth="1"/>
    <col min="14088" max="14336" width="10.85546875" style="4327"/>
    <col min="14337" max="14337" width="4" style="4327" customWidth="1"/>
    <col min="14338" max="14338" width="4.85546875" style="4327" customWidth="1"/>
    <col min="14339" max="14339" width="37.85546875" style="4327" customWidth="1"/>
    <col min="14340" max="14342" width="15.5703125" style="4327" customWidth="1"/>
    <col min="14343" max="14343" width="4.140625" style="4327" customWidth="1"/>
    <col min="14344" max="14592" width="10.85546875" style="4327"/>
    <col min="14593" max="14593" width="4" style="4327" customWidth="1"/>
    <col min="14594" max="14594" width="4.85546875" style="4327" customWidth="1"/>
    <col min="14595" max="14595" width="37.85546875" style="4327" customWidth="1"/>
    <col min="14596" max="14598" width="15.5703125" style="4327" customWidth="1"/>
    <col min="14599" max="14599" width="4.140625" style="4327" customWidth="1"/>
    <col min="14600" max="14848" width="10.85546875" style="4327"/>
    <col min="14849" max="14849" width="4" style="4327" customWidth="1"/>
    <col min="14850" max="14850" width="4.85546875" style="4327" customWidth="1"/>
    <col min="14851" max="14851" width="37.85546875" style="4327" customWidth="1"/>
    <col min="14852" max="14854" width="15.5703125" style="4327" customWidth="1"/>
    <col min="14855" max="14855" width="4.140625" style="4327" customWidth="1"/>
    <col min="14856" max="15104" width="10.85546875" style="4327"/>
    <col min="15105" max="15105" width="4" style="4327" customWidth="1"/>
    <col min="15106" max="15106" width="4.85546875" style="4327" customWidth="1"/>
    <col min="15107" max="15107" width="37.85546875" style="4327" customWidth="1"/>
    <col min="15108" max="15110" width="15.5703125" style="4327" customWidth="1"/>
    <col min="15111" max="15111" width="4.140625" style="4327" customWidth="1"/>
    <col min="15112" max="15360" width="10.85546875" style="4327"/>
    <col min="15361" max="15361" width="4" style="4327" customWidth="1"/>
    <col min="15362" max="15362" width="4.85546875" style="4327" customWidth="1"/>
    <col min="15363" max="15363" width="37.85546875" style="4327" customWidth="1"/>
    <col min="15364" max="15366" width="15.5703125" style="4327" customWidth="1"/>
    <col min="15367" max="15367" width="4.140625" style="4327" customWidth="1"/>
    <col min="15368" max="15616" width="10.85546875" style="4327"/>
    <col min="15617" max="15617" width="4" style="4327" customWidth="1"/>
    <col min="15618" max="15618" width="4.85546875" style="4327" customWidth="1"/>
    <col min="15619" max="15619" width="37.85546875" style="4327" customWidth="1"/>
    <col min="15620" max="15622" width="15.5703125" style="4327" customWidth="1"/>
    <col min="15623" max="15623" width="4.140625" style="4327" customWidth="1"/>
    <col min="15624" max="15872" width="10.85546875" style="4327"/>
    <col min="15873" max="15873" width="4" style="4327" customWidth="1"/>
    <col min="15874" max="15874" width="4.85546875" style="4327" customWidth="1"/>
    <col min="15875" max="15875" width="37.85546875" style="4327" customWidth="1"/>
    <col min="15876" max="15878" width="15.5703125" style="4327" customWidth="1"/>
    <col min="15879" max="15879" width="4.140625" style="4327" customWidth="1"/>
    <col min="15880" max="16128" width="10.85546875" style="4327"/>
    <col min="16129" max="16129" width="4" style="4327" customWidth="1"/>
    <col min="16130" max="16130" width="4.85546875" style="4327" customWidth="1"/>
    <col min="16131" max="16131" width="37.85546875" style="4327" customWidth="1"/>
    <col min="16132" max="16134" width="15.5703125" style="4327" customWidth="1"/>
    <col min="16135" max="16135" width="4.140625" style="4327" customWidth="1"/>
    <col min="16136" max="16384" width="10.85546875" style="4327"/>
  </cols>
  <sheetData>
    <row r="1" spans="1:14" ht="17.100000000000001" customHeight="1">
      <c r="A1" s="4318">
        <v>82</v>
      </c>
      <c r="B1" s="4319"/>
      <c r="C1" s="4319"/>
      <c r="D1" s="4320"/>
      <c r="E1" s="262"/>
      <c r="F1" s="262"/>
      <c r="G1" s="4321" t="s">
        <v>3500</v>
      </c>
      <c r="H1" s="4322" t="s">
        <v>3500</v>
      </c>
      <c r="I1" s="4323"/>
      <c r="J1" s="4323"/>
      <c r="K1" s="4324"/>
      <c r="L1" s="4324"/>
      <c r="M1" s="4325"/>
      <c r="N1" s="4326">
        <v>83</v>
      </c>
    </row>
    <row r="2" spans="1:14" ht="14.1" customHeight="1">
      <c r="A2" s="4328" t="s">
        <v>3216</v>
      </c>
      <c r="B2" s="4329"/>
      <c r="C2" s="4330"/>
      <c r="D2" s="4331"/>
      <c r="E2" s="4331"/>
      <c r="F2" s="4331"/>
      <c r="G2" s="4332"/>
      <c r="H2" s="4333" t="s">
        <v>3217</v>
      </c>
      <c r="I2" s="4334"/>
      <c r="J2" s="4334"/>
      <c r="K2" s="4334"/>
      <c r="L2" s="4334"/>
      <c r="M2" s="4334"/>
      <c r="N2" s="4335"/>
    </row>
    <row r="3" spans="1:14" ht="14.1" customHeight="1">
      <c r="A3" s="4336" t="s">
        <v>645</v>
      </c>
      <c r="B3" s="4337"/>
      <c r="C3" s="4338"/>
      <c r="D3" s="4339"/>
      <c r="E3" s="4339"/>
      <c r="F3" s="4339"/>
      <c r="G3" s="4340"/>
      <c r="H3" s="4341" t="s">
        <v>645</v>
      </c>
      <c r="I3" s="4342"/>
      <c r="J3" s="4343"/>
      <c r="K3" s="4343"/>
      <c r="L3" s="4343"/>
      <c r="M3" s="4343"/>
      <c r="N3" s="4340"/>
    </row>
    <row r="4" spans="1:14" ht="4.3499999999999996" customHeight="1">
      <c r="A4" s="4344"/>
      <c r="B4" s="4345"/>
      <c r="C4" s="4346"/>
      <c r="D4" s="4347"/>
      <c r="E4" s="4347"/>
      <c r="F4" s="4347"/>
      <c r="G4" s="4348"/>
      <c r="H4" s="4349"/>
      <c r="I4" s="4346"/>
      <c r="J4" s="4346"/>
      <c r="K4" s="4346"/>
      <c r="L4" s="4346"/>
      <c r="M4" s="4346"/>
      <c r="N4" s="4350"/>
    </row>
    <row r="5" spans="1:14" ht="14.1" customHeight="1">
      <c r="A5" s="4351"/>
      <c r="B5" s="4352"/>
      <c r="C5" s="4353"/>
      <c r="D5" s="4354"/>
      <c r="E5" s="4355" t="s">
        <v>561</v>
      </c>
      <c r="F5" s="4356" t="s">
        <v>562</v>
      </c>
      <c r="G5" s="4357"/>
      <c r="H5" s="4357"/>
      <c r="I5" s="4353"/>
      <c r="J5" s="4353"/>
      <c r="K5" s="4353"/>
      <c r="L5" s="4353"/>
      <c r="M5" s="4353"/>
      <c r="N5" s="4353"/>
    </row>
    <row r="6" spans="1:14" ht="14.1" customHeight="1">
      <c r="A6" s="4358"/>
      <c r="B6" s="4359"/>
      <c r="C6" s="4353"/>
      <c r="D6" s="4355" t="s">
        <v>1063</v>
      </c>
      <c r="E6" s="4355" t="s">
        <v>563</v>
      </c>
      <c r="F6" s="4356" t="s">
        <v>564</v>
      </c>
      <c r="G6" s="4360" t="s">
        <v>549</v>
      </c>
      <c r="H6" s="4361" t="s">
        <v>549</v>
      </c>
      <c r="I6" s="4362" t="s">
        <v>491</v>
      </c>
      <c r="J6" s="4363" t="s">
        <v>464</v>
      </c>
      <c r="K6" s="4363" t="s">
        <v>465</v>
      </c>
      <c r="L6" s="4363" t="s">
        <v>466</v>
      </c>
      <c r="M6" s="4363" t="s">
        <v>1063</v>
      </c>
      <c r="N6" s="4363" t="s">
        <v>549</v>
      </c>
    </row>
    <row r="7" spans="1:14" ht="14.1" customHeight="1">
      <c r="A7" s="4358" t="s">
        <v>549</v>
      </c>
      <c r="B7" s="4359" t="s">
        <v>491</v>
      </c>
      <c r="C7" s="4353"/>
      <c r="D7" s="4355" t="s">
        <v>565</v>
      </c>
      <c r="E7" s="4355" t="s">
        <v>566</v>
      </c>
      <c r="F7" s="4356" t="s">
        <v>567</v>
      </c>
      <c r="G7" s="4360" t="s">
        <v>593</v>
      </c>
      <c r="H7" s="4361" t="s">
        <v>593</v>
      </c>
      <c r="I7" s="4362" t="s">
        <v>593</v>
      </c>
      <c r="J7" s="4363" t="s">
        <v>467</v>
      </c>
      <c r="K7" s="4363" t="s">
        <v>467</v>
      </c>
      <c r="L7" s="4363" t="s">
        <v>467</v>
      </c>
      <c r="M7" s="4363" t="s">
        <v>468</v>
      </c>
      <c r="N7" s="4363" t="s">
        <v>593</v>
      </c>
    </row>
    <row r="8" spans="1:14" ht="14.1" customHeight="1">
      <c r="A8" s="4358" t="s">
        <v>593</v>
      </c>
      <c r="B8" s="4359" t="s">
        <v>593</v>
      </c>
      <c r="C8" s="4363" t="s">
        <v>379</v>
      </c>
      <c r="D8" s="4355" t="s">
        <v>568</v>
      </c>
      <c r="E8" s="4355" t="s">
        <v>569</v>
      </c>
      <c r="F8" s="4356" t="s">
        <v>570</v>
      </c>
      <c r="G8" s="4357"/>
      <c r="H8" s="4361"/>
      <c r="I8" s="4362"/>
      <c r="J8" s="4363"/>
      <c r="K8" s="4363"/>
      <c r="L8" s="4363"/>
      <c r="M8" s="4363"/>
      <c r="N8" s="4363"/>
    </row>
    <row r="9" spans="1:14" ht="14.1" customHeight="1" thickBot="1">
      <c r="A9" s="4364"/>
      <c r="B9" s="4365"/>
      <c r="C9" s="4366" t="s">
        <v>599</v>
      </c>
      <c r="D9" s="4367" t="s">
        <v>600</v>
      </c>
      <c r="E9" s="4367" t="s">
        <v>494</v>
      </c>
      <c r="F9" s="4368" t="s">
        <v>1108</v>
      </c>
      <c r="G9" s="4369"/>
      <c r="H9" s="4369"/>
      <c r="I9" s="4350"/>
      <c r="J9" s="4370" t="s">
        <v>496</v>
      </c>
      <c r="K9" s="4370" t="s">
        <v>497</v>
      </c>
      <c r="L9" s="4370" t="s">
        <v>498</v>
      </c>
      <c r="M9" s="4370" t="s">
        <v>499</v>
      </c>
      <c r="N9" s="4350"/>
    </row>
    <row r="10" spans="1:14" ht="14.1" customHeight="1">
      <c r="A10" s="4371">
        <v>1</v>
      </c>
      <c r="B10" s="4365"/>
      <c r="C10" s="4350" t="s">
        <v>571</v>
      </c>
      <c r="D10" s="3713">
        <v>0</v>
      </c>
      <c r="E10" s="1437">
        <v>0</v>
      </c>
      <c r="F10" s="5218">
        <v>0</v>
      </c>
      <c r="G10" s="4372">
        <v>1</v>
      </c>
      <c r="H10" s="4373">
        <v>1</v>
      </c>
      <c r="I10" s="4374"/>
      <c r="J10" s="3713">
        <v>0</v>
      </c>
      <c r="K10" s="1437">
        <v>0</v>
      </c>
      <c r="L10" s="1437">
        <f>'PTC 330-P82-83'!F10+'PTC 330-P82-83'!J10-'PTC 330-P82-83'!K10</f>
        <v>0</v>
      </c>
      <c r="M10" s="3369">
        <f>L10+'PTC 330-P82-83'!D10</f>
        <v>0</v>
      </c>
      <c r="N10" s="4366">
        <v>1</v>
      </c>
    </row>
    <row r="11" spans="1:14" ht="14.1" customHeight="1">
      <c r="A11" s="4371">
        <v>2</v>
      </c>
      <c r="B11" s="4365"/>
      <c r="C11" s="4350" t="s">
        <v>572</v>
      </c>
      <c r="D11" s="768">
        <v>143</v>
      </c>
      <c r="E11" s="3277">
        <v>0</v>
      </c>
      <c r="F11" s="3278">
        <v>0</v>
      </c>
      <c r="G11" s="4372">
        <v>2</v>
      </c>
      <c r="H11" s="4373">
        <v>2</v>
      </c>
      <c r="I11" s="4374"/>
      <c r="J11" s="3370">
        <v>1632</v>
      </c>
      <c r="K11" s="3371">
        <v>0</v>
      </c>
      <c r="L11" s="3371">
        <f>'PTC 330-P82-83'!F11+'PTC 330-P82-83'!J11-'PTC 330-P82-83'!K11</f>
        <v>1632</v>
      </c>
      <c r="M11" s="3372">
        <f>L11+'PTC 330-P82-83'!D11</f>
        <v>1775</v>
      </c>
      <c r="N11" s="4366">
        <v>2</v>
      </c>
    </row>
    <row r="12" spans="1:14" ht="14.1" customHeight="1">
      <c r="A12" s="4371">
        <v>3</v>
      </c>
      <c r="B12" s="4365"/>
      <c r="C12" s="4350" t="s">
        <v>573</v>
      </c>
      <c r="D12" s="768">
        <v>0</v>
      </c>
      <c r="E12" s="3277">
        <v>0</v>
      </c>
      <c r="F12" s="3278">
        <v>0</v>
      </c>
      <c r="G12" s="4372">
        <v>3</v>
      </c>
      <c r="H12" s="4373">
        <v>3</v>
      </c>
      <c r="I12" s="4374"/>
      <c r="J12" s="3370">
        <v>0</v>
      </c>
      <c r="K12" s="3371">
        <v>0</v>
      </c>
      <c r="L12" s="3371">
        <f>'PTC 330-P82-83'!F12+'PTC 330-P82-83'!J12-'PTC 330-P82-83'!K12</f>
        <v>0</v>
      </c>
      <c r="M12" s="3372">
        <f>L12+'PTC 330-P82-83'!D12</f>
        <v>0</v>
      </c>
      <c r="N12" s="4366">
        <v>3</v>
      </c>
    </row>
    <row r="13" spans="1:14" ht="14.1" customHeight="1">
      <c r="A13" s="4371">
        <v>4</v>
      </c>
      <c r="B13" s="4365"/>
      <c r="C13" s="4350" t="s">
        <v>607</v>
      </c>
      <c r="D13" s="768">
        <v>0</v>
      </c>
      <c r="E13" s="3277">
        <v>0</v>
      </c>
      <c r="F13" s="3278">
        <v>0</v>
      </c>
      <c r="G13" s="4372">
        <v>4</v>
      </c>
      <c r="H13" s="4373">
        <v>4</v>
      </c>
      <c r="I13" s="4374"/>
      <c r="J13" s="3370">
        <v>0</v>
      </c>
      <c r="K13" s="3371">
        <v>0</v>
      </c>
      <c r="L13" s="3371">
        <f>'PTC 330-P82-83'!F13+'PTC 330-P82-83'!J13-'PTC 330-P82-83'!K13</f>
        <v>0</v>
      </c>
      <c r="M13" s="3372">
        <f>L13+'PTC 330-P82-83'!D13</f>
        <v>0</v>
      </c>
      <c r="N13" s="4366">
        <v>4</v>
      </c>
    </row>
    <row r="14" spans="1:14" ht="14.1" customHeight="1">
      <c r="A14" s="4371">
        <v>5</v>
      </c>
      <c r="B14" s="4365"/>
      <c r="C14" s="4350" t="s">
        <v>608</v>
      </c>
      <c r="D14" s="768">
        <v>0</v>
      </c>
      <c r="E14" s="3277">
        <v>0</v>
      </c>
      <c r="F14" s="3278">
        <v>0</v>
      </c>
      <c r="G14" s="4372">
        <v>5</v>
      </c>
      <c r="H14" s="4373">
        <v>5</v>
      </c>
      <c r="I14" s="4374"/>
      <c r="J14" s="3370">
        <v>0</v>
      </c>
      <c r="K14" s="3371">
        <v>0</v>
      </c>
      <c r="L14" s="3371">
        <f>'PTC 330-P82-83'!F14+'PTC 330-P82-83'!J14-'PTC 330-P82-83'!K14</f>
        <v>0</v>
      </c>
      <c r="M14" s="3372">
        <f>L14+'PTC 330-P82-83'!D14</f>
        <v>0</v>
      </c>
      <c r="N14" s="4366">
        <v>5</v>
      </c>
    </row>
    <row r="15" spans="1:14" ht="14.1" customHeight="1">
      <c r="A15" s="4371">
        <v>6</v>
      </c>
      <c r="B15" s="4365"/>
      <c r="C15" s="4350" t="s">
        <v>609</v>
      </c>
      <c r="D15" s="4375">
        <v>0</v>
      </c>
      <c r="E15" s="3277">
        <v>0</v>
      </c>
      <c r="F15" s="3278">
        <v>0</v>
      </c>
      <c r="G15" s="4372">
        <v>6</v>
      </c>
      <c r="H15" s="4373">
        <v>6</v>
      </c>
      <c r="I15" s="4374"/>
      <c r="J15" s="3370">
        <v>0</v>
      </c>
      <c r="K15" s="3371">
        <v>0</v>
      </c>
      <c r="L15" s="3371">
        <f>'PTC 330-P82-83'!F15+'PTC 330-P82-83'!J15-'PTC 330-P82-83'!K15</f>
        <v>0</v>
      </c>
      <c r="M15" s="3372">
        <f>L15+'PTC 330-P82-83'!D15</f>
        <v>0</v>
      </c>
      <c r="N15" s="4366">
        <v>6</v>
      </c>
    </row>
    <row r="16" spans="1:14" ht="14.1" customHeight="1">
      <c r="A16" s="4371">
        <v>7</v>
      </c>
      <c r="B16" s="4365"/>
      <c r="C16" s="4350" t="s">
        <v>610</v>
      </c>
      <c r="D16" s="768">
        <v>416</v>
      </c>
      <c r="E16" s="3277">
        <v>0</v>
      </c>
      <c r="F16" s="3278">
        <v>0</v>
      </c>
      <c r="G16" s="4372">
        <v>7</v>
      </c>
      <c r="H16" s="4373">
        <v>7</v>
      </c>
      <c r="I16" s="4374"/>
      <c r="J16" s="3370">
        <v>411</v>
      </c>
      <c r="K16" s="3371">
        <v>0</v>
      </c>
      <c r="L16" s="3371">
        <f>'PTC 330-P82-83'!F16+'PTC 330-P82-83'!J16-'PTC 330-P82-83'!K16</f>
        <v>411</v>
      </c>
      <c r="M16" s="3372">
        <f>L16+'PTC 330-P82-83'!D16</f>
        <v>827</v>
      </c>
      <c r="N16" s="4366">
        <v>7</v>
      </c>
    </row>
    <row r="17" spans="1:14" ht="14.1" customHeight="1">
      <c r="A17" s="4371">
        <v>8</v>
      </c>
      <c r="B17" s="4365"/>
      <c r="C17" s="4350" t="s">
        <v>611</v>
      </c>
      <c r="D17" s="768">
        <v>2274</v>
      </c>
      <c r="E17" s="3277">
        <v>0</v>
      </c>
      <c r="F17" s="3278">
        <v>0</v>
      </c>
      <c r="G17" s="4372">
        <v>8</v>
      </c>
      <c r="H17" s="4373">
        <v>8</v>
      </c>
      <c r="I17" s="4374"/>
      <c r="J17" s="3370">
        <v>4551</v>
      </c>
      <c r="K17" s="3371">
        <v>0</v>
      </c>
      <c r="L17" s="3371">
        <f>'PTC 330-P82-83'!F17+'PTC 330-P82-83'!J17-'PTC 330-P82-83'!K17</f>
        <v>4551</v>
      </c>
      <c r="M17" s="3372">
        <f>L17+'PTC 330-P82-83'!D17</f>
        <v>6825</v>
      </c>
      <c r="N17" s="4366">
        <v>8</v>
      </c>
    </row>
    <row r="18" spans="1:14" ht="14.1" customHeight="1">
      <c r="A18" s="4371">
        <v>9</v>
      </c>
      <c r="B18" s="4365"/>
      <c r="C18" s="4350" t="s">
        <v>612</v>
      </c>
      <c r="D18" s="768">
        <v>180</v>
      </c>
      <c r="E18" s="3277">
        <v>0</v>
      </c>
      <c r="F18" s="3278">
        <v>0</v>
      </c>
      <c r="G18" s="4372">
        <v>9</v>
      </c>
      <c r="H18" s="4373">
        <v>9</v>
      </c>
      <c r="I18" s="4374"/>
      <c r="J18" s="3370">
        <v>227</v>
      </c>
      <c r="K18" s="3371">
        <v>0</v>
      </c>
      <c r="L18" s="3371">
        <f>'PTC 330-P82-83'!F18+'PTC 330-P82-83'!J18-'PTC 330-P82-83'!K18</f>
        <v>227</v>
      </c>
      <c r="M18" s="3372">
        <f>L18+'PTC 330-P82-83'!D18</f>
        <v>407</v>
      </c>
      <c r="N18" s="4366">
        <v>9</v>
      </c>
    </row>
    <row r="19" spans="1:14" ht="14.1" customHeight="1">
      <c r="A19" s="4371">
        <v>10</v>
      </c>
      <c r="B19" s="4365"/>
      <c r="C19" s="4350" t="s">
        <v>613</v>
      </c>
      <c r="D19" s="768">
        <v>0</v>
      </c>
      <c r="E19" s="3277">
        <v>0</v>
      </c>
      <c r="F19" s="3278">
        <v>0</v>
      </c>
      <c r="G19" s="4372">
        <v>10</v>
      </c>
      <c r="H19" s="4373">
        <v>10</v>
      </c>
      <c r="I19" s="4374"/>
      <c r="J19" s="3370">
        <v>0</v>
      </c>
      <c r="K19" s="3371">
        <v>0</v>
      </c>
      <c r="L19" s="3371">
        <f>'PTC 330-P82-83'!F19+'PTC 330-P82-83'!J19-'PTC 330-P82-83'!K19</f>
        <v>0</v>
      </c>
      <c r="M19" s="3372">
        <f>L19+'PTC 330-P82-83'!D19</f>
        <v>0</v>
      </c>
      <c r="N19" s="4366">
        <v>10</v>
      </c>
    </row>
    <row r="20" spans="1:14" ht="14.1" customHeight="1">
      <c r="A20" s="4371">
        <v>11</v>
      </c>
      <c r="B20" s="4365"/>
      <c r="C20" s="4350" t="s">
        <v>614</v>
      </c>
      <c r="D20" s="768">
        <v>11</v>
      </c>
      <c r="E20" s="3277">
        <v>0</v>
      </c>
      <c r="F20" s="3278">
        <v>0</v>
      </c>
      <c r="G20" s="4372">
        <v>11</v>
      </c>
      <c r="H20" s="4373">
        <v>11</v>
      </c>
      <c r="I20" s="4374"/>
      <c r="J20" s="3370">
        <v>3933</v>
      </c>
      <c r="K20" s="3371">
        <v>0</v>
      </c>
      <c r="L20" s="3371">
        <f>'PTC 330-P82-83'!F20+'PTC 330-P82-83'!J20-'PTC 330-P82-83'!K20</f>
        <v>3933</v>
      </c>
      <c r="M20" s="3372">
        <f>L20+'PTC 330-P82-83'!D20</f>
        <v>3944</v>
      </c>
      <c r="N20" s="4366">
        <v>11</v>
      </c>
    </row>
    <row r="21" spans="1:14" ht="14.1" customHeight="1">
      <c r="A21" s="4371">
        <v>12</v>
      </c>
      <c r="B21" s="4365"/>
      <c r="C21" s="4350" t="s">
        <v>615</v>
      </c>
      <c r="D21" s="768">
        <v>0</v>
      </c>
      <c r="E21" s="3277">
        <v>0</v>
      </c>
      <c r="F21" s="3278">
        <v>0</v>
      </c>
      <c r="G21" s="4372">
        <v>12</v>
      </c>
      <c r="H21" s="4373">
        <v>12</v>
      </c>
      <c r="I21" s="4374"/>
      <c r="J21" s="3370">
        <v>0</v>
      </c>
      <c r="K21" s="3371">
        <v>0</v>
      </c>
      <c r="L21" s="3371">
        <f>'PTC 330-P82-83'!F21+'PTC 330-P82-83'!J21-'PTC 330-P82-83'!K21</f>
        <v>0</v>
      </c>
      <c r="M21" s="3372">
        <f>L21+'PTC 330-P82-83'!D21</f>
        <v>0</v>
      </c>
      <c r="N21" s="4366">
        <v>12</v>
      </c>
    </row>
    <row r="22" spans="1:14" ht="14.1" customHeight="1">
      <c r="A22" s="4371">
        <v>13</v>
      </c>
      <c r="B22" s="4365"/>
      <c r="C22" s="4350" t="s">
        <v>616</v>
      </c>
      <c r="D22" s="768">
        <v>0</v>
      </c>
      <c r="E22" s="3277">
        <v>0</v>
      </c>
      <c r="F22" s="3278">
        <v>0</v>
      </c>
      <c r="G22" s="4372">
        <v>13</v>
      </c>
      <c r="H22" s="4373">
        <v>13</v>
      </c>
      <c r="I22" s="4374"/>
      <c r="J22" s="3370">
        <v>0</v>
      </c>
      <c r="K22" s="3371">
        <v>0</v>
      </c>
      <c r="L22" s="3371">
        <f>'PTC 330-P82-83'!F22+'PTC 330-P82-83'!J22-'PTC 330-P82-83'!K22</f>
        <v>0</v>
      </c>
      <c r="M22" s="3372">
        <f>L22+'PTC 330-P82-83'!D22</f>
        <v>0</v>
      </c>
      <c r="N22" s="4366">
        <v>13</v>
      </c>
    </row>
    <row r="23" spans="1:14" ht="14.1" customHeight="1">
      <c r="A23" s="4371">
        <v>14</v>
      </c>
      <c r="B23" s="4365"/>
      <c r="C23" s="4350" t="s">
        <v>617</v>
      </c>
      <c r="D23" s="768">
        <v>0</v>
      </c>
      <c r="E23" s="3277">
        <v>0</v>
      </c>
      <c r="F23" s="3278">
        <v>0</v>
      </c>
      <c r="G23" s="4372">
        <v>14</v>
      </c>
      <c r="H23" s="4373">
        <v>14</v>
      </c>
      <c r="I23" s="4374"/>
      <c r="J23" s="3370">
        <v>0</v>
      </c>
      <c r="K23" s="3371">
        <v>0</v>
      </c>
      <c r="L23" s="3371">
        <f>'PTC 330-P82-83'!F23+'PTC 330-P82-83'!J23-'PTC 330-P82-83'!K23</f>
        <v>0</v>
      </c>
      <c r="M23" s="3372">
        <f>L23+'PTC 330-P82-83'!D23</f>
        <v>0</v>
      </c>
      <c r="N23" s="4366">
        <v>14</v>
      </c>
    </row>
    <row r="24" spans="1:14" ht="14.1" customHeight="1">
      <c r="A24" s="4371">
        <v>15</v>
      </c>
      <c r="B24" s="4365"/>
      <c r="C24" s="4350" t="s">
        <v>618</v>
      </c>
      <c r="D24" s="768">
        <v>0</v>
      </c>
      <c r="E24" s="3277">
        <v>0</v>
      </c>
      <c r="F24" s="3278">
        <v>0</v>
      </c>
      <c r="G24" s="4372">
        <v>15</v>
      </c>
      <c r="H24" s="4373">
        <v>15</v>
      </c>
      <c r="I24" s="4374"/>
      <c r="J24" s="3370">
        <v>0</v>
      </c>
      <c r="K24" s="3371">
        <v>0</v>
      </c>
      <c r="L24" s="3371">
        <f>'PTC 330-P82-83'!F24+'PTC 330-P82-83'!J24-'PTC 330-P82-83'!K24</f>
        <v>0</v>
      </c>
      <c r="M24" s="3372">
        <f>L24+'PTC 330-P82-83'!D24</f>
        <v>0</v>
      </c>
      <c r="N24" s="4366">
        <v>15</v>
      </c>
    </row>
    <row r="25" spans="1:14" ht="14.1" customHeight="1">
      <c r="A25" s="4371">
        <v>16</v>
      </c>
      <c r="B25" s="4365"/>
      <c r="C25" s="4350" t="s">
        <v>619</v>
      </c>
      <c r="D25" s="768">
        <v>0</v>
      </c>
      <c r="E25" s="3277">
        <v>0</v>
      </c>
      <c r="F25" s="3278">
        <v>0</v>
      </c>
      <c r="G25" s="4372">
        <v>16</v>
      </c>
      <c r="H25" s="4373">
        <v>16</v>
      </c>
      <c r="I25" s="4374"/>
      <c r="J25" s="3370">
        <v>0</v>
      </c>
      <c r="K25" s="3371">
        <v>0</v>
      </c>
      <c r="L25" s="3371">
        <f>'PTC 330-P82-83'!F25+'PTC 330-P82-83'!J25-'PTC 330-P82-83'!K25</f>
        <v>0</v>
      </c>
      <c r="M25" s="3372">
        <f>L25+'PTC 330-P82-83'!D25</f>
        <v>0</v>
      </c>
      <c r="N25" s="4366">
        <v>16</v>
      </c>
    </row>
    <row r="26" spans="1:14" ht="14.1" customHeight="1">
      <c r="A26" s="4371">
        <v>17</v>
      </c>
      <c r="B26" s="4365"/>
      <c r="C26" s="4350" t="s">
        <v>620</v>
      </c>
      <c r="D26" s="768">
        <v>0</v>
      </c>
      <c r="E26" s="3277">
        <v>0</v>
      </c>
      <c r="F26" s="3278">
        <v>0</v>
      </c>
      <c r="G26" s="4372">
        <v>17</v>
      </c>
      <c r="H26" s="4373">
        <v>17</v>
      </c>
      <c r="I26" s="4374"/>
      <c r="J26" s="3370">
        <v>0</v>
      </c>
      <c r="K26" s="3371">
        <v>0</v>
      </c>
      <c r="L26" s="3371">
        <f>'PTC 330-P82-83'!F26+'PTC 330-P82-83'!J26-'PTC 330-P82-83'!K26</f>
        <v>0</v>
      </c>
      <c r="M26" s="3372">
        <f>L26+'PTC 330-P82-83'!D26</f>
        <v>0</v>
      </c>
      <c r="N26" s="4366">
        <v>17</v>
      </c>
    </row>
    <row r="27" spans="1:14" ht="14.1" customHeight="1">
      <c r="A27" s="4371">
        <v>18</v>
      </c>
      <c r="B27" s="4365"/>
      <c r="C27" s="4350" t="s">
        <v>621</v>
      </c>
      <c r="D27" s="768">
        <v>0</v>
      </c>
      <c r="E27" s="3277">
        <v>0</v>
      </c>
      <c r="F27" s="3278">
        <v>0</v>
      </c>
      <c r="G27" s="4372">
        <v>18</v>
      </c>
      <c r="H27" s="4373">
        <v>18</v>
      </c>
      <c r="I27" s="4374"/>
      <c r="J27" s="3370">
        <v>0</v>
      </c>
      <c r="K27" s="3371">
        <v>0</v>
      </c>
      <c r="L27" s="3371">
        <f>'PTC 330-P82-83'!F27+'PTC 330-P82-83'!J27-'PTC 330-P82-83'!K27</f>
        <v>0</v>
      </c>
      <c r="M27" s="3372">
        <f>L27+'PTC 330-P82-83'!D27</f>
        <v>0</v>
      </c>
      <c r="N27" s="4366">
        <v>18</v>
      </c>
    </row>
    <row r="28" spans="1:14" ht="14.1" customHeight="1">
      <c r="A28" s="4371">
        <v>19</v>
      </c>
      <c r="B28" s="4365"/>
      <c r="C28" s="4350" t="s">
        <v>622</v>
      </c>
      <c r="D28" s="768">
        <v>0</v>
      </c>
      <c r="E28" s="3277">
        <v>0</v>
      </c>
      <c r="F28" s="3278">
        <v>0</v>
      </c>
      <c r="G28" s="4372">
        <v>19</v>
      </c>
      <c r="H28" s="4373">
        <v>19</v>
      </c>
      <c r="I28" s="4374"/>
      <c r="J28" s="3370">
        <v>0</v>
      </c>
      <c r="K28" s="3371">
        <v>0</v>
      </c>
      <c r="L28" s="3371">
        <f>'PTC 330-P82-83'!F28+'PTC 330-P82-83'!J28-'PTC 330-P82-83'!K28</f>
        <v>0</v>
      </c>
      <c r="M28" s="3372">
        <f>L28+'PTC 330-P82-83'!D28</f>
        <v>0</v>
      </c>
      <c r="N28" s="4366">
        <v>19</v>
      </c>
    </row>
    <row r="29" spans="1:14" ht="14.1" customHeight="1">
      <c r="A29" s="4371">
        <v>20</v>
      </c>
      <c r="B29" s="4365"/>
      <c r="C29" s="4350" t="s">
        <v>623</v>
      </c>
      <c r="D29" s="768">
        <v>785</v>
      </c>
      <c r="E29" s="3277">
        <v>0</v>
      </c>
      <c r="F29" s="3278">
        <v>0</v>
      </c>
      <c r="G29" s="4372">
        <v>20</v>
      </c>
      <c r="H29" s="4373">
        <v>20</v>
      </c>
      <c r="I29" s="4374"/>
      <c r="J29" s="3370">
        <v>21</v>
      </c>
      <c r="K29" s="3371">
        <v>0</v>
      </c>
      <c r="L29" s="3371">
        <f>'PTC 330-P82-83'!F29+'PTC 330-P82-83'!J29-'PTC 330-P82-83'!K29</f>
        <v>21</v>
      </c>
      <c r="M29" s="3372">
        <f>L29+'PTC 330-P82-83'!D29</f>
        <v>806</v>
      </c>
      <c r="N29" s="4366">
        <v>20</v>
      </c>
    </row>
    <row r="30" spans="1:14" ht="14.1" customHeight="1">
      <c r="A30" s="4371">
        <v>21</v>
      </c>
      <c r="B30" s="4365"/>
      <c r="C30" s="4350" t="s">
        <v>624</v>
      </c>
      <c r="D30" s="768">
        <v>210589</v>
      </c>
      <c r="E30" s="3277">
        <v>0</v>
      </c>
      <c r="F30" s="3278">
        <v>0</v>
      </c>
      <c r="G30" s="4372">
        <v>21</v>
      </c>
      <c r="H30" s="4373">
        <v>21</v>
      </c>
      <c r="I30" s="4374"/>
      <c r="J30" s="3370">
        <v>272625</v>
      </c>
      <c r="K30" s="3371">
        <v>0</v>
      </c>
      <c r="L30" s="3371">
        <f>'PTC 330-P82-83'!F30+'PTC 330-P82-83'!J30-'PTC 330-P82-83'!K30</f>
        <v>272625</v>
      </c>
      <c r="M30" s="3372">
        <f>L30+'PTC 330-P82-83'!D30</f>
        <v>483214</v>
      </c>
      <c r="N30" s="4366">
        <v>21</v>
      </c>
    </row>
    <row r="31" spans="1:14" ht="14.1" customHeight="1">
      <c r="A31" s="4371">
        <v>22</v>
      </c>
      <c r="B31" s="4365"/>
      <c r="C31" s="4350" t="s">
        <v>625</v>
      </c>
      <c r="D31" s="768">
        <v>0</v>
      </c>
      <c r="E31" s="3277">
        <v>0</v>
      </c>
      <c r="F31" s="3278">
        <v>0</v>
      </c>
      <c r="G31" s="4372">
        <v>22</v>
      </c>
      <c r="H31" s="4373">
        <v>22</v>
      </c>
      <c r="I31" s="4374"/>
      <c r="J31" s="3370">
        <v>0</v>
      </c>
      <c r="K31" s="3371">
        <v>0</v>
      </c>
      <c r="L31" s="3371">
        <f>'PTC 330-P82-83'!F31+'PTC 330-P82-83'!J31-'PTC 330-P82-83'!K31</f>
        <v>0</v>
      </c>
      <c r="M31" s="3372">
        <f>L31+'PTC 330-P82-83'!D31</f>
        <v>0</v>
      </c>
      <c r="N31" s="4366">
        <v>22</v>
      </c>
    </row>
    <row r="32" spans="1:14" ht="14.1" customHeight="1">
      <c r="A32" s="4371">
        <v>23</v>
      </c>
      <c r="B32" s="4365"/>
      <c r="C32" s="4350" t="s">
        <v>839</v>
      </c>
      <c r="D32" s="768">
        <v>0</v>
      </c>
      <c r="E32" s="3277">
        <v>0</v>
      </c>
      <c r="F32" s="3278">
        <v>0</v>
      </c>
      <c r="G32" s="4372">
        <v>23</v>
      </c>
      <c r="H32" s="4373">
        <v>23</v>
      </c>
      <c r="I32" s="4374"/>
      <c r="J32" s="3370">
        <v>0</v>
      </c>
      <c r="K32" s="3371">
        <v>0</v>
      </c>
      <c r="L32" s="3371">
        <f>'PTC 330-P82-83'!F32+'PTC 330-P82-83'!J32-'PTC 330-P82-83'!K32</f>
        <v>0</v>
      </c>
      <c r="M32" s="3372">
        <f>L32+'PTC 330-P82-83'!D32</f>
        <v>0</v>
      </c>
      <c r="N32" s="4366">
        <v>23</v>
      </c>
    </row>
    <row r="33" spans="1:14" ht="14.1" customHeight="1">
      <c r="A33" s="4371">
        <v>24</v>
      </c>
      <c r="B33" s="4365"/>
      <c r="C33" s="4350" t="s">
        <v>626</v>
      </c>
      <c r="D33" s="768">
        <v>0</v>
      </c>
      <c r="E33" s="3277">
        <v>0</v>
      </c>
      <c r="F33" s="3278">
        <v>0</v>
      </c>
      <c r="G33" s="4372">
        <v>24</v>
      </c>
      <c r="H33" s="4373">
        <v>24</v>
      </c>
      <c r="I33" s="4374"/>
      <c r="J33" s="3370">
        <v>0</v>
      </c>
      <c r="K33" s="3371">
        <v>0</v>
      </c>
      <c r="L33" s="3371">
        <f>'PTC 330-P82-83'!F33+'PTC 330-P82-83'!J33-'PTC 330-P82-83'!K33</f>
        <v>0</v>
      </c>
      <c r="M33" s="3372">
        <f>L33+'PTC 330-P82-83'!D33</f>
        <v>0</v>
      </c>
      <c r="N33" s="4366">
        <v>24</v>
      </c>
    </row>
    <row r="34" spans="1:14" ht="14.1" customHeight="1">
      <c r="A34" s="4371">
        <v>25</v>
      </c>
      <c r="B34" s="4365"/>
      <c r="C34" s="4350" t="s">
        <v>627</v>
      </c>
      <c r="D34" s="768">
        <v>0</v>
      </c>
      <c r="E34" s="3277">
        <v>0</v>
      </c>
      <c r="F34" s="3278">
        <v>0</v>
      </c>
      <c r="G34" s="4372">
        <v>25</v>
      </c>
      <c r="H34" s="4373">
        <v>25</v>
      </c>
      <c r="I34" s="4374"/>
      <c r="J34" s="3370">
        <v>0</v>
      </c>
      <c r="K34" s="3371">
        <v>0</v>
      </c>
      <c r="L34" s="3371">
        <f>'PTC 330-P82-83'!F34+'PTC 330-P82-83'!J34-'PTC 330-P82-83'!K34</f>
        <v>0</v>
      </c>
      <c r="M34" s="3372">
        <f>L34+'PTC 330-P82-83'!D34</f>
        <v>0</v>
      </c>
      <c r="N34" s="4366">
        <v>25</v>
      </c>
    </row>
    <row r="35" spans="1:14" ht="14.1" customHeight="1">
      <c r="A35" s="4371">
        <v>26</v>
      </c>
      <c r="B35" s="4365"/>
      <c r="C35" s="4350" t="s">
        <v>628</v>
      </c>
      <c r="D35" s="768">
        <v>0</v>
      </c>
      <c r="E35" s="3277">
        <v>0</v>
      </c>
      <c r="F35" s="3278">
        <v>0</v>
      </c>
      <c r="G35" s="4372">
        <v>26</v>
      </c>
      <c r="H35" s="4373">
        <v>26</v>
      </c>
      <c r="I35" s="4374"/>
      <c r="J35" s="3370">
        <v>0</v>
      </c>
      <c r="K35" s="3371">
        <v>0</v>
      </c>
      <c r="L35" s="3371">
        <f>'PTC 330-P82-83'!F35+'PTC 330-P82-83'!J35-'PTC 330-P82-83'!K35</f>
        <v>0</v>
      </c>
      <c r="M35" s="3372">
        <f>L35+'PTC 330-P82-83'!D35</f>
        <v>0</v>
      </c>
      <c r="N35" s="4366">
        <v>26</v>
      </c>
    </row>
    <row r="36" spans="1:14" ht="14.1" customHeight="1">
      <c r="A36" s="4371">
        <v>27</v>
      </c>
      <c r="B36" s="4365"/>
      <c r="C36" s="4350" t="s">
        <v>629</v>
      </c>
      <c r="D36" s="768">
        <v>0</v>
      </c>
      <c r="E36" s="3277">
        <v>0</v>
      </c>
      <c r="F36" s="3278">
        <v>0</v>
      </c>
      <c r="G36" s="4372">
        <v>27</v>
      </c>
      <c r="H36" s="4373">
        <v>27</v>
      </c>
      <c r="I36" s="4374"/>
      <c r="J36" s="3370">
        <v>0</v>
      </c>
      <c r="K36" s="3371">
        <v>0</v>
      </c>
      <c r="L36" s="3371">
        <f>'PTC 330-P82-83'!F36+'PTC 330-P82-83'!J36-'PTC 330-P82-83'!K36</f>
        <v>0</v>
      </c>
      <c r="M36" s="3372">
        <f>L36+'PTC 330-P82-83'!D36</f>
        <v>0</v>
      </c>
      <c r="N36" s="4366">
        <v>27</v>
      </c>
    </row>
    <row r="37" spans="1:14" ht="14.1" customHeight="1">
      <c r="A37" s="4371">
        <v>28</v>
      </c>
      <c r="B37" s="4365"/>
      <c r="C37" s="4350" t="s">
        <v>840</v>
      </c>
      <c r="D37" s="768">
        <v>0</v>
      </c>
      <c r="E37" s="3277">
        <v>0</v>
      </c>
      <c r="F37" s="3278">
        <v>0</v>
      </c>
      <c r="G37" s="4372">
        <v>28</v>
      </c>
      <c r="H37" s="4373">
        <v>28</v>
      </c>
      <c r="I37" s="4374"/>
      <c r="J37" s="3370">
        <v>0</v>
      </c>
      <c r="K37" s="3371">
        <v>0</v>
      </c>
      <c r="L37" s="3371">
        <f>'PTC 330-P82-83'!F37+'PTC 330-P82-83'!J37-'PTC 330-P82-83'!K37</f>
        <v>0</v>
      </c>
      <c r="M37" s="3372">
        <f>L37+'PTC 330-P82-83'!D37</f>
        <v>0</v>
      </c>
      <c r="N37" s="4366">
        <v>28</v>
      </c>
    </row>
    <row r="38" spans="1:14" ht="14.1" customHeight="1">
      <c r="A38" s="4371">
        <v>29</v>
      </c>
      <c r="B38" s="4365"/>
      <c r="C38" s="4350" t="s">
        <v>630</v>
      </c>
      <c r="D38" s="768">
        <v>0</v>
      </c>
      <c r="E38" s="3277">
        <v>0</v>
      </c>
      <c r="F38" s="3278">
        <v>0</v>
      </c>
      <c r="G38" s="4372">
        <v>29</v>
      </c>
      <c r="H38" s="4373">
        <v>29</v>
      </c>
      <c r="I38" s="4374"/>
      <c r="J38" s="3370">
        <v>0</v>
      </c>
      <c r="K38" s="3371">
        <v>0</v>
      </c>
      <c r="L38" s="3371">
        <f>'PTC 330-P82-83'!F38+'PTC 330-P82-83'!J38-'PTC 330-P82-83'!K38</f>
        <v>0</v>
      </c>
      <c r="M38" s="3372">
        <f>L38+'PTC 330-P82-83'!D38</f>
        <v>0</v>
      </c>
      <c r="N38" s="4366">
        <v>29</v>
      </c>
    </row>
    <row r="39" spans="1:14" ht="14.1" customHeight="1">
      <c r="A39" s="4371">
        <v>30</v>
      </c>
      <c r="B39" s="4365"/>
      <c r="C39" s="4350" t="s">
        <v>631</v>
      </c>
      <c r="D39" s="768">
        <f>SUM(D10:D38)</f>
        <v>214398</v>
      </c>
      <c r="E39" s="3279">
        <f>SUM(E10:E38)</f>
        <v>0</v>
      </c>
      <c r="F39" s="3280">
        <f>SUM(F10:F38)</f>
        <v>0</v>
      </c>
      <c r="G39" s="4372">
        <v>30</v>
      </c>
      <c r="H39" s="4373">
        <v>30</v>
      </c>
      <c r="I39" s="4374"/>
      <c r="J39" s="3370">
        <f>SUM(J10:J38)</f>
        <v>283400</v>
      </c>
      <c r="K39" s="3371">
        <f>SUM(K10:K38)</f>
        <v>0</v>
      </c>
      <c r="L39" s="3371">
        <f>SUM(L10:L38)</f>
        <v>283400</v>
      </c>
      <c r="M39" s="3372">
        <f>SUM(M10:M38)</f>
        <v>497798</v>
      </c>
      <c r="N39" s="4366">
        <v>30</v>
      </c>
    </row>
    <row r="40" spans="1:14" ht="14.1" customHeight="1">
      <c r="A40" s="4371">
        <v>31</v>
      </c>
      <c r="B40" s="4365"/>
      <c r="C40" s="4350" t="s">
        <v>632</v>
      </c>
      <c r="D40" s="768">
        <v>12241</v>
      </c>
      <c r="E40" s="3277">
        <v>0</v>
      </c>
      <c r="F40" s="3278">
        <v>0</v>
      </c>
      <c r="G40" s="4372">
        <v>31</v>
      </c>
      <c r="H40" s="4373">
        <v>31</v>
      </c>
      <c r="I40" s="4374"/>
      <c r="J40" s="3370">
        <v>4607</v>
      </c>
      <c r="K40" s="3371">
        <v>0</v>
      </c>
      <c r="L40" s="3371">
        <f>'PTC 330-P82-83'!F40+'PTC 330-P82-83'!J40-'PTC 330-P82-83'!K40</f>
        <v>4607</v>
      </c>
      <c r="M40" s="3372">
        <f>L40+'PTC 330-P82-83'!D40</f>
        <v>16848</v>
      </c>
      <c r="N40" s="4366">
        <v>31</v>
      </c>
    </row>
    <row r="41" spans="1:14" ht="14.1" customHeight="1">
      <c r="A41" s="4371">
        <v>32</v>
      </c>
      <c r="B41" s="4365"/>
      <c r="C41" s="4350" t="s">
        <v>870</v>
      </c>
      <c r="D41" s="768">
        <v>0</v>
      </c>
      <c r="E41" s="3277">
        <v>0</v>
      </c>
      <c r="F41" s="3278">
        <v>0</v>
      </c>
      <c r="G41" s="4372">
        <v>32</v>
      </c>
      <c r="H41" s="4373">
        <v>32</v>
      </c>
      <c r="I41" s="4374"/>
      <c r="J41" s="3370">
        <v>0</v>
      </c>
      <c r="K41" s="3371">
        <v>0</v>
      </c>
      <c r="L41" s="3371">
        <f>'PTC 330-P82-83'!F41+'PTC 330-P82-83'!J41-'PTC 330-P82-83'!K41</f>
        <v>0</v>
      </c>
      <c r="M41" s="3372">
        <f>L41+'PTC 330-P82-83'!D41</f>
        <v>0</v>
      </c>
      <c r="N41" s="4366">
        <v>32</v>
      </c>
    </row>
    <row r="42" spans="1:14" ht="14.1" customHeight="1">
      <c r="A42" s="4371">
        <v>33</v>
      </c>
      <c r="B42" s="4365"/>
      <c r="C42" s="4350" t="s">
        <v>845</v>
      </c>
      <c r="D42" s="768">
        <v>0</v>
      </c>
      <c r="E42" s="3277">
        <v>0</v>
      </c>
      <c r="F42" s="3278">
        <v>0</v>
      </c>
      <c r="G42" s="4372">
        <v>33</v>
      </c>
      <c r="H42" s="4373">
        <v>33</v>
      </c>
      <c r="I42" s="4374"/>
      <c r="J42" s="3370">
        <v>0</v>
      </c>
      <c r="K42" s="3371">
        <v>0</v>
      </c>
      <c r="L42" s="3371">
        <f>'PTC 330-P82-83'!F42+'PTC 330-P82-83'!J42-'PTC 330-P82-83'!K42</f>
        <v>0</v>
      </c>
      <c r="M42" s="3372">
        <f>L42+'PTC 330-P82-83'!D42</f>
        <v>0</v>
      </c>
      <c r="N42" s="4366">
        <v>33</v>
      </c>
    </row>
    <row r="43" spans="1:14" ht="14.1" customHeight="1">
      <c r="A43" s="4371">
        <v>34</v>
      </c>
      <c r="B43" s="4365"/>
      <c r="C43" s="4350" t="s">
        <v>633</v>
      </c>
      <c r="D43" s="768">
        <v>0</v>
      </c>
      <c r="E43" s="3277">
        <v>0</v>
      </c>
      <c r="F43" s="3278">
        <v>0</v>
      </c>
      <c r="G43" s="4372">
        <v>34</v>
      </c>
      <c r="H43" s="4373">
        <v>34</v>
      </c>
      <c r="I43" s="4374"/>
      <c r="J43" s="3370">
        <v>0</v>
      </c>
      <c r="K43" s="3371">
        <v>0</v>
      </c>
      <c r="L43" s="3371">
        <f>'PTC 330-P82-83'!F43+'PTC 330-P82-83'!J43-'PTC 330-P82-83'!K43</f>
        <v>0</v>
      </c>
      <c r="M43" s="3372">
        <f>L43+'PTC 330-P82-83'!D43</f>
        <v>0</v>
      </c>
      <c r="N43" s="4366">
        <v>34</v>
      </c>
    </row>
    <row r="44" spans="1:14" ht="14.1" customHeight="1">
      <c r="A44" s="4371">
        <v>35</v>
      </c>
      <c r="B44" s="4365"/>
      <c r="C44" s="4350" t="s">
        <v>634</v>
      </c>
      <c r="D44" s="768">
        <v>0</v>
      </c>
      <c r="E44" s="3277">
        <v>0</v>
      </c>
      <c r="F44" s="3278">
        <v>0</v>
      </c>
      <c r="G44" s="4372">
        <v>35</v>
      </c>
      <c r="H44" s="4373">
        <v>35</v>
      </c>
      <c r="I44" s="4374"/>
      <c r="J44" s="3370">
        <v>0</v>
      </c>
      <c r="K44" s="3371">
        <v>0</v>
      </c>
      <c r="L44" s="3371">
        <f>'PTC 330-P82-83'!F44+'PTC 330-P82-83'!J44-'PTC 330-P82-83'!K44</f>
        <v>0</v>
      </c>
      <c r="M44" s="3372">
        <f>L44+'PTC 330-P82-83'!D44</f>
        <v>0</v>
      </c>
      <c r="N44" s="4366">
        <v>35</v>
      </c>
    </row>
    <row r="45" spans="1:14" ht="14.1" customHeight="1">
      <c r="A45" s="4371">
        <v>36</v>
      </c>
      <c r="B45" s="4365"/>
      <c r="C45" s="4350" t="s">
        <v>635</v>
      </c>
      <c r="D45" s="768">
        <v>0</v>
      </c>
      <c r="E45" s="3277">
        <v>0</v>
      </c>
      <c r="F45" s="3278">
        <v>0</v>
      </c>
      <c r="G45" s="4372">
        <v>36</v>
      </c>
      <c r="H45" s="4373">
        <v>36</v>
      </c>
      <c r="I45" s="4374"/>
      <c r="J45" s="3370">
        <v>0</v>
      </c>
      <c r="K45" s="3371">
        <v>0</v>
      </c>
      <c r="L45" s="3371">
        <f>'PTC 330-P82-83'!F45+'PTC 330-P82-83'!J45-'PTC 330-P82-83'!K45</f>
        <v>0</v>
      </c>
      <c r="M45" s="3372">
        <f>L45+'PTC 330-P82-83'!D45</f>
        <v>0</v>
      </c>
      <c r="N45" s="4366">
        <v>36</v>
      </c>
    </row>
    <row r="46" spans="1:14" ht="14.1" customHeight="1">
      <c r="A46" s="4371">
        <v>37</v>
      </c>
      <c r="B46" s="4365"/>
      <c r="C46" s="4350" t="s">
        <v>636</v>
      </c>
      <c r="D46" s="768">
        <v>0</v>
      </c>
      <c r="E46" s="3277">
        <v>0</v>
      </c>
      <c r="F46" s="3278">
        <v>0</v>
      </c>
      <c r="G46" s="4372">
        <v>37</v>
      </c>
      <c r="H46" s="4373">
        <v>37</v>
      </c>
      <c r="I46" s="4374"/>
      <c r="J46" s="3370">
        <v>2002</v>
      </c>
      <c r="K46" s="3371">
        <v>0</v>
      </c>
      <c r="L46" s="3371">
        <f>'PTC 330-P82-83'!F46+'PTC 330-P82-83'!J46-'PTC 330-P82-83'!K46</f>
        <v>2002</v>
      </c>
      <c r="M46" s="3372">
        <f>L46+'PTC 330-P82-83'!D46</f>
        <v>2002</v>
      </c>
      <c r="N46" s="4366">
        <v>37</v>
      </c>
    </row>
    <row r="47" spans="1:14" ht="14.1" customHeight="1">
      <c r="A47" s="4371">
        <v>38</v>
      </c>
      <c r="B47" s="4365"/>
      <c r="C47" s="4350" t="s">
        <v>637</v>
      </c>
      <c r="D47" s="768">
        <v>0</v>
      </c>
      <c r="E47" s="3277">
        <v>0</v>
      </c>
      <c r="F47" s="3278">
        <v>0</v>
      </c>
      <c r="G47" s="4372">
        <v>38</v>
      </c>
      <c r="H47" s="4373">
        <v>38</v>
      </c>
      <c r="I47" s="4374"/>
      <c r="J47" s="3370">
        <v>81671</v>
      </c>
      <c r="K47" s="3371">
        <v>0</v>
      </c>
      <c r="L47" s="3371">
        <f>'PTC 330-P82-83'!F47+'PTC 330-P82-83'!J47-'PTC 330-P82-83'!K47</f>
        <v>81671</v>
      </c>
      <c r="M47" s="3372">
        <f>L47+'PTC 330-P82-83'!D47</f>
        <v>81671</v>
      </c>
      <c r="N47" s="4366">
        <v>38</v>
      </c>
    </row>
    <row r="48" spans="1:14" ht="14.1" customHeight="1">
      <c r="A48" s="4371">
        <v>39</v>
      </c>
      <c r="B48" s="4365"/>
      <c r="C48" s="4350" t="s">
        <v>638</v>
      </c>
      <c r="D48" s="768">
        <f>SUM(D40:D47)</f>
        <v>12241</v>
      </c>
      <c r="E48" s="3277">
        <f>SUM(E40:E47)</f>
        <v>0</v>
      </c>
      <c r="F48" s="3278">
        <f>SUM(F40:F47)</f>
        <v>0</v>
      </c>
      <c r="G48" s="4372">
        <v>39</v>
      </c>
      <c r="H48" s="4373">
        <v>39</v>
      </c>
      <c r="I48" s="4374"/>
      <c r="J48" s="3370">
        <f>SUM(J40:J47)</f>
        <v>88280</v>
      </c>
      <c r="K48" s="3371">
        <f>SUM(K40:K47)</f>
        <v>0</v>
      </c>
      <c r="L48" s="3371">
        <f>SUM(L40:L47)</f>
        <v>88280</v>
      </c>
      <c r="M48" s="3372">
        <f>SUM(M40:M47)</f>
        <v>100521</v>
      </c>
      <c r="N48" s="4366">
        <v>39</v>
      </c>
    </row>
    <row r="49" spans="1:14" ht="14.1" customHeight="1">
      <c r="A49" s="4371">
        <v>40</v>
      </c>
      <c r="B49" s="4365"/>
      <c r="C49" s="4350" t="s">
        <v>639</v>
      </c>
      <c r="D49" s="768">
        <v>0</v>
      </c>
      <c r="E49" s="3277">
        <v>0</v>
      </c>
      <c r="F49" s="3278">
        <v>0</v>
      </c>
      <c r="G49" s="4372">
        <v>40</v>
      </c>
      <c r="H49" s="4373">
        <v>40</v>
      </c>
      <c r="I49" s="4374"/>
      <c r="J49" s="3370">
        <v>0</v>
      </c>
      <c r="K49" s="3371">
        <v>0</v>
      </c>
      <c r="L49" s="3371">
        <f>'PTC 330-P82-83'!F49+'PTC 330-P82-83'!J49-'PTC 330-P82-83'!K49</f>
        <v>0</v>
      </c>
      <c r="M49" s="3372">
        <f>L49+'PTC 330-P82-83'!D49</f>
        <v>0</v>
      </c>
      <c r="N49" s="4366">
        <v>40</v>
      </c>
    </row>
    <row r="50" spans="1:14" ht="14.1" customHeight="1">
      <c r="A50" s="4371">
        <v>41</v>
      </c>
      <c r="B50" s="4365"/>
      <c r="C50" s="4350" t="s">
        <v>640</v>
      </c>
      <c r="D50" s="768">
        <v>0</v>
      </c>
      <c r="E50" s="3277">
        <v>0</v>
      </c>
      <c r="F50" s="3278">
        <v>0</v>
      </c>
      <c r="G50" s="4372">
        <v>41</v>
      </c>
      <c r="H50" s="4373">
        <v>41</v>
      </c>
      <c r="I50" s="4374"/>
      <c r="J50" s="3370">
        <v>0</v>
      </c>
      <c r="K50" s="3371">
        <v>0</v>
      </c>
      <c r="L50" s="3371">
        <f>'PTC 330-P82-83'!F50+'PTC 330-P82-83'!J50-'PTC 330-P82-83'!K50</f>
        <v>0</v>
      </c>
      <c r="M50" s="3372">
        <f>L50+'PTC 330-P82-83'!D50</f>
        <v>0</v>
      </c>
      <c r="N50" s="4366">
        <v>41</v>
      </c>
    </row>
    <row r="51" spans="1:14" ht="14.1" customHeight="1">
      <c r="A51" s="4371">
        <v>42</v>
      </c>
      <c r="B51" s="4365"/>
      <c r="C51" s="4350" t="s">
        <v>641</v>
      </c>
      <c r="D51" s="768">
        <v>131797</v>
      </c>
      <c r="E51" s="3277">
        <v>0</v>
      </c>
      <c r="F51" s="3278">
        <v>0</v>
      </c>
      <c r="G51" s="4372">
        <v>42</v>
      </c>
      <c r="H51" s="4373">
        <v>42</v>
      </c>
      <c r="I51" s="4374"/>
      <c r="J51" s="3370">
        <v>-106041</v>
      </c>
      <c r="K51" s="3371">
        <v>0</v>
      </c>
      <c r="L51" s="3371">
        <f>'PTC 330-P82-83'!F51+'PTC 330-P82-83'!J51-'PTC 330-P82-83'!K51</f>
        <v>-106041</v>
      </c>
      <c r="M51" s="3372">
        <f>L51+'PTC 330-P82-83'!D51</f>
        <v>25756</v>
      </c>
      <c r="N51" s="4366">
        <v>42</v>
      </c>
    </row>
    <row r="52" spans="1:14" ht="14.1" customHeight="1" thickBot="1">
      <c r="A52" s="4371">
        <v>43</v>
      </c>
      <c r="B52" s="4365"/>
      <c r="C52" s="4350" t="s">
        <v>461</v>
      </c>
      <c r="D52" s="4376">
        <f>SUM(D48:D51,D39)</f>
        <v>358436</v>
      </c>
      <c r="E52" s="3281">
        <f>SUM(E48:E51,E39)</f>
        <v>0</v>
      </c>
      <c r="F52" s="3282">
        <f>SUM(F48:F51,F39)</f>
        <v>0</v>
      </c>
      <c r="G52" s="4372">
        <v>43</v>
      </c>
      <c r="H52" s="4373">
        <v>43</v>
      </c>
      <c r="I52" s="4374"/>
      <c r="J52" s="4377">
        <f>SUM(J48:J51,J39)</f>
        <v>265639</v>
      </c>
      <c r="K52" s="4378">
        <f>SUM(K48:K51,K39)</f>
        <v>0</v>
      </c>
      <c r="L52" s="4378">
        <f>SUM(L48:L51,L39)</f>
        <v>265639</v>
      </c>
      <c r="M52" s="3282">
        <f>SUM(M48:M51,M39)</f>
        <v>624075</v>
      </c>
      <c r="N52" s="4366">
        <v>43</v>
      </c>
    </row>
    <row r="53" spans="1:14" ht="9.9499999999999993" customHeight="1">
      <c r="A53" s="4379"/>
      <c r="B53" s="5715"/>
      <c r="C53" s="5715"/>
      <c r="D53" s="5715"/>
      <c r="E53" s="5715"/>
      <c r="F53" s="5715"/>
      <c r="G53" s="4724"/>
      <c r="H53" s="4726"/>
      <c r="I53" s="4380"/>
      <c r="J53" s="4381"/>
      <c r="K53" s="4381"/>
      <c r="L53" s="4381"/>
      <c r="M53" s="4382"/>
      <c r="N53" s="4363"/>
    </row>
    <row r="54" spans="1:14" ht="20.100000000000001" customHeight="1">
      <c r="A54" s="4379"/>
      <c r="B54" s="5715"/>
      <c r="C54" s="5715"/>
      <c r="D54" s="5715"/>
      <c r="E54" s="5715"/>
      <c r="F54" s="5715"/>
      <c r="G54" s="4363"/>
      <c r="H54" s="4727"/>
      <c r="I54" s="1427"/>
      <c r="J54" s="1427"/>
      <c r="K54" s="1427"/>
      <c r="L54" s="4383"/>
      <c r="M54" s="4383"/>
      <c r="N54" s="4353"/>
    </row>
    <row r="55" spans="1:14" ht="9.9499999999999993" customHeight="1">
      <c r="A55" s="4384"/>
      <c r="B55" s="5716"/>
      <c r="C55" s="5716"/>
      <c r="D55" s="5716"/>
      <c r="E55" s="5716"/>
      <c r="F55" s="5716"/>
      <c r="G55" s="4725"/>
      <c r="H55" s="4349"/>
      <c r="I55" s="4346"/>
      <c r="J55" s="4346"/>
      <c r="K55" s="4346"/>
      <c r="L55" s="4385"/>
      <c r="M55" s="4385"/>
      <c r="N55" s="4350"/>
    </row>
    <row r="56" spans="1:14" ht="11.1" customHeight="1">
      <c r="A56" s="4386"/>
      <c r="B56" s="4319"/>
      <c r="C56" s="4324"/>
      <c r="D56" s="4387"/>
      <c r="E56" s="4388"/>
      <c r="F56" s="4388"/>
      <c r="G56" s="4389" t="s">
        <v>3213</v>
      </c>
      <c r="H56" s="4390" t="s">
        <v>3213</v>
      </c>
      <c r="I56" s="4323"/>
      <c r="J56" s="4323"/>
      <c r="K56" s="4324"/>
      <c r="L56" s="4324"/>
      <c r="M56" s="4324"/>
      <c r="N56" s="4326"/>
    </row>
  </sheetData>
  <mergeCells count="1">
    <mergeCell ref="B53:F55"/>
  </mergeCells>
  <printOptions horizontalCentered="1"/>
  <pageMargins left="0.5" right="0.5" top="0.5" bottom="0.5" header="0.25" footer="0.25"/>
  <pageSetup scale="95" fitToWidth="2" orientation="portrait" r:id="rId1"/>
  <headerFooter alignWithMargins="0">
    <oddFooter xml:space="preserve">&amp;C </oddFooter>
  </headerFooter>
  <colBreaks count="1" manualBreakCount="1">
    <brk id="7" max="1048575" man="1"/>
  </colBreak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9">
    <pageSetUpPr fitToPage="1"/>
  </sheetPr>
  <dimension ref="A1:M85"/>
  <sheetViews>
    <sheetView showGridLines="0" zoomScaleNormal="100" workbookViewId="0">
      <selection activeCell="A77" sqref="A77:XFD85"/>
    </sheetView>
  </sheetViews>
  <sheetFormatPr defaultColWidth="10.85546875" defaultRowHeight="12.75"/>
  <cols>
    <col min="1" max="1" width="4.140625" style="4463" customWidth="1"/>
    <col min="2" max="2" width="32.5703125" style="4463" customWidth="1"/>
    <col min="3" max="3" width="11.5703125" style="4463" bestFit="1" customWidth="1"/>
    <col min="4" max="8" width="11" style="4463" customWidth="1"/>
    <col min="9" max="9" width="4.85546875" style="4463" customWidth="1"/>
    <col min="10" max="10" width="12.42578125" style="4462" bestFit="1" customWidth="1"/>
    <col min="11" max="11" width="10.85546875" style="4463"/>
    <col min="12" max="12" width="11" style="4463" bestFit="1" customWidth="1"/>
    <col min="13" max="13" width="12.42578125" style="4463" bestFit="1" customWidth="1"/>
    <col min="14" max="256" width="10.85546875" style="4463"/>
    <col min="257" max="257" width="4.140625" style="4463" customWidth="1"/>
    <col min="258" max="258" width="35" style="4463" customWidth="1"/>
    <col min="259" max="264" width="11" style="4463" customWidth="1"/>
    <col min="265" max="265" width="4.85546875" style="4463" customWidth="1"/>
    <col min="266" max="266" width="12.42578125" style="4463" bestFit="1" customWidth="1"/>
    <col min="267" max="267" width="10.85546875" style="4463"/>
    <col min="268" max="268" width="11" style="4463" bestFit="1" customWidth="1"/>
    <col min="269" max="269" width="12.42578125" style="4463" bestFit="1" customWidth="1"/>
    <col min="270" max="512" width="10.85546875" style="4463"/>
    <col min="513" max="513" width="4.140625" style="4463" customWidth="1"/>
    <col min="514" max="514" width="35" style="4463" customWidth="1"/>
    <col min="515" max="520" width="11" style="4463" customWidth="1"/>
    <col min="521" max="521" width="4.85546875" style="4463" customWidth="1"/>
    <col min="522" max="522" width="12.42578125" style="4463" bestFit="1" customWidth="1"/>
    <col min="523" max="523" width="10.85546875" style="4463"/>
    <col min="524" max="524" width="11" style="4463" bestFit="1" customWidth="1"/>
    <col min="525" max="525" width="12.42578125" style="4463" bestFit="1" customWidth="1"/>
    <col min="526" max="768" width="10.85546875" style="4463"/>
    <col min="769" max="769" width="4.140625" style="4463" customWidth="1"/>
    <col min="770" max="770" width="35" style="4463" customWidth="1"/>
    <col min="771" max="776" width="11" style="4463" customWidth="1"/>
    <col min="777" max="777" width="4.85546875" style="4463" customWidth="1"/>
    <col min="778" max="778" width="12.42578125" style="4463" bestFit="1" customWidth="1"/>
    <col min="779" max="779" width="10.85546875" style="4463"/>
    <col min="780" max="780" width="11" style="4463" bestFit="1" customWidth="1"/>
    <col min="781" max="781" width="12.42578125" style="4463" bestFit="1" customWidth="1"/>
    <col min="782" max="1024" width="10.85546875" style="4463"/>
    <col min="1025" max="1025" width="4.140625" style="4463" customWidth="1"/>
    <col min="1026" max="1026" width="35" style="4463" customWidth="1"/>
    <col min="1027" max="1032" width="11" style="4463" customWidth="1"/>
    <col min="1033" max="1033" width="4.85546875" style="4463" customWidth="1"/>
    <col min="1034" max="1034" width="12.42578125" style="4463" bestFit="1" customWidth="1"/>
    <col min="1035" max="1035" width="10.85546875" style="4463"/>
    <col min="1036" max="1036" width="11" style="4463" bestFit="1" customWidth="1"/>
    <col min="1037" max="1037" width="12.42578125" style="4463" bestFit="1" customWidth="1"/>
    <col min="1038" max="1280" width="10.85546875" style="4463"/>
    <col min="1281" max="1281" width="4.140625" style="4463" customWidth="1"/>
    <col min="1282" max="1282" width="35" style="4463" customWidth="1"/>
    <col min="1283" max="1288" width="11" style="4463" customWidth="1"/>
    <col min="1289" max="1289" width="4.85546875" style="4463" customWidth="1"/>
    <col min="1290" max="1290" width="12.42578125" style="4463" bestFit="1" customWidth="1"/>
    <col min="1291" max="1291" width="10.85546875" style="4463"/>
    <col min="1292" max="1292" width="11" style="4463" bestFit="1" customWidth="1"/>
    <col min="1293" max="1293" width="12.42578125" style="4463" bestFit="1" customWidth="1"/>
    <col min="1294" max="1536" width="10.85546875" style="4463"/>
    <col min="1537" max="1537" width="4.140625" style="4463" customWidth="1"/>
    <col min="1538" max="1538" width="35" style="4463" customWidth="1"/>
    <col min="1539" max="1544" width="11" style="4463" customWidth="1"/>
    <col min="1545" max="1545" width="4.85546875" style="4463" customWidth="1"/>
    <col min="1546" max="1546" width="12.42578125" style="4463" bestFit="1" customWidth="1"/>
    <col min="1547" max="1547" width="10.85546875" style="4463"/>
    <col min="1548" max="1548" width="11" style="4463" bestFit="1" customWidth="1"/>
    <col min="1549" max="1549" width="12.42578125" style="4463" bestFit="1" customWidth="1"/>
    <col min="1550" max="1792" width="10.85546875" style="4463"/>
    <col min="1793" max="1793" width="4.140625" style="4463" customWidth="1"/>
    <col min="1794" max="1794" width="35" style="4463" customWidth="1"/>
    <col min="1795" max="1800" width="11" style="4463" customWidth="1"/>
    <col min="1801" max="1801" width="4.85546875" style="4463" customWidth="1"/>
    <col min="1802" max="1802" width="12.42578125" style="4463" bestFit="1" customWidth="1"/>
    <col min="1803" max="1803" width="10.85546875" style="4463"/>
    <col min="1804" max="1804" width="11" style="4463" bestFit="1" customWidth="1"/>
    <col min="1805" max="1805" width="12.42578125" style="4463" bestFit="1" customWidth="1"/>
    <col min="1806" max="2048" width="10.85546875" style="4463"/>
    <col min="2049" max="2049" width="4.140625" style="4463" customWidth="1"/>
    <col min="2050" max="2050" width="35" style="4463" customWidth="1"/>
    <col min="2051" max="2056" width="11" style="4463" customWidth="1"/>
    <col min="2057" max="2057" width="4.85546875" style="4463" customWidth="1"/>
    <col min="2058" max="2058" width="12.42578125" style="4463" bestFit="1" customWidth="1"/>
    <col min="2059" max="2059" width="10.85546875" style="4463"/>
    <col min="2060" max="2060" width="11" style="4463" bestFit="1" customWidth="1"/>
    <col min="2061" max="2061" width="12.42578125" style="4463" bestFit="1" customWidth="1"/>
    <col min="2062" max="2304" width="10.85546875" style="4463"/>
    <col min="2305" max="2305" width="4.140625" style="4463" customWidth="1"/>
    <col min="2306" max="2306" width="35" style="4463" customWidth="1"/>
    <col min="2307" max="2312" width="11" style="4463" customWidth="1"/>
    <col min="2313" max="2313" width="4.85546875" style="4463" customWidth="1"/>
    <col min="2314" max="2314" width="12.42578125" style="4463" bestFit="1" customWidth="1"/>
    <col min="2315" max="2315" width="10.85546875" style="4463"/>
    <col min="2316" max="2316" width="11" style="4463" bestFit="1" customWidth="1"/>
    <col min="2317" max="2317" width="12.42578125" style="4463" bestFit="1" customWidth="1"/>
    <col min="2318" max="2560" width="10.85546875" style="4463"/>
    <col min="2561" max="2561" width="4.140625" style="4463" customWidth="1"/>
    <col min="2562" max="2562" width="35" style="4463" customWidth="1"/>
    <col min="2563" max="2568" width="11" style="4463" customWidth="1"/>
    <col min="2569" max="2569" width="4.85546875" style="4463" customWidth="1"/>
    <col min="2570" max="2570" width="12.42578125" style="4463" bestFit="1" customWidth="1"/>
    <col min="2571" max="2571" width="10.85546875" style="4463"/>
    <col min="2572" max="2572" width="11" style="4463" bestFit="1" customWidth="1"/>
    <col min="2573" max="2573" width="12.42578125" style="4463" bestFit="1" customWidth="1"/>
    <col min="2574" max="2816" width="10.85546875" style="4463"/>
    <col min="2817" max="2817" width="4.140625" style="4463" customWidth="1"/>
    <col min="2818" max="2818" width="35" style="4463" customWidth="1"/>
    <col min="2819" max="2824" width="11" style="4463" customWidth="1"/>
    <col min="2825" max="2825" width="4.85546875" style="4463" customWidth="1"/>
    <col min="2826" max="2826" width="12.42578125" style="4463" bestFit="1" customWidth="1"/>
    <col min="2827" max="2827" width="10.85546875" style="4463"/>
    <col min="2828" max="2828" width="11" style="4463" bestFit="1" customWidth="1"/>
    <col min="2829" max="2829" width="12.42578125" style="4463" bestFit="1" customWidth="1"/>
    <col min="2830" max="3072" width="10.85546875" style="4463"/>
    <col min="3073" max="3073" width="4.140625" style="4463" customWidth="1"/>
    <col min="3074" max="3074" width="35" style="4463" customWidth="1"/>
    <col min="3075" max="3080" width="11" style="4463" customWidth="1"/>
    <col min="3081" max="3081" width="4.85546875" style="4463" customWidth="1"/>
    <col min="3082" max="3082" width="12.42578125" style="4463" bestFit="1" customWidth="1"/>
    <col min="3083" max="3083" width="10.85546875" style="4463"/>
    <col min="3084" max="3084" width="11" style="4463" bestFit="1" customWidth="1"/>
    <col min="3085" max="3085" width="12.42578125" style="4463" bestFit="1" customWidth="1"/>
    <col min="3086" max="3328" width="10.85546875" style="4463"/>
    <col min="3329" max="3329" width="4.140625" style="4463" customWidth="1"/>
    <col min="3330" max="3330" width="35" style="4463" customWidth="1"/>
    <col min="3331" max="3336" width="11" style="4463" customWidth="1"/>
    <col min="3337" max="3337" width="4.85546875" style="4463" customWidth="1"/>
    <col min="3338" max="3338" width="12.42578125" style="4463" bestFit="1" customWidth="1"/>
    <col min="3339" max="3339" width="10.85546875" style="4463"/>
    <col min="3340" max="3340" width="11" style="4463" bestFit="1" customWidth="1"/>
    <col min="3341" max="3341" width="12.42578125" style="4463" bestFit="1" customWidth="1"/>
    <col min="3342" max="3584" width="10.85546875" style="4463"/>
    <col min="3585" max="3585" width="4.140625" style="4463" customWidth="1"/>
    <col min="3586" max="3586" width="35" style="4463" customWidth="1"/>
    <col min="3587" max="3592" width="11" style="4463" customWidth="1"/>
    <col min="3593" max="3593" width="4.85546875" style="4463" customWidth="1"/>
    <col min="3594" max="3594" width="12.42578125" style="4463" bestFit="1" customWidth="1"/>
    <col min="3595" max="3595" width="10.85546875" style="4463"/>
    <col min="3596" max="3596" width="11" style="4463" bestFit="1" customWidth="1"/>
    <col min="3597" max="3597" width="12.42578125" style="4463" bestFit="1" customWidth="1"/>
    <col min="3598" max="3840" width="10.85546875" style="4463"/>
    <col min="3841" max="3841" width="4.140625" style="4463" customWidth="1"/>
    <col min="3842" max="3842" width="35" style="4463" customWidth="1"/>
    <col min="3843" max="3848" width="11" style="4463" customWidth="1"/>
    <col min="3849" max="3849" width="4.85546875" style="4463" customWidth="1"/>
    <col min="3850" max="3850" width="12.42578125" style="4463" bestFit="1" customWidth="1"/>
    <col min="3851" max="3851" width="10.85546875" style="4463"/>
    <col min="3852" max="3852" width="11" style="4463" bestFit="1" customWidth="1"/>
    <col min="3853" max="3853" width="12.42578125" style="4463" bestFit="1" customWidth="1"/>
    <col min="3854" max="4096" width="10.85546875" style="4463"/>
    <col min="4097" max="4097" width="4.140625" style="4463" customWidth="1"/>
    <col min="4098" max="4098" width="35" style="4463" customWidth="1"/>
    <col min="4099" max="4104" width="11" style="4463" customWidth="1"/>
    <col min="4105" max="4105" width="4.85546875" style="4463" customWidth="1"/>
    <col min="4106" max="4106" width="12.42578125" style="4463" bestFit="1" customWidth="1"/>
    <col min="4107" max="4107" width="10.85546875" style="4463"/>
    <col min="4108" max="4108" width="11" style="4463" bestFit="1" customWidth="1"/>
    <col min="4109" max="4109" width="12.42578125" style="4463" bestFit="1" customWidth="1"/>
    <col min="4110" max="4352" width="10.85546875" style="4463"/>
    <col min="4353" max="4353" width="4.140625" style="4463" customWidth="1"/>
    <col min="4354" max="4354" width="35" style="4463" customWidth="1"/>
    <col min="4355" max="4360" width="11" style="4463" customWidth="1"/>
    <col min="4361" max="4361" width="4.85546875" style="4463" customWidth="1"/>
    <col min="4362" max="4362" width="12.42578125" style="4463" bestFit="1" customWidth="1"/>
    <col min="4363" max="4363" width="10.85546875" style="4463"/>
    <col min="4364" max="4364" width="11" style="4463" bestFit="1" customWidth="1"/>
    <col min="4365" max="4365" width="12.42578125" style="4463" bestFit="1" customWidth="1"/>
    <col min="4366" max="4608" width="10.85546875" style="4463"/>
    <col min="4609" max="4609" width="4.140625" style="4463" customWidth="1"/>
    <col min="4610" max="4610" width="35" style="4463" customWidth="1"/>
    <col min="4611" max="4616" width="11" style="4463" customWidth="1"/>
    <col min="4617" max="4617" width="4.85546875" style="4463" customWidth="1"/>
    <col min="4618" max="4618" width="12.42578125" style="4463" bestFit="1" customWidth="1"/>
    <col min="4619" max="4619" width="10.85546875" style="4463"/>
    <col min="4620" max="4620" width="11" style="4463" bestFit="1" customWidth="1"/>
    <col min="4621" max="4621" width="12.42578125" style="4463" bestFit="1" customWidth="1"/>
    <col min="4622" max="4864" width="10.85546875" style="4463"/>
    <col min="4865" max="4865" width="4.140625" style="4463" customWidth="1"/>
    <col min="4866" max="4866" width="35" style="4463" customWidth="1"/>
    <col min="4867" max="4872" width="11" style="4463" customWidth="1"/>
    <col min="4873" max="4873" width="4.85546875" style="4463" customWidth="1"/>
    <col min="4874" max="4874" width="12.42578125" style="4463" bestFit="1" customWidth="1"/>
    <col min="4875" max="4875" width="10.85546875" style="4463"/>
    <col min="4876" max="4876" width="11" style="4463" bestFit="1" customWidth="1"/>
    <col min="4877" max="4877" width="12.42578125" style="4463" bestFit="1" customWidth="1"/>
    <col min="4878" max="5120" width="10.85546875" style="4463"/>
    <col min="5121" max="5121" width="4.140625" style="4463" customWidth="1"/>
    <col min="5122" max="5122" width="35" style="4463" customWidth="1"/>
    <col min="5123" max="5128" width="11" style="4463" customWidth="1"/>
    <col min="5129" max="5129" width="4.85546875" style="4463" customWidth="1"/>
    <col min="5130" max="5130" width="12.42578125" style="4463" bestFit="1" customWidth="1"/>
    <col min="5131" max="5131" width="10.85546875" style="4463"/>
    <col min="5132" max="5132" width="11" style="4463" bestFit="1" customWidth="1"/>
    <col min="5133" max="5133" width="12.42578125" style="4463" bestFit="1" customWidth="1"/>
    <col min="5134" max="5376" width="10.85546875" style="4463"/>
    <col min="5377" max="5377" width="4.140625" style="4463" customWidth="1"/>
    <col min="5378" max="5378" width="35" style="4463" customWidth="1"/>
    <col min="5379" max="5384" width="11" style="4463" customWidth="1"/>
    <col min="5385" max="5385" width="4.85546875" style="4463" customWidth="1"/>
    <col min="5386" max="5386" width="12.42578125" style="4463" bestFit="1" customWidth="1"/>
    <col min="5387" max="5387" width="10.85546875" style="4463"/>
    <col min="5388" max="5388" width="11" style="4463" bestFit="1" customWidth="1"/>
    <col min="5389" max="5389" width="12.42578125" style="4463" bestFit="1" customWidth="1"/>
    <col min="5390" max="5632" width="10.85546875" style="4463"/>
    <col min="5633" max="5633" width="4.140625" style="4463" customWidth="1"/>
    <col min="5634" max="5634" width="35" style="4463" customWidth="1"/>
    <col min="5635" max="5640" width="11" style="4463" customWidth="1"/>
    <col min="5641" max="5641" width="4.85546875" style="4463" customWidth="1"/>
    <col min="5642" max="5642" width="12.42578125" style="4463" bestFit="1" customWidth="1"/>
    <col min="5643" max="5643" width="10.85546875" style="4463"/>
    <col min="5644" max="5644" width="11" style="4463" bestFit="1" customWidth="1"/>
    <col min="5645" max="5645" width="12.42578125" style="4463" bestFit="1" customWidth="1"/>
    <col min="5646" max="5888" width="10.85546875" style="4463"/>
    <col min="5889" max="5889" width="4.140625" style="4463" customWidth="1"/>
    <col min="5890" max="5890" width="35" style="4463" customWidth="1"/>
    <col min="5891" max="5896" width="11" style="4463" customWidth="1"/>
    <col min="5897" max="5897" width="4.85546875" style="4463" customWidth="1"/>
    <col min="5898" max="5898" width="12.42578125" style="4463" bestFit="1" customWidth="1"/>
    <col min="5899" max="5899" width="10.85546875" style="4463"/>
    <col min="5900" max="5900" width="11" style="4463" bestFit="1" customWidth="1"/>
    <col min="5901" max="5901" width="12.42578125" style="4463" bestFit="1" customWidth="1"/>
    <col min="5902" max="6144" width="10.85546875" style="4463"/>
    <col min="6145" max="6145" width="4.140625" style="4463" customWidth="1"/>
    <col min="6146" max="6146" width="35" style="4463" customWidth="1"/>
    <col min="6147" max="6152" width="11" style="4463" customWidth="1"/>
    <col min="6153" max="6153" width="4.85546875" style="4463" customWidth="1"/>
    <col min="6154" max="6154" width="12.42578125" style="4463" bestFit="1" customWidth="1"/>
    <col min="6155" max="6155" width="10.85546875" style="4463"/>
    <col min="6156" max="6156" width="11" style="4463" bestFit="1" customWidth="1"/>
    <col min="6157" max="6157" width="12.42578125" style="4463" bestFit="1" customWidth="1"/>
    <col min="6158" max="6400" width="10.85546875" style="4463"/>
    <col min="6401" max="6401" width="4.140625" style="4463" customWidth="1"/>
    <col min="6402" max="6402" width="35" style="4463" customWidth="1"/>
    <col min="6403" max="6408" width="11" style="4463" customWidth="1"/>
    <col min="6409" max="6409" width="4.85546875" style="4463" customWidth="1"/>
    <col min="6410" max="6410" width="12.42578125" style="4463" bestFit="1" customWidth="1"/>
    <col min="6411" max="6411" width="10.85546875" style="4463"/>
    <col min="6412" max="6412" width="11" style="4463" bestFit="1" customWidth="1"/>
    <col min="6413" max="6413" width="12.42578125" style="4463" bestFit="1" customWidth="1"/>
    <col min="6414" max="6656" width="10.85546875" style="4463"/>
    <col min="6657" max="6657" width="4.140625" style="4463" customWidth="1"/>
    <col min="6658" max="6658" width="35" style="4463" customWidth="1"/>
    <col min="6659" max="6664" width="11" style="4463" customWidth="1"/>
    <col min="6665" max="6665" width="4.85546875" style="4463" customWidth="1"/>
    <col min="6666" max="6666" width="12.42578125" style="4463" bestFit="1" customWidth="1"/>
    <col min="6667" max="6667" width="10.85546875" style="4463"/>
    <col min="6668" max="6668" width="11" style="4463" bestFit="1" customWidth="1"/>
    <col min="6669" max="6669" width="12.42578125" style="4463" bestFit="1" customWidth="1"/>
    <col min="6670" max="6912" width="10.85546875" style="4463"/>
    <col min="6913" max="6913" width="4.140625" style="4463" customWidth="1"/>
    <col min="6914" max="6914" width="35" style="4463" customWidth="1"/>
    <col min="6915" max="6920" width="11" style="4463" customWidth="1"/>
    <col min="6921" max="6921" width="4.85546875" style="4463" customWidth="1"/>
    <col min="6922" max="6922" width="12.42578125" style="4463" bestFit="1" customWidth="1"/>
    <col min="6923" max="6923" width="10.85546875" style="4463"/>
    <col min="6924" max="6924" width="11" style="4463" bestFit="1" customWidth="1"/>
    <col min="6925" max="6925" width="12.42578125" style="4463" bestFit="1" customWidth="1"/>
    <col min="6926" max="7168" width="10.85546875" style="4463"/>
    <col min="7169" max="7169" width="4.140625" style="4463" customWidth="1"/>
    <col min="7170" max="7170" width="35" style="4463" customWidth="1"/>
    <col min="7171" max="7176" width="11" style="4463" customWidth="1"/>
    <col min="7177" max="7177" width="4.85546875" style="4463" customWidth="1"/>
    <col min="7178" max="7178" width="12.42578125" style="4463" bestFit="1" customWidth="1"/>
    <col min="7179" max="7179" width="10.85546875" style="4463"/>
    <col min="7180" max="7180" width="11" style="4463" bestFit="1" customWidth="1"/>
    <col min="7181" max="7181" width="12.42578125" style="4463" bestFit="1" customWidth="1"/>
    <col min="7182" max="7424" width="10.85546875" style="4463"/>
    <col min="7425" max="7425" width="4.140625" style="4463" customWidth="1"/>
    <col min="7426" max="7426" width="35" style="4463" customWidth="1"/>
    <col min="7427" max="7432" width="11" style="4463" customWidth="1"/>
    <col min="7433" max="7433" width="4.85546875" style="4463" customWidth="1"/>
    <col min="7434" max="7434" width="12.42578125" style="4463" bestFit="1" customWidth="1"/>
    <col min="7435" max="7435" width="10.85546875" style="4463"/>
    <col min="7436" max="7436" width="11" style="4463" bestFit="1" customWidth="1"/>
    <col min="7437" max="7437" width="12.42578125" style="4463" bestFit="1" customWidth="1"/>
    <col min="7438" max="7680" width="10.85546875" style="4463"/>
    <col min="7681" max="7681" width="4.140625" style="4463" customWidth="1"/>
    <col min="7682" max="7682" width="35" style="4463" customWidth="1"/>
    <col min="7683" max="7688" width="11" style="4463" customWidth="1"/>
    <col min="7689" max="7689" width="4.85546875" style="4463" customWidth="1"/>
    <col min="7690" max="7690" width="12.42578125" style="4463" bestFit="1" customWidth="1"/>
    <col min="7691" max="7691" width="10.85546875" style="4463"/>
    <col min="7692" max="7692" width="11" style="4463" bestFit="1" customWidth="1"/>
    <col min="7693" max="7693" width="12.42578125" style="4463" bestFit="1" customWidth="1"/>
    <col min="7694" max="7936" width="10.85546875" style="4463"/>
    <col min="7937" max="7937" width="4.140625" style="4463" customWidth="1"/>
    <col min="7938" max="7938" width="35" style="4463" customWidth="1"/>
    <col min="7939" max="7944" width="11" style="4463" customWidth="1"/>
    <col min="7945" max="7945" width="4.85546875" style="4463" customWidth="1"/>
    <col min="7946" max="7946" width="12.42578125" style="4463" bestFit="1" customWidth="1"/>
    <col min="7947" max="7947" width="10.85546875" style="4463"/>
    <col min="7948" max="7948" width="11" style="4463" bestFit="1" customWidth="1"/>
    <col min="7949" max="7949" width="12.42578125" style="4463" bestFit="1" customWidth="1"/>
    <col min="7950" max="8192" width="10.85546875" style="4463"/>
    <col min="8193" max="8193" width="4.140625" style="4463" customWidth="1"/>
    <col min="8194" max="8194" width="35" style="4463" customWidth="1"/>
    <col min="8195" max="8200" width="11" style="4463" customWidth="1"/>
    <col min="8201" max="8201" width="4.85546875" style="4463" customWidth="1"/>
    <col min="8202" max="8202" width="12.42578125" style="4463" bestFit="1" customWidth="1"/>
    <col min="8203" max="8203" width="10.85546875" style="4463"/>
    <col min="8204" max="8204" width="11" style="4463" bestFit="1" customWidth="1"/>
    <col min="8205" max="8205" width="12.42578125" style="4463" bestFit="1" customWidth="1"/>
    <col min="8206" max="8448" width="10.85546875" style="4463"/>
    <col min="8449" max="8449" width="4.140625" style="4463" customWidth="1"/>
    <col min="8450" max="8450" width="35" style="4463" customWidth="1"/>
    <col min="8451" max="8456" width="11" style="4463" customWidth="1"/>
    <col min="8457" max="8457" width="4.85546875" style="4463" customWidth="1"/>
    <col min="8458" max="8458" width="12.42578125" style="4463" bestFit="1" customWidth="1"/>
    <col min="8459" max="8459" width="10.85546875" style="4463"/>
    <col min="8460" max="8460" width="11" style="4463" bestFit="1" customWidth="1"/>
    <col min="8461" max="8461" width="12.42578125" style="4463" bestFit="1" customWidth="1"/>
    <col min="8462" max="8704" width="10.85546875" style="4463"/>
    <col min="8705" max="8705" width="4.140625" style="4463" customWidth="1"/>
    <col min="8706" max="8706" width="35" style="4463" customWidth="1"/>
    <col min="8707" max="8712" width="11" style="4463" customWidth="1"/>
    <col min="8713" max="8713" width="4.85546875" style="4463" customWidth="1"/>
    <col min="8714" max="8714" width="12.42578125" style="4463" bestFit="1" customWidth="1"/>
    <col min="8715" max="8715" width="10.85546875" style="4463"/>
    <col min="8716" max="8716" width="11" style="4463" bestFit="1" customWidth="1"/>
    <col min="8717" max="8717" width="12.42578125" style="4463" bestFit="1" customWidth="1"/>
    <col min="8718" max="8960" width="10.85546875" style="4463"/>
    <col min="8961" max="8961" width="4.140625" style="4463" customWidth="1"/>
    <col min="8962" max="8962" width="35" style="4463" customWidth="1"/>
    <col min="8963" max="8968" width="11" style="4463" customWidth="1"/>
    <col min="8969" max="8969" width="4.85546875" style="4463" customWidth="1"/>
    <col min="8970" max="8970" width="12.42578125" style="4463" bestFit="1" customWidth="1"/>
    <col min="8971" max="8971" width="10.85546875" style="4463"/>
    <col min="8972" max="8972" width="11" style="4463" bestFit="1" customWidth="1"/>
    <col min="8973" max="8973" width="12.42578125" style="4463" bestFit="1" customWidth="1"/>
    <col min="8974" max="9216" width="10.85546875" style="4463"/>
    <col min="9217" max="9217" width="4.140625" style="4463" customWidth="1"/>
    <col min="9218" max="9218" width="35" style="4463" customWidth="1"/>
    <col min="9219" max="9224" width="11" style="4463" customWidth="1"/>
    <col min="9225" max="9225" width="4.85546875" style="4463" customWidth="1"/>
    <col min="9226" max="9226" width="12.42578125" style="4463" bestFit="1" customWidth="1"/>
    <col min="9227" max="9227" width="10.85546875" style="4463"/>
    <col min="9228" max="9228" width="11" style="4463" bestFit="1" customWidth="1"/>
    <col min="9229" max="9229" width="12.42578125" style="4463" bestFit="1" customWidth="1"/>
    <col min="9230" max="9472" width="10.85546875" style="4463"/>
    <col min="9473" max="9473" width="4.140625" style="4463" customWidth="1"/>
    <col min="9474" max="9474" width="35" style="4463" customWidth="1"/>
    <col min="9475" max="9480" width="11" style="4463" customWidth="1"/>
    <col min="9481" max="9481" width="4.85546875" style="4463" customWidth="1"/>
    <col min="9482" max="9482" width="12.42578125" style="4463" bestFit="1" customWidth="1"/>
    <col min="9483" max="9483" width="10.85546875" style="4463"/>
    <col min="9484" max="9484" width="11" style="4463" bestFit="1" customWidth="1"/>
    <col min="9485" max="9485" width="12.42578125" style="4463" bestFit="1" customWidth="1"/>
    <col min="9486" max="9728" width="10.85546875" style="4463"/>
    <col min="9729" max="9729" width="4.140625" style="4463" customWidth="1"/>
    <col min="9730" max="9730" width="35" style="4463" customWidth="1"/>
    <col min="9731" max="9736" width="11" style="4463" customWidth="1"/>
    <col min="9737" max="9737" width="4.85546875" style="4463" customWidth="1"/>
    <col min="9738" max="9738" width="12.42578125" style="4463" bestFit="1" customWidth="1"/>
    <col min="9739" max="9739" width="10.85546875" style="4463"/>
    <col min="9740" max="9740" width="11" style="4463" bestFit="1" customWidth="1"/>
    <col min="9741" max="9741" width="12.42578125" style="4463" bestFit="1" customWidth="1"/>
    <col min="9742" max="9984" width="10.85546875" style="4463"/>
    <col min="9985" max="9985" width="4.140625" style="4463" customWidth="1"/>
    <col min="9986" max="9986" width="35" style="4463" customWidth="1"/>
    <col min="9987" max="9992" width="11" style="4463" customWidth="1"/>
    <col min="9993" max="9993" width="4.85546875" style="4463" customWidth="1"/>
    <col min="9994" max="9994" width="12.42578125" style="4463" bestFit="1" customWidth="1"/>
    <col min="9995" max="9995" width="10.85546875" style="4463"/>
    <col min="9996" max="9996" width="11" style="4463" bestFit="1" customWidth="1"/>
    <col min="9997" max="9997" width="12.42578125" style="4463" bestFit="1" customWidth="1"/>
    <col min="9998" max="10240" width="10.85546875" style="4463"/>
    <col min="10241" max="10241" width="4.140625" style="4463" customWidth="1"/>
    <col min="10242" max="10242" width="35" style="4463" customWidth="1"/>
    <col min="10243" max="10248" width="11" style="4463" customWidth="1"/>
    <col min="10249" max="10249" width="4.85546875" style="4463" customWidth="1"/>
    <col min="10250" max="10250" width="12.42578125" style="4463" bestFit="1" customWidth="1"/>
    <col min="10251" max="10251" width="10.85546875" style="4463"/>
    <col min="10252" max="10252" width="11" style="4463" bestFit="1" customWidth="1"/>
    <col min="10253" max="10253" width="12.42578125" style="4463" bestFit="1" customWidth="1"/>
    <col min="10254" max="10496" width="10.85546875" style="4463"/>
    <col min="10497" max="10497" width="4.140625" style="4463" customWidth="1"/>
    <col min="10498" max="10498" width="35" style="4463" customWidth="1"/>
    <col min="10499" max="10504" width="11" style="4463" customWidth="1"/>
    <col min="10505" max="10505" width="4.85546875" style="4463" customWidth="1"/>
    <col min="10506" max="10506" width="12.42578125" style="4463" bestFit="1" customWidth="1"/>
    <col min="10507" max="10507" width="10.85546875" style="4463"/>
    <col min="10508" max="10508" width="11" style="4463" bestFit="1" customWidth="1"/>
    <col min="10509" max="10509" width="12.42578125" style="4463" bestFit="1" customWidth="1"/>
    <col min="10510" max="10752" width="10.85546875" style="4463"/>
    <col min="10753" max="10753" width="4.140625" style="4463" customWidth="1"/>
    <col min="10754" max="10754" width="35" style="4463" customWidth="1"/>
    <col min="10755" max="10760" width="11" style="4463" customWidth="1"/>
    <col min="10761" max="10761" width="4.85546875" style="4463" customWidth="1"/>
    <col min="10762" max="10762" width="12.42578125" style="4463" bestFit="1" customWidth="1"/>
    <col min="10763" max="10763" width="10.85546875" style="4463"/>
    <col min="10764" max="10764" width="11" style="4463" bestFit="1" customWidth="1"/>
    <col min="10765" max="10765" width="12.42578125" style="4463" bestFit="1" customWidth="1"/>
    <col min="10766" max="11008" width="10.85546875" style="4463"/>
    <col min="11009" max="11009" width="4.140625" style="4463" customWidth="1"/>
    <col min="11010" max="11010" width="35" style="4463" customWidth="1"/>
    <col min="11011" max="11016" width="11" style="4463" customWidth="1"/>
    <col min="11017" max="11017" width="4.85546875" style="4463" customWidth="1"/>
    <col min="11018" max="11018" width="12.42578125" style="4463" bestFit="1" customWidth="1"/>
    <col min="11019" max="11019" width="10.85546875" style="4463"/>
    <col min="11020" max="11020" width="11" style="4463" bestFit="1" customWidth="1"/>
    <col min="11021" max="11021" width="12.42578125" style="4463" bestFit="1" customWidth="1"/>
    <col min="11022" max="11264" width="10.85546875" style="4463"/>
    <col min="11265" max="11265" width="4.140625" style="4463" customWidth="1"/>
    <col min="11266" max="11266" width="35" style="4463" customWidth="1"/>
    <col min="11267" max="11272" width="11" style="4463" customWidth="1"/>
    <col min="11273" max="11273" width="4.85546875" style="4463" customWidth="1"/>
    <col min="11274" max="11274" width="12.42578125" style="4463" bestFit="1" customWidth="1"/>
    <col min="11275" max="11275" width="10.85546875" style="4463"/>
    <col min="11276" max="11276" width="11" style="4463" bestFit="1" customWidth="1"/>
    <col min="11277" max="11277" width="12.42578125" style="4463" bestFit="1" customWidth="1"/>
    <col min="11278" max="11520" width="10.85546875" style="4463"/>
    <col min="11521" max="11521" width="4.140625" style="4463" customWidth="1"/>
    <col min="11522" max="11522" width="35" style="4463" customWidth="1"/>
    <col min="11523" max="11528" width="11" style="4463" customWidth="1"/>
    <col min="11529" max="11529" width="4.85546875" style="4463" customWidth="1"/>
    <col min="11530" max="11530" width="12.42578125" style="4463" bestFit="1" customWidth="1"/>
    <col min="11531" max="11531" width="10.85546875" style="4463"/>
    <col min="11532" max="11532" width="11" style="4463" bestFit="1" customWidth="1"/>
    <col min="11533" max="11533" width="12.42578125" style="4463" bestFit="1" customWidth="1"/>
    <col min="11534" max="11776" width="10.85546875" style="4463"/>
    <col min="11777" max="11777" width="4.140625" style="4463" customWidth="1"/>
    <col min="11778" max="11778" width="35" style="4463" customWidth="1"/>
    <col min="11779" max="11784" width="11" style="4463" customWidth="1"/>
    <col min="11785" max="11785" width="4.85546875" style="4463" customWidth="1"/>
    <col min="11786" max="11786" width="12.42578125" style="4463" bestFit="1" customWidth="1"/>
    <col min="11787" max="11787" width="10.85546875" style="4463"/>
    <col min="11788" max="11788" width="11" style="4463" bestFit="1" customWidth="1"/>
    <col min="11789" max="11789" width="12.42578125" style="4463" bestFit="1" customWidth="1"/>
    <col min="11790" max="12032" width="10.85546875" style="4463"/>
    <col min="12033" max="12033" width="4.140625" style="4463" customWidth="1"/>
    <col min="12034" max="12034" width="35" style="4463" customWidth="1"/>
    <col min="12035" max="12040" width="11" style="4463" customWidth="1"/>
    <col min="12041" max="12041" width="4.85546875" style="4463" customWidth="1"/>
    <col min="12042" max="12042" width="12.42578125" style="4463" bestFit="1" customWidth="1"/>
    <col min="12043" max="12043" width="10.85546875" style="4463"/>
    <col min="12044" max="12044" width="11" style="4463" bestFit="1" customWidth="1"/>
    <col min="12045" max="12045" width="12.42578125" style="4463" bestFit="1" customWidth="1"/>
    <col min="12046" max="12288" width="10.85546875" style="4463"/>
    <col min="12289" max="12289" width="4.140625" style="4463" customWidth="1"/>
    <col min="12290" max="12290" width="35" style="4463" customWidth="1"/>
    <col min="12291" max="12296" width="11" style="4463" customWidth="1"/>
    <col min="12297" max="12297" width="4.85546875" style="4463" customWidth="1"/>
    <col min="12298" max="12298" width="12.42578125" style="4463" bestFit="1" customWidth="1"/>
    <col min="12299" max="12299" width="10.85546875" style="4463"/>
    <col min="12300" max="12300" width="11" style="4463" bestFit="1" customWidth="1"/>
    <col min="12301" max="12301" width="12.42578125" style="4463" bestFit="1" customWidth="1"/>
    <col min="12302" max="12544" width="10.85546875" style="4463"/>
    <col min="12545" max="12545" width="4.140625" style="4463" customWidth="1"/>
    <col min="12546" max="12546" width="35" style="4463" customWidth="1"/>
    <col min="12547" max="12552" width="11" style="4463" customWidth="1"/>
    <col min="12553" max="12553" width="4.85546875" style="4463" customWidth="1"/>
    <col min="12554" max="12554" width="12.42578125" style="4463" bestFit="1" customWidth="1"/>
    <col min="12555" max="12555" width="10.85546875" style="4463"/>
    <col min="12556" max="12556" width="11" style="4463" bestFit="1" customWidth="1"/>
    <col min="12557" max="12557" width="12.42578125" style="4463" bestFit="1" customWidth="1"/>
    <col min="12558" max="12800" width="10.85546875" style="4463"/>
    <col min="12801" max="12801" width="4.140625" style="4463" customWidth="1"/>
    <col min="12802" max="12802" width="35" style="4463" customWidth="1"/>
    <col min="12803" max="12808" width="11" style="4463" customWidth="1"/>
    <col min="12809" max="12809" width="4.85546875" style="4463" customWidth="1"/>
    <col min="12810" max="12810" width="12.42578125" style="4463" bestFit="1" customWidth="1"/>
    <col min="12811" max="12811" width="10.85546875" style="4463"/>
    <col min="12812" max="12812" width="11" style="4463" bestFit="1" customWidth="1"/>
    <col min="12813" max="12813" width="12.42578125" style="4463" bestFit="1" customWidth="1"/>
    <col min="12814" max="13056" width="10.85546875" style="4463"/>
    <col min="13057" max="13057" width="4.140625" style="4463" customWidth="1"/>
    <col min="13058" max="13058" width="35" style="4463" customWidth="1"/>
    <col min="13059" max="13064" width="11" style="4463" customWidth="1"/>
    <col min="13065" max="13065" width="4.85546875" style="4463" customWidth="1"/>
    <col min="13066" max="13066" width="12.42578125" style="4463" bestFit="1" customWidth="1"/>
    <col min="13067" max="13067" width="10.85546875" style="4463"/>
    <col min="13068" max="13068" width="11" style="4463" bestFit="1" customWidth="1"/>
    <col min="13069" max="13069" width="12.42578125" style="4463" bestFit="1" customWidth="1"/>
    <col min="13070" max="13312" width="10.85546875" style="4463"/>
    <col min="13313" max="13313" width="4.140625" style="4463" customWidth="1"/>
    <col min="13314" max="13314" width="35" style="4463" customWidth="1"/>
    <col min="13315" max="13320" width="11" style="4463" customWidth="1"/>
    <col min="13321" max="13321" width="4.85546875" style="4463" customWidth="1"/>
    <col min="13322" max="13322" width="12.42578125" style="4463" bestFit="1" customWidth="1"/>
    <col min="13323" max="13323" width="10.85546875" style="4463"/>
    <col min="13324" max="13324" width="11" style="4463" bestFit="1" customWidth="1"/>
    <col min="13325" max="13325" width="12.42578125" style="4463" bestFit="1" customWidth="1"/>
    <col min="13326" max="13568" width="10.85546875" style="4463"/>
    <col min="13569" max="13569" width="4.140625" style="4463" customWidth="1"/>
    <col min="13570" max="13570" width="35" style="4463" customWidth="1"/>
    <col min="13571" max="13576" width="11" style="4463" customWidth="1"/>
    <col min="13577" max="13577" width="4.85546875" style="4463" customWidth="1"/>
    <col min="13578" max="13578" width="12.42578125" style="4463" bestFit="1" customWidth="1"/>
    <col min="13579" max="13579" width="10.85546875" style="4463"/>
    <col min="13580" max="13580" width="11" style="4463" bestFit="1" customWidth="1"/>
    <col min="13581" max="13581" width="12.42578125" style="4463" bestFit="1" customWidth="1"/>
    <col min="13582" max="13824" width="10.85546875" style="4463"/>
    <col min="13825" max="13825" width="4.140625" style="4463" customWidth="1"/>
    <col min="13826" max="13826" width="35" style="4463" customWidth="1"/>
    <col min="13827" max="13832" width="11" style="4463" customWidth="1"/>
    <col min="13833" max="13833" width="4.85546875" style="4463" customWidth="1"/>
    <col min="13834" max="13834" width="12.42578125" style="4463" bestFit="1" customWidth="1"/>
    <col min="13835" max="13835" width="10.85546875" style="4463"/>
    <col min="13836" max="13836" width="11" style="4463" bestFit="1" customWidth="1"/>
    <col min="13837" max="13837" width="12.42578125" style="4463" bestFit="1" customWidth="1"/>
    <col min="13838" max="14080" width="10.85546875" style="4463"/>
    <col min="14081" max="14081" width="4.140625" style="4463" customWidth="1"/>
    <col min="14082" max="14082" width="35" style="4463" customWidth="1"/>
    <col min="14083" max="14088" width="11" style="4463" customWidth="1"/>
    <col min="14089" max="14089" width="4.85546875" style="4463" customWidth="1"/>
    <col min="14090" max="14090" width="12.42578125" style="4463" bestFit="1" customWidth="1"/>
    <col min="14091" max="14091" width="10.85546875" style="4463"/>
    <col min="14092" max="14092" width="11" style="4463" bestFit="1" customWidth="1"/>
    <col min="14093" max="14093" width="12.42578125" style="4463" bestFit="1" customWidth="1"/>
    <col min="14094" max="14336" width="10.85546875" style="4463"/>
    <col min="14337" max="14337" width="4.140625" style="4463" customWidth="1"/>
    <col min="14338" max="14338" width="35" style="4463" customWidth="1"/>
    <col min="14339" max="14344" width="11" style="4463" customWidth="1"/>
    <col min="14345" max="14345" width="4.85546875" style="4463" customWidth="1"/>
    <col min="14346" max="14346" width="12.42578125" style="4463" bestFit="1" customWidth="1"/>
    <col min="14347" max="14347" width="10.85546875" style="4463"/>
    <col min="14348" max="14348" width="11" style="4463" bestFit="1" customWidth="1"/>
    <col min="14349" max="14349" width="12.42578125" style="4463" bestFit="1" customWidth="1"/>
    <col min="14350" max="14592" width="10.85546875" style="4463"/>
    <col min="14593" max="14593" width="4.140625" style="4463" customWidth="1"/>
    <col min="14594" max="14594" width="35" style="4463" customWidth="1"/>
    <col min="14595" max="14600" width="11" style="4463" customWidth="1"/>
    <col min="14601" max="14601" width="4.85546875" style="4463" customWidth="1"/>
    <col min="14602" max="14602" width="12.42578125" style="4463" bestFit="1" customWidth="1"/>
    <col min="14603" max="14603" width="10.85546875" style="4463"/>
    <col min="14604" max="14604" width="11" style="4463" bestFit="1" customWidth="1"/>
    <col min="14605" max="14605" width="12.42578125" style="4463" bestFit="1" customWidth="1"/>
    <col min="14606" max="14848" width="10.85546875" style="4463"/>
    <col min="14849" max="14849" width="4.140625" style="4463" customWidth="1"/>
    <col min="14850" max="14850" width="35" style="4463" customWidth="1"/>
    <col min="14851" max="14856" width="11" style="4463" customWidth="1"/>
    <col min="14857" max="14857" width="4.85546875" style="4463" customWidth="1"/>
    <col min="14858" max="14858" width="12.42578125" style="4463" bestFit="1" customWidth="1"/>
    <col min="14859" max="14859" width="10.85546875" style="4463"/>
    <col min="14860" max="14860" width="11" style="4463" bestFit="1" customWidth="1"/>
    <col min="14861" max="14861" width="12.42578125" style="4463" bestFit="1" customWidth="1"/>
    <col min="14862" max="15104" width="10.85546875" style="4463"/>
    <col min="15105" max="15105" width="4.140625" style="4463" customWidth="1"/>
    <col min="15106" max="15106" width="35" style="4463" customWidth="1"/>
    <col min="15107" max="15112" width="11" style="4463" customWidth="1"/>
    <col min="15113" max="15113" width="4.85546875" style="4463" customWidth="1"/>
    <col min="15114" max="15114" width="12.42578125" style="4463" bestFit="1" customWidth="1"/>
    <col min="15115" max="15115" width="10.85546875" style="4463"/>
    <col min="15116" max="15116" width="11" style="4463" bestFit="1" customWidth="1"/>
    <col min="15117" max="15117" width="12.42578125" style="4463" bestFit="1" customWidth="1"/>
    <col min="15118" max="15360" width="10.85546875" style="4463"/>
    <col min="15361" max="15361" width="4.140625" style="4463" customWidth="1"/>
    <col min="15362" max="15362" width="35" style="4463" customWidth="1"/>
    <col min="15363" max="15368" width="11" style="4463" customWidth="1"/>
    <col min="15369" max="15369" width="4.85546875" style="4463" customWidth="1"/>
    <col min="15370" max="15370" width="12.42578125" style="4463" bestFit="1" customWidth="1"/>
    <col min="15371" max="15371" width="10.85546875" style="4463"/>
    <col min="15372" max="15372" width="11" style="4463" bestFit="1" customWidth="1"/>
    <col min="15373" max="15373" width="12.42578125" style="4463" bestFit="1" customWidth="1"/>
    <col min="15374" max="15616" width="10.85546875" style="4463"/>
    <col min="15617" max="15617" width="4.140625" style="4463" customWidth="1"/>
    <col min="15618" max="15618" width="35" style="4463" customWidth="1"/>
    <col min="15619" max="15624" width="11" style="4463" customWidth="1"/>
    <col min="15625" max="15625" width="4.85546875" style="4463" customWidth="1"/>
    <col min="15626" max="15626" width="12.42578125" style="4463" bestFit="1" customWidth="1"/>
    <col min="15627" max="15627" width="10.85546875" style="4463"/>
    <col min="15628" max="15628" width="11" style="4463" bestFit="1" customWidth="1"/>
    <col min="15629" max="15629" width="12.42578125" style="4463" bestFit="1" customWidth="1"/>
    <col min="15630" max="15872" width="10.85546875" style="4463"/>
    <col min="15873" max="15873" width="4.140625" style="4463" customWidth="1"/>
    <col min="15874" max="15874" width="35" style="4463" customWidth="1"/>
    <col min="15875" max="15880" width="11" style="4463" customWidth="1"/>
    <col min="15881" max="15881" width="4.85546875" style="4463" customWidth="1"/>
    <col min="15882" max="15882" width="12.42578125" style="4463" bestFit="1" customWidth="1"/>
    <col min="15883" max="15883" width="10.85546875" style="4463"/>
    <col min="15884" max="15884" width="11" style="4463" bestFit="1" customWidth="1"/>
    <col min="15885" max="15885" width="12.42578125" style="4463" bestFit="1" customWidth="1"/>
    <col min="15886" max="16128" width="10.85546875" style="4463"/>
    <col min="16129" max="16129" width="4.140625" style="4463" customWidth="1"/>
    <col min="16130" max="16130" width="35" style="4463" customWidth="1"/>
    <col min="16131" max="16136" width="11" style="4463" customWidth="1"/>
    <col min="16137" max="16137" width="4.85546875" style="4463" customWidth="1"/>
    <col min="16138" max="16138" width="12.42578125" style="4463" bestFit="1" customWidth="1"/>
    <col min="16139" max="16139" width="10.85546875" style="4463"/>
    <col min="16140" max="16140" width="11" style="4463" bestFit="1" customWidth="1"/>
    <col min="16141" max="16141" width="12.42578125" style="4463" bestFit="1" customWidth="1"/>
    <col min="16142" max="16384" width="10.85546875" style="4463"/>
  </cols>
  <sheetData>
    <row r="1" spans="1:9" ht="12.95" customHeight="1">
      <c r="A1" s="4457">
        <v>84</v>
      </c>
      <c r="B1" s="4458"/>
      <c r="C1" s="4459"/>
      <c r="D1" s="4459"/>
      <c r="E1" s="4458"/>
      <c r="F1" s="4458"/>
      <c r="G1" s="4460"/>
      <c r="H1" s="4458"/>
      <c r="I1" s="4461" t="s">
        <v>3500</v>
      </c>
    </row>
    <row r="2" spans="1:9" ht="12.95" customHeight="1">
      <c r="A2" s="4464" t="s">
        <v>3218</v>
      </c>
      <c r="B2" s="4465"/>
      <c r="C2" s="4465"/>
      <c r="D2" s="4465"/>
      <c r="E2" s="4465"/>
      <c r="F2" s="4465"/>
      <c r="G2" s="4465"/>
      <c r="H2" s="4465"/>
      <c r="I2" s="4466"/>
    </row>
    <row r="3" spans="1:9" ht="12.95" customHeight="1">
      <c r="A3" s="4467" t="s">
        <v>645</v>
      </c>
      <c r="B3" s="4468"/>
      <c r="C3" s="4469"/>
      <c r="D3" s="4468"/>
      <c r="E3" s="4468"/>
      <c r="F3" s="4468"/>
      <c r="G3" s="4468"/>
      <c r="H3" s="4468"/>
      <c r="I3" s="4470"/>
    </row>
    <row r="4" spans="1:9" ht="12" customHeight="1">
      <c r="A4" s="4471" t="s">
        <v>1300</v>
      </c>
      <c r="B4" s="4472"/>
      <c r="C4" s="4472"/>
      <c r="D4" s="4472"/>
      <c r="E4" s="4472"/>
      <c r="F4" s="4472"/>
      <c r="G4" s="4472"/>
      <c r="H4" s="4472"/>
      <c r="I4" s="4473"/>
    </row>
    <row r="5" spans="1:9" ht="12" customHeight="1">
      <c r="A5" s="4474" t="s">
        <v>1301</v>
      </c>
      <c r="B5" s="4475"/>
      <c r="C5" s="4475"/>
      <c r="D5" s="4475"/>
      <c r="E5" s="4475"/>
      <c r="F5" s="4475"/>
      <c r="G5" s="4475"/>
      <c r="H5" s="4475"/>
      <c r="I5" s="4476"/>
    </row>
    <row r="6" spans="1:9" ht="12" customHeight="1">
      <c r="A6" s="4474" t="s">
        <v>1302</v>
      </c>
      <c r="B6" s="4475"/>
      <c r="C6" s="4475"/>
      <c r="D6" s="4475"/>
      <c r="E6" s="4475"/>
      <c r="F6" s="4475"/>
      <c r="G6" s="4475"/>
      <c r="H6" s="4475"/>
      <c r="I6" s="4476"/>
    </row>
    <row r="7" spans="1:9" ht="12" customHeight="1">
      <c r="A7" s="4474" t="s">
        <v>1303</v>
      </c>
      <c r="B7" s="4475"/>
      <c r="C7" s="4475"/>
      <c r="D7" s="4475"/>
      <c r="E7" s="4475"/>
      <c r="F7" s="4475"/>
      <c r="G7" s="4475"/>
      <c r="H7" s="4475"/>
      <c r="I7" s="4476"/>
    </row>
    <row r="8" spans="1:9" ht="12" customHeight="1">
      <c r="A8" s="4474" t="s">
        <v>1304</v>
      </c>
      <c r="B8" s="4475"/>
      <c r="C8" s="4475"/>
      <c r="D8" s="4475"/>
      <c r="E8" s="4475"/>
      <c r="F8" s="4475"/>
      <c r="G8" s="4475"/>
      <c r="H8" s="4475"/>
      <c r="I8" s="4476"/>
    </row>
    <row r="9" spans="1:9" ht="12" customHeight="1">
      <c r="A9" s="4474" t="s">
        <v>1305</v>
      </c>
      <c r="B9" s="4475"/>
      <c r="C9" s="4475"/>
      <c r="D9" s="4475"/>
      <c r="E9" s="4475"/>
      <c r="F9" s="4475"/>
      <c r="G9" s="4475"/>
      <c r="H9" s="4475"/>
      <c r="I9" s="4476"/>
    </row>
    <row r="10" spans="1:9" ht="12" customHeight="1">
      <c r="A10" s="4474" t="s">
        <v>1306</v>
      </c>
      <c r="B10" s="4475"/>
      <c r="C10" s="4475"/>
      <c r="D10" s="4475"/>
      <c r="E10" s="4475"/>
      <c r="F10" s="4475"/>
      <c r="G10" s="4475"/>
      <c r="H10" s="4475"/>
      <c r="I10" s="4476"/>
    </row>
    <row r="11" spans="1:9" ht="12" customHeight="1">
      <c r="A11" s="4474" t="s">
        <v>1307</v>
      </c>
      <c r="B11" s="4475"/>
      <c r="C11" s="4475"/>
      <c r="D11" s="4475"/>
      <c r="E11" s="4475"/>
      <c r="F11" s="4475"/>
      <c r="G11" s="4475"/>
      <c r="H11" s="4475"/>
      <c r="I11" s="4476"/>
    </row>
    <row r="12" spans="1:9" ht="12" customHeight="1">
      <c r="A12" s="4474" t="s">
        <v>1308</v>
      </c>
      <c r="B12" s="4475"/>
      <c r="C12" s="4475"/>
      <c r="D12" s="4475"/>
      <c r="E12" s="4475"/>
      <c r="F12" s="4475"/>
      <c r="G12" s="4475"/>
      <c r="H12" s="4475"/>
      <c r="I12" s="4476"/>
    </row>
    <row r="13" spans="1:9" ht="12" customHeight="1">
      <c r="A13" s="4474" t="s">
        <v>1309</v>
      </c>
      <c r="B13" s="4475"/>
      <c r="C13" s="4475"/>
      <c r="D13" s="4475"/>
      <c r="E13" s="4475"/>
      <c r="F13" s="4475"/>
      <c r="G13" s="4475"/>
      <c r="H13" s="4475"/>
      <c r="I13" s="4476"/>
    </row>
    <row r="14" spans="1:9" ht="12" customHeight="1">
      <c r="A14" s="4474" t="s">
        <v>1310</v>
      </c>
      <c r="B14" s="4475"/>
      <c r="C14" s="4475"/>
      <c r="D14" s="4475"/>
      <c r="E14" s="4475"/>
      <c r="F14" s="4475"/>
      <c r="G14" s="4475"/>
      <c r="H14" s="4475"/>
      <c r="I14" s="4476"/>
    </row>
    <row r="15" spans="1:9" ht="4.3499999999999996" customHeight="1">
      <c r="A15" s="4474"/>
      <c r="B15" s="4475"/>
      <c r="C15" s="4475"/>
      <c r="D15" s="4475"/>
      <c r="E15" s="4475"/>
      <c r="F15" s="4475"/>
      <c r="G15" s="4475"/>
      <c r="H15" s="4475"/>
      <c r="I15" s="4476"/>
    </row>
    <row r="16" spans="1:9" ht="12" customHeight="1">
      <c r="A16" s="4474" t="s">
        <v>1311</v>
      </c>
      <c r="B16" s="4475"/>
      <c r="C16" s="4475"/>
      <c r="D16" s="4475"/>
      <c r="E16" s="4475"/>
      <c r="F16" s="4475"/>
      <c r="G16" s="4475"/>
      <c r="H16" s="4475"/>
      <c r="I16" s="4476"/>
    </row>
    <row r="17" spans="1:9" s="4463" customFormat="1" ht="12" customHeight="1">
      <c r="A17" s="4474" t="s">
        <v>1312</v>
      </c>
      <c r="B17" s="4475"/>
      <c r="C17" s="4475"/>
      <c r="D17" s="4475"/>
      <c r="E17" s="4475"/>
      <c r="F17" s="4475"/>
      <c r="G17" s="4475"/>
      <c r="H17" s="4475"/>
      <c r="I17" s="4476"/>
    </row>
    <row r="18" spans="1:9" s="4463" customFormat="1" ht="4.3499999999999996" customHeight="1">
      <c r="A18" s="4474"/>
      <c r="B18" s="4475"/>
      <c r="C18" s="4475"/>
      <c r="D18" s="4475"/>
      <c r="E18" s="4475"/>
      <c r="F18" s="4475"/>
      <c r="G18" s="4475"/>
      <c r="H18" s="4475"/>
      <c r="I18" s="4476"/>
    </row>
    <row r="19" spans="1:9" s="4463" customFormat="1" ht="12" customHeight="1">
      <c r="A19" s="4474" t="s">
        <v>1313</v>
      </c>
      <c r="B19" s="4475"/>
      <c r="C19" s="4475"/>
      <c r="D19" s="4475"/>
      <c r="E19" s="4475"/>
      <c r="F19" s="4475"/>
      <c r="G19" s="4475"/>
      <c r="H19" s="4475"/>
      <c r="I19" s="4476"/>
    </row>
    <row r="20" spans="1:9" s="4463" customFormat="1" ht="12" customHeight="1">
      <c r="A20" s="4474" t="s">
        <v>1314</v>
      </c>
      <c r="B20" s="4475"/>
      <c r="C20" s="4475"/>
      <c r="D20" s="4475"/>
      <c r="E20" s="4475"/>
      <c r="F20" s="4475"/>
      <c r="G20" s="4475"/>
      <c r="H20" s="4475"/>
      <c r="I20" s="4476"/>
    </row>
    <row r="21" spans="1:9" s="4463" customFormat="1" ht="4.3499999999999996" customHeight="1">
      <c r="A21" s="4474"/>
      <c r="B21" s="4475"/>
      <c r="C21" s="4475"/>
      <c r="D21" s="4475"/>
      <c r="E21" s="4475"/>
      <c r="F21" s="4475"/>
      <c r="G21" s="4475"/>
      <c r="H21" s="4475"/>
      <c r="I21" s="4476"/>
    </row>
    <row r="22" spans="1:9" s="4463" customFormat="1" ht="12" customHeight="1">
      <c r="A22" s="4474" t="s">
        <v>1315</v>
      </c>
      <c r="B22" s="4475"/>
      <c r="C22" s="4475"/>
      <c r="D22" s="4475"/>
      <c r="E22" s="4475"/>
      <c r="F22" s="4475"/>
      <c r="G22" s="4475"/>
      <c r="H22" s="4475"/>
      <c r="I22" s="4476"/>
    </row>
    <row r="23" spans="1:9" s="4463" customFormat="1" ht="12" customHeight="1">
      <c r="A23" s="4474" t="s">
        <v>1316</v>
      </c>
      <c r="B23" s="4475"/>
      <c r="C23" s="4475"/>
      <c r="D23" s="4475"/>
      <c r="E23" s="4475"/>
      <c r="F23" s="4475"/>
      <c r="G23" s="4475"/>
      <c r="H23" s="4475"/>
      <c r="I23" s="4476"/>
    </row>
    <row r="24" spans="1:9" s="4463" customFormat="1" ht="4.3499999999999996" customHeight="1">
      <c r="A24" s="4474"/>
      <c r="B24" s="4475"/>
      <c r="C24" s="4475"/>
      <c r="D24" s="4475"/>
      <c r="E24" s="4475"/>
      <c r="F24" s="4475"/>
      <c r="G24" s="4475"/>
      <c r="H24" s="4475"/>
      <c r="I24" s="4476"/>
    </row>
    <row r="25" spans="1:9" s="4463" customFormat="1" ht="12" customHeight="1">
      <c r="A25" s="4474" t="s">
        <v>1317</v>
      </c>
      <c r="B25" s="4475"/>
      <c r="C25" s="4475"/>
      <c r="D25" s="4475"/>
      <c r="E25" s="4475"/>
      <c r="F25" s="4475"/>
      <c r="G25" s="4475"/>
      <c r="H25" s="4475"/>
      <c r="I25" s="4476"/>
    </row>
    <row r="26" spans="1:9" s="4463" customFormat="1" ht="12" customHeight="1">
      <c r="A26" s="4474" t="s">
        <v>1318</v>
      </c>
      <c r="B26" s="4475"/>
      <c r="C26" s="4475"/>
      <c r="D26" s="4475"/>
      <c r="E26" s="4475"/>
      <c r="F26" s="4475"/>
      <c r="G26" s="4475"/>
      <c r="H26" s="4475"/>
      <c r="I26" s="4476"/>
    </row>
    <row r="27" spans="1:9" s="4463" customFormat="1" ht="4.3499999999999996" customHeight="1">
      <c r="A27" s="4477"/>
      <c r="B27" s="4478"/>
      <c r="C27" s="4478"/>
      <c r="D27" s="4478"/>
      <c r="E27" s="4478"/>
      <c r="F27" s="4478"/>
      <c r="G27" s="4478"/>
      <c r="H27" s="4478"/>
      <c r="I27" s="4479"/>
    </row>
    <row r="28" spans="1:9" s="4463" customFormat="1" ht="12.6" customHeight="1">
      <c r="A28" s="4480"/>
      <c r="B28" s="4481"/>
      <c r="C28" s="4482" t="s">
        <v>829</v>
      </c>
      <c r="D28" s="4483"/>
      <c r="E28" s="4484"/>
      <c r="F28" s="4482" t="s">
        <v>830</v>
      </c>
      <c r="G28" s="4483"/>
      <c r="H28" s="4484"/>
      <c r="I28" s="4480"/>
    </row>
    <row r="29" spans="1:9" s="4463" customFormat="1" ht="12.6" customHeight="1">
      <c r="A29" s="4485"/>
      <c r="B29" s="4486"/>
      <c r="C29" s="4482" t="s">
        <v>831</v>
      </c>
      <c r="D29" s="4484"/>
      <c r="E29" s="4487" t="s">
        <v>832</v>
      </c>
      <c r="F29" s="4482" t="s">
        <v>831</v>
      </c>
      <c r="G29" s="4484"/>
      <c r="H29" s="4487" t="s">
        <v>832</v>
      </c>
      <c r="I29" s="4488"/>
    </row>
    <row r="30" spans="1:9" s="4463" customFormat="1" ht="12" customHeight="1">
      <c r="A30" s="4485"/>
      <c r="B30" s="4489"/>
      <c r="C30" s="4490" t="s">
        <v>1319</v>
      </c>
      <c r="D30" s="4490" t="s">
        <v>1321</v>
      </c>
      <c r="E30" s="4491" t="s">
        <v>833</v>
      </c>
      <c r="F30" s="4487"/>
      <c r="G30" s="4487"/>
      <c r="H30" s="4487" t="s">
        <v>833</v>
      </c>
      <c r="I30" s="4488"/>
    </row>
    <row r="31" spans="1:9" s="4463" customFormat="1" ht="12" customHeight="1">
      <c r="A31" s="4485" t="s">
        <v>549</v>
      </c>
      <c r="B31" s="4486" t="s">
        <v>379</v>
      </c>
      <c r="C31" s="4487" t="s">
        <v>1320</v>
      </c>
      <c r="D31" s="4487" t="s">
        <v>1322</v>
      </c>
      <c r="E31" s="4487" t="s">
        <v>834</v>
      </c>
      <c r="F31" s="4487" t="s">
        <v>1320</v>
      </c>
      <c r="G31" s="4487" t="s">
        <v>1322</v>
      </c>
      <c r="H31" s="4487" t="s">
        <v>834</v>
      </c>
      <c r="I31" s="4485" t="s">
        <v>549</v>
      </c>
    </row>
    <row r="32" spans="1:9" s="4463" customFormat="1" ht="12" customHeight="1">
      <c r="A32" s="4485" t="s">
        <v>593</v>
      </c>
      <c r="B32" s="4489"/>
      <c r="C32" s="4487" t="s">
        <v>493</v>
      </c>
      <c r="D32" s="4487" t="s">
        <v>493</v>
      </c>
      <c r="E32" s="4487" t="s">
        <v>835</v>
      </c>
      <c r="F32" s="4487" t="s">
        <v>493</v>
      </c>
      <c r="G32" s="4487" t="s">
        <v>493</v>
      </c>
      <c r="H32" s="4487" t="s">
        <v>835</v>
      </c>
      <c r="I32" s="4485" t="s">
        <v>593</v>
      </c>
    </row>
    <row r="33" spans="1:13" ht="12" customHeight="1" thickBot="1">
      <c r="A33" s="4492"/>
      <c r="B33" s="4493" t="s">
        <v>599</v>
      </c>
      <c r="C33" s="4494" t="s">
        <v>600</v>
      </c>
      <c r="D33" s="4494" t="s">
        <v>494</v>
      </c>
      <c r="E33" s="4494" t="s">
        <v>495</v>
      </c>
      <c r="F33" s="4494" t="s">
        <v>496</v>
      </c>
      <c r="G33" s="4494" t="s">
        <v>497</v>
      </c>
      <c r="H33" s="4494" t="s">
        <v>498</v>
      </c>
      <c r="I33" s="4492"/>
    </row>
    <row r="34" spans="1:13" ht="9.9499999999999993" customHeight="1">
      <c r="A34" s="4488"/>
      <c r="B34" s="4495" t="s">
        <v>836</v>
      </c>
      <c r="C34" s="4496"/>
      <c r="D34" s="4497"/>
      <c r="E34" s="4489"/>
      <c r="F34" s="4496"/>
      <c r="G34" s="4497"/>
      <c r="H34" s="4498"/>
      <c r="I34" s="4488"/>
    </row>
    <row r="35" spans="1:13" ht="11.45" customHeight="1">
      <c r="A35" s="4494">
        <v>1</v>
      </c>
      <c r="B35" s="4499" t="s">
        <v>572</v>
      </c>
      <c r="C35" s="5523">
        <v>143</v>
      </c>
      <c r="D35" s="5219">
        <v>1495</v>
      </c>
      <c r="E35" s="5220">
        <v>1.07</v>
      </c>
      <c r="F35" s="3486">
        <v>0</v>
      </c>
      <c r="G35" s="3487">
        <v>0</v>
      </c>
      <c r="H35" s="3488">
        <v>0</v>
      </c>
      <c r="I35" s="4500">
        <v>1</v>
      </c>
      <c r="K35" s="4501"/>
      <c r="L35" s="4501"/>
      <c r="M35" s="4502"/>
    </row>
    <row r="36" spans="1:13" ht="11.45" customHeight="1">
      <c r="A36" s="4503">
        <v>2</v>
      </c>
      <c r="B36" s="4499" t="s">
        <v>573</v>
      </c>
      <c r="C36" s="5523">
        <v>0</v>
      </c>
      <c r="D36" s="5219">
        <v>0</v>
      </c>
      <c r="E36" s="5220">
        <v>0</v>
      </c>
      <c r="F36" s="3486">
        <v>0</v>
      </c>
      <c r="G36" s="3487">
        <v>0</v>
      </c>
      <c r="H36" s="3488">
        <v>0</v>
      </c>
      <c r="I36" s="4500">
        <v>2</v>
      </c>
    </row>
    <row r="37" spans="1:13" ht="11.45" customHeight="1">
      <c r="A37" s="4503">
        <v>3</v>
      </c>
      <c r="B37" s="4499" t="s">
        <v>607</v>
      </c>
      <c r="C37" s="5523">
        <v>0</v>
      </c>
      <c r="D37" s="5219">
        <v>0</v>
      </c>
      <c r="E37" s="5220">
        <v>0</v>
      </c>
      <c r="F37" s="3486">
        <v>0</v>
      </c>
      <c r="G37" s="3487">
        <v>0</v>
      </c>
      <c r="H37" s="3488">
        <v>0</v>
      </c>
      <c r="I37" s="4500">
        <v>3</v>
      </c>
    </row>
    <row r="38" spans="1:13" ht="11.45" customHeight="1">
      <c r="A38" s="4503">
        <v>4</v>
      </c>
      <c r="B38" s="4499" t="s">
        <v>1323</v>
      </c>
      <c r="C38" s="5523">
        <v>0</v>
      </c>
      <c r="D38" s="5219">
        <v>0</v>
      </c>
      <c r="E38" s="5220">
        <v>0</v>
      </c>
      <c r="F38" s="3486">
        <v>0</v>
      </c>
      <c r="G38" s="3487">
        <v>0</v>
      </c>
      <c r="H38" s="3488">
        <v>0</v>
      </c>
      <c r="I38" s="4500">
        <v>4</v>
      </c>
    </row>
    <row r="39" spans="1:13" ht="11.45" customHeight="1">
      <c r="A39" s="4503">
        <v>5</v>
      </c>
      <c r="B39" s="4499" t="s">
        <v>609</v>
      </c>
      <c r="C39" s="5523">
        <v>0</v>
      </c>
      <c r="D39" s="5219">
        <v>0</v>
      </c>
      <c r="E39" s="5222">
        <v>0</v>
      </c>
      <c r="F39" s="3486">
        <v>0</v>
      </c>
      <c r="G39" s="3487">
        <v>0</v>
      </c>
      <c r="H39" s="3489">
        <v>0</v>
      </c>
      <c r="I39" s="4500">
        <v>5</v>
      </c>
    </row>
    <row r="40" spans="1:13" ht="11.45" customHeight="1">
      <c r="A40" s="4503">
        <v>6</v>
      </c>
      <c r="B40" s="4499" t="s">
        <v>610</v>
      </c>
      <c r="C40" s="5523">
        <v>416</v>
      </c>
      <c r="D40" s="5219">
        <v>813</v>
      </c>
      <c r="E40" s="5220">
        <v>3.72</v>
      </c>
      <c r="F40" s="3486">
        <v>0</v>
      </c>
      <c r="G40" s="3487">
        <v>0</v>
      </c>
      <c r="H40" s="3489">
        <v>0</v>
      </c>
      <c r="I40" s="4500">
        <v>6</v>
      </c>
    </row>
    <row r="41" spans="1:13" ht="11.45" customHeight="1">
      <c r="A41" s="4503">
        <v>7</v>
      </c>
      <c r="B41" s="4499" t="s">
        <v>611</v>
      </c>
      <c r="C41" s="5523">
        <v>2274</v>
      </c>
      <c r="D41" s="5219">
        <v>5586</v>
      </c>
      <c r="E41" s="5220">
        <v>2.44</v>
      </c>
      <c r="F41" s="3486">
        <v>0</v>
      </c>
      <c r="G41" s="3487">
        <v>0</v>
      </c>
      <c r="H41" s="3488">
        <v>0</v>
      </c>
      <c r="I41" s="4500">
        <v>7</v>
      </c>
    </row>
    <row r="42" spans="1:13" ht="11.45" customHeight="1">
      <c r="A42" s="4503">
        <v>8</v>
      </c>
      <c r="B42" s="4499" t="s">
        <v>612</v>
      </c>
      <c r="C42" s="5523">
        <v>180</v>
      </c>
      <c r="D42" s="5219">
        <v>321</v>
      </c>
      <c r="E42" s="5220">
        <v>2.57</v>
      </c>
      <c r="F42" s="3486">
        <v>0</v>
      </c>
      <c r="G42" s="3487">
        <v>0</v>
      </c>
      <c r="H42" s="3488">
        <v>0</v>
      </c>
      <c r="I42" s="4500">
        <v>8</v>
      </c>
    </row>
    <row r="43" spans="1:13" ht="11.45" customHeight="1">
      <c r="A43" s="4503">
        <v>9</v>
      </c>
      <c r="B43" s="4499" t="s">
        <v>1324</v>
      </c>
      <c r="C43" s="5523">
        <v>0</v>
      </c>
      <c r="D43" s="5219">
        <v>0</v>
      </c>
      <c r="E43" s="5220">
        <v>0</v>
      </c>
      <c r="F43" s="3486">
        <v>0</v>
      </c>
      <c r="G43" s="3487">
        <v>0</v>
      </c>
      <c r="H43" s="3488">
        <v>0</v>
      </c>
      <c r="I43" s="4500">
        <v>9</v>
      </c>
    </row>
    <row r="44" spans="1:13" ht="11.45" customHeight="1">
      <c r="A44" s="4503">
        <v>10</v>
      </c>
      <c r="B44" s="4499" t="s">
        <v>837</v>
      </c>
      <c r="C44" s="5523">
        <v>11</v>
      </c>
      <c r="D44" s="5219">
        <v>3944</v>
      </c>
      <c r="E44" s="5220">
        <v>2.37</v>
      </c>
      <c r="F44" s="3486">
        <v>0</v>
      </c>
      <c r="G44" s="3487">
        <v>0</v>
      </c>
      <c r="H44" s="3488">
        <v>0</v>
      </c>
      <c r="I44" s="4500">
        <v>10</v>
      </c>
    </row>
    <row r="45" spans="1:13" ht="11.45" customHeight="1">
      <c r="A45" s="4503">
        <v>11</v>
      </c>
      <c r="B45" s="4499" t="s">
        <v>615</v>
      </c>
      <c r="C45" s="5523">
        <v>0</v>
      </c>
      <c r="D45" s="5219">
        <v>0</v>
      </c>
      <c r="E45" s="5220">
        <v>0</v>
      </c>
      <c r="F45" s="3486">
        <v>0</v>
      </c>
      <c r="G45" s="3487">
        <v>0</v>
      </c>
      <c r="H45" s="3488">
        <v>0</v>
      </c>
      <c r="I45" s="4500">
        <v>11</v>
      </c>
    </row>
    <row r="46" spans="1:13" ht="11.45" customHeight="1">
      <c r="A46" s="4503">
        <v>12</v>
      </c>
      <c r="B46" s="4499" t="s">
        <v>616</v>
      </c>
      <c r="C46" s="5523">
        <v>0</v>
      </c>
      <c r="D46" s="5219">
        <v>0</v>
      </c>
      <c r="E46" s="5220">
        <v>0</v>
      </c>
      <c r="F46" s="3486">
        <v>0</v>
      </c>
      <c r="G46" s="3487">
        <v>0</v>
      </c>
      <c r="H46" s="3488">
        <v>0</v>
      </c>
      <c r="I46" s="4500">
        <v>12</v>
      </c>
    </row>
    <row r="47" spans="1:13" ht="11.45" customHeight="1">
      <c r="A47" s="4503">
        <v>13</v>
      </c>
      <c r="B47" s="4499" t="s">
        <v>617</v>
      </c>
      <c r="C47" s="5523">
        <v>0</v>
      </c>
      <c r="D47" s="5219">
        <v>0</v>
      </c>
      <c r="E47" s="5220">
        <v>0</v>
      </c>
      <c r="F47" s="3486">
        <v>0</v>
      </c>
      <c r="G47" s="3487">
        <v>0</v>
      </c>
      <c r="H47" s="3488">
        <v>0</v>
      </c>
      <c r="I47" s="4500">
        <v>13</v>
      </c>
    </row>
    <row r="48" spans="1:13" ht="11.45" customHeight="1">
      <c r="A48" s="4503">
        <v>14</v>
      </c>
      <c r="B48" s="4499" t="s">
        <v>618</v>
      </c>
      <c r="C48" s="5523">
        <v>0</v>
      </c>
      <c r="D48" s="5219">
        <v>0</v>
      </c>
      <c r="E48" s="5220">
        <v>0</v>
      </c>
      <c r="F48" s="3486">
        <v>0</v>
      </c>
      <c r="G48" s="3487">
        <v>0</v>
      </c>
      <c r="H48" s="3488">
        <v>0</v>
      </c>
      <c r="I48" s="4500">
        <v>14</v>
      </c>
    </row>
    <row r="49" spans="1:13" ht="11.45" customHeight="1">
      <c r="A49" s="4503">
        <v>15</v>
      </c>
      <c r="B49" s="4499" t="s">
        <v>619</v>
      </c>
      <c r="C49" s="5523">
        <v>0</v>
      </c>
      <c r="D49" s="5219">
        <v>0</v>
      </c>
      <c r="E49" s="5222">
        <v>0</v>
      </c>
      <c r="F49" s="3486">
        <v>0</v>
      </c>
      <c r="G49" s="3487">
        <v>0</v>
      </c>
      <c r="H49" s="3488">
        <v>0</v>
      </c>
      <c r="I49" s="4500">
        <v>15</v>
      </c>
    </row>
    <row r="50" spans="1:13" ht="11.45" customHeight="1">
      <c r="A50" s="4503">
        <v>16</v>
      </c>
      <c r="B50" s="4499" t="s">
        <v>620</v>
      </c>
      <c r="C50" s="5523">
        <v>0</v>
      </c>
      <c r="D50" s="5219">
        <v>0</v>
      </c>
      <c r="E50" s="5220">
        <v>0</v>
      </c>
      <c r="F50" s="3486">
        <v>0</v>
      </c>
      <c r="G50" s="3487">
        <v>0</v>
      </c>
      <c r="H50" s="3488">
        <v>0</v>
      </c>
      <c r="I50" s="4500">
        <v>16</v>
      </c>
    </row>
    <row r="51" spans="1:13" ht="11.45" customHeight="1">
      <c r="A51" s="4503">
        <v>17</v>
      </c>
      <c r="B51" s="4499" t="s">
        <v>621</v>
      </c>
      <c r="C51" s="5523">
        <v>0</v>
      </c>
      <c r="D51" s="5219">
        <v>0</v>
      </c>
      <c r="E51" s="5220">
        <v>0</v>
      </c>
      <c r="F51" s="3486">
        <v>0</v>
      </c>
      <c r="G51" s="3487">
        <v>0</v>
      </c>
      <c r="H51" s="3488">
        <v>0</v>
      </c>
      <c r="I51" s="4500">
        <v>17</v>
      </c>
    </row>
    <row r="52" spans="1:13" ht="11.45" customHeight="1">
      <c r="A52" s="4503">
        <v>18</v>
      </c>
      <c r="B52" s="4499" t="s">
        <v>838</v>
      </c>
      <c r="C52" s="5523">
        <v>0</v>
      </c>
      <c r="D52" s="5219">
        <v>0</v>
      </c>
      <c r="E52" s="5220">
        <v>0</v>
      </c>
      <c r="F52" s="3486">
        <v>0</v>
      </c>
      <c r="G52" s="3487">
        <v>0</v>
      </c>
      <c r="H52" s="3488">
        <v>0</v>
      </c>
      <c r="I52" s="4500">
        <v>18</v>
      </c>
    </row>
    <row r="53" spans="1:13" ht="11.45" customHeight="1">
      <c r="A53" s="4503">
        <v>19</v>
      </c>
      <c r="B53" s="4499" t="s">
        <v>623</v>
      </c>
      <c r="C53" s="5523">
        <v>785</v>
      </c>
      <c r="D53" s="5219">
        <v>785</v>
      </c>
      <c r="E53" s="5220">
        <v>3.93</v>
      </c>
      <c r="F53" s="3486">
        <v>0</v>
      </c>
      <c r="G53" s="3487">
        <v>0</v>
      </c>
      <c r="H53" s="3488">
        <v>0</v>
      </c>
      <c r="I53" s="4500">
        <v>19</v>
      </c>
    </row>
    <row r="54" spans="1:13" ht="11.45" customHeight="1">
      <c r="A54" s="4503">
        <v>20</v>
      </c>
      <c r="B54" s="4499" t="s">
        <v>624</v>
      </c>
      <c r="C54" s="5523">
        <v>210589</v>
      </c>
      <c r="D54" s="5219">
        <v>405847</v>
      </c>
      <c r="E54" s="5220">
        <v>5.63</v>
      </c>
      <c r="F54" s="3486">
        <v>0</v>
      </c>
      <c r="G54" s="3487">
        <v>0</v>
      </c>
      <c r="H54" s="3488">
        <v>0</v>
      </c>
      <c r="I54" s="4500">
        <v>20</v>
      </c>
    </row>
    <row r="55" spans="1:13" ht="11.45" customHeight="1">
      <c r="A55" s="4503">
        <v>21</v>
      </c>
      <c r="B55" s="4499" t="s">
        <v>625</v>
      </c>
      <c r="C55" s="5523">
        <v>0</v>
      </c>
      <c r="D55" s="5219">
        <v>0</v>
      </c>
      <c r="E55" s="5220">
        <v>0</v>
      </c>
      <c r="F55" s="3486">
        <v>0</v>
      </c>
      <c r="G55" s="3487">
        <v>0</v>
      </c>
      <c r="H55" s="3488">
        <v>0</v>
      </c>
      <c r="I55" s="4500">
        <v>21</v>
      </c>
    </row>
    <row r="56" spans="1:13" ht="11.45" customHeight="1">
      <c r="A56" s="4503">
        <v>22</v>
      </c>
      <c r="B56" s="4499" t="s">
        <v>839</v>
      </c>
      <c r="C56" s="5523">
        <v>0</v>
      </c>
      <c r="D56" s="5219">
        <v>0</v>
      </c>
      <c r="E56" s="5220">
        <v>0</v>
      </c>
      <c r="F56" s="3486">
        <v>0</v>
      </c>
      <c r="G56" s="3487">
        <v>0</v>
      </c>
      <c r="H56" s="3488">
        <v>0</v>
      </c>
      <c r="I56" s="4500">
        <v>22</v>
      </c>
    </row>
    <row r="57" spans="1:13" ht="11.45" customHeight="1">
      <c r="A57" s="4503">
        <v>23</v>
      </c>
      <c r="B57" s="4499" t="s">
        <v>626</v>
      </c>
      <c r="C57" s="5523">
        <v>0</v>
      </c>
      <c r="D57" s="5219">
        <v>0</v>
      </c>
      <c r="E57" s="5220">
        <v>0</v>
      </c>
      <c r="F57" s="3486">
        <v>0</v>
      </c>
      <c r="G57" s="3487">
        <v>0</v>
      </c>
      <c r="H57" s="3488">
        <v>0</v>
      </c>
      <c r="I57" s="4500">
        <v>23</v>
      </c>
    </row>
    <row r="58" spans="1:13" ht="11.45" customHeight="1">
      <c r="A58" s="4503">
        <v>24</v>
      </c>
      <c r="B58" s="4499" t="s">
        <v>627</v>
      </c>
      <c r="C58" s="5523">
        <v>0</v>
      </c>
      <c r="D58" s="5219">
        <v>0</v>
      </c>
      <c r="E58" s="5220">
        <v>0</v>
      </c>
      <c r="F58" s="3486">
        <v>0</v>
      </c>
      <c r="G58" s="3487">
        <v>0</v>
      </c>
      <c r="H58" s="3488">
        <v>0</v>
      </c>
      <c r="I58" s="4500">
        <v>24</v>
      </c>
    </row>
    <row r="59" spans="1:13" ht="11.45" customHeight="1">
      <c r="A59" s="4503">
        <v>25</v>
      </c>
      <c r="B59" s="4499" t="s">
        <v>628</v>
      </c>
      <c r="C59" s="5523">
        <v>0</v>
      </c>
      <c r="D59" s="5219">
        <v>0</v>
      </c>
      <c r="E59" s="5220">
        <v>0</v>
      </c>
      <c r="F59" s="3486">
        <v>0</v>
      </c>
      <c r="G59" s="3487">
        <v>0</v>
      </c>
      <c r="H59" s="3488">
        <v>0</v>
      </c>
      <c r="I59" s="4500">
        <v>25</v>
      </c>
    </row>
    <row r="60" spans="1:13" ht="11.45" customHeight="1">
      <c r="A60" s="4503">
        <v>26</v>
      </c>
      <c r="B60" s="4499" t="s">
        <v>629</v>
      </c>
      <c r="C60" s="5523">
        <v>0</v>
      </c>
      <c r="D60" s="5219">
        <v>0</v>
      </c>
      <c r="E60" s="5220">
        <v>0</v>
      </c>
      <c r="F60" s="3486">
        <v>0</v>
      </c>
      <c r="G60" s="3487">
        <v>0</v>
      </c>
      <c r="H60" s="3488">
        <v>0</v>
      </c>
      <c r="I60" s="4500">
        <v>26</v>
      </c>
    </row>
    <row r="61" spans="1:13" ht="11.45" customHeight="1">
      <c r="A61" s="4503">
        <v>27</v>
      </c>
      <c r="B61" s="4499" t="s">
        <v>840</v>
      </c>
      <c r="C61" s="5523">
        <v>0</v>
      </c>
      <c r="D61" s="5219">
        <v>0</v>
      </c>
      <c r="E61" s="5220">
        <v>0</v>
      </c>
      <c r="F61" s="3486">
        <v>0</v>
      </c>
      <c r="G61" s="3487">
        <v>0</v>
      </c>
      <c r="H61" s="3488">
        <v>0</v>
      </c>
      <c r="I61" s="4500">
        <v>27</v>
      </c>
    </row>
    <row r="62" spans="1:13" ht="11.45" customHeight="1">
      <c r="A62" s="4503">
        <v>28</v>
      </c>
      <c r="B62" s="4499" t="s">
        <v>841</v>
      </c>
      <c r="C62" s="5523">
        <v>0</v>
      </c>
      <c r="D62" s="5219"/>
      <c r="E62" s="5221"/>
      <c r="F62" s="3486">
        <v>0</v>
      </c>
      <c r="G62" s="3487">
        <v>0</v>
      </c>
      <c r="H62" s="3488">
        <v>0</v>
      </c>
      <c r="I62" s="4500">
        <v>28</v>
      </c>
    </row>
    <row r="63" spans="1:13" ht="11.45" customHeight="1">
      <c r="A63" s="4503">
        <v>29</v>
      </c>
      <c r="B63" s="4499" t="s">
        <v>842</v>
      </c>
      <c r="C63" s="5523">
        <v>0</v>
      </c>
      <c r="D63" s="5219"/>
      <c r="E63" s="5221"/>
      <c r="F63" s="3486">
        <v>0</v>
      </c>
      <c r="G63" s="3487">
        <v>0</v>
      </c>
      <c r="H63" s="3488">
        <v>0</v>
      </c>
      <c r="I63" s="4500">
        <v>29</v>
      </c>
    </row>
    <row r="64" spans="1:13" ht="11.45" customHeight="1" thickBot="1">
      <c r="A64" s="4504">
        <v>30</v>
      </c>
      <c r="B64" s="4505" t="s">
        <v>843</v>
      </c>
      <c r="C64" s="3490">
        <f>SUM(C35:C63)</f>
        <v>214398</v>
      </c>
      <c r="D64" s="3189">
        <f>SUM(D35:D63)</f>
        <v>418791</v>
      </c>
      <c r="E64" s="3192">
        <v>5.55</v>
      </c>
      <c r="F64" s="3490">
        <f>SUM(F35:F63)</f>
        <v>0</v>
      </c>
      <c r="G64" s="3491">
        <f>SUM(G35:G63)</f>
        <v>0</v>
      </c>
      <c r="H64" s="3492">
        <v>0</v>
      </c>
      <c r="I64" s="4506">
        <v>30</v>
      </c>
      <c r="K64" s="4507"/>
      <c r="L64" s="4501"/>
      <c r="M64" s="4502"/>
    </row>
    <row r="65" spans="1:11" ht="9.9499999999999993" customHeight="1" thickTop="1">
      <c r="A65" s="4485"/>
      <c r="B65" s="4495" t="s">
        <v>844</v>
      </c>
      <c r="C65" s="3493"/>
      <c r="D65" s="3191"/>
      <c r="E65" s="3190"/>
      <c r="F65" s="3493"/>
      <c r="G65" s="3494"/>
      <c r="H65" s="3495"/>
      <c r="I65" s="4508"/>
      <c r="K65" s="4507"/>
    </row>
    <row r="66" spans="1:11" ht="11.45" customHeight="1">
      <c r="A66" s="4494">
        <v>31</v>
      </c>
      <c r="B66" s="4499" t="s">
        <v>632</v>
      </c>
      <c r="C66" s="5523">
        <v>12241</v>
      </c>
      <c r="D66" s="5219">
        <v>16665</v>
      </c>
      <c r="E66" s="5220">
        <v>5.92</v>
      </c>
      <c r="F66" s="3486">
        <v>0</v>
      </c>
      <c r="G66" s="3487">
        <v>0</v>
      </c>
      <c r="H66" s="3488">
        <v>0</v>
      </c>
      <c r="I66" s="4500">
        <v>31</v>
      </c>
      <c r="K66" s="4507"/>
    </row>
    <row r="67" spans="1:11" ht="11.45" customHeight="1">
      <c r="A67" s="4503">
        <v>32</v>
      </c>
      <c r="B67" s="4499" t="s">
        <v>870</v>
      </c>
      <c r="C67" s="5523">
        <v>0</v>
      </c>
      <c r="D67" s="5219">
        <v>0</v>
      </c>
      <c r="E67" s="5220">
        <v>0</v>
      </c>
      <c r="F67" s="3486">
        <v>0</v>
      </c>
      <c r="G67" s="3487">
        <v>0</v>
      </c>
      <c r="H67" s="3488">
        <v>0</v>
      </c>
      <c r="I67" s="4500">
        <v>32</v>
      </c>
      <c r="K67" s="4507"/>
    </row>
    <row r="68" spans="1:11" ht="11.45" customHeight="1">
      <c r="A68" s="4503">
        <v>33</v>
      </c>
      <c r="B68" s="4499" t="s">
        <v>845</v>
      </c>
      <c r="C68" s="5523">
        <v>0</v>
      </c>
      <c r="D68" s="5219">
        <v>0</v>
      </c>
      <c r="E68" s="5220">
        <v>0</v>
      </c>
      <c r="F68" s="3486">
        <v>0</v>
      </c>
      <c r="G68" s="3487">
        <v>0</v>
      </c>
      <c r="H68" s="3488">
        <v>0</v>
      </c>
      <c r="I68" s="4500">
        <v>33</v>
      </c>
      <c r="K68" s="4507"/>
    </row>
    <row r="69" spans="1:11" ht="11.45" customHeight="1">
      <c r="A69" s="4503">
        <v>34</v>
      </c>
      <c r="B69" s="4499" t="s">
        <v>633</v>
      </c>
      <c r="C69" s="5523">
        <v>0</v>
      </c>
      <c r="D69" s="5219">
        <v>0</v>
      </c>
      <c r="E69" s="5220">
        <v>0</v>
      </c>
      <c r="F69" s="3486">
        <v>0</v>
      </c>
      <c r="G69" s="3487">
        <v>0</v>
      </c>
      <c r="H69" s="3488">
        <v>0</v>
      </c>
      <c r="I69" s="4500">
        <v>34</v>
      </c>
      <c r="K69" s="4507"/>
    </row>
    <row r="70" spans="1:11" ht="11.45" customHeight="1">
      <c r="A70" s="4503">
        <v>35</v>
      </c>
      <c r="B70" s="4499" t="s">
        <v>634</v>
      </c>
      <c r="C70" s="5523">
        <v>0</v>
      </c>
      <c r="D70" s="5219">
        <v>0</v>
      </c>
      <c r="E70" s="5220">
        <v>0</v>
      </c>
      <c r="F70" s="3486">
        <v>0</v>
      </c>
      <c r="G70" s="3487">
        <v>0</v>
      </c>
      <c r="H70" s="3488">
        <v>0</v>
      </c>
      <c r="I70" s="4500">
        <v>35</v>
      </c>
      <c r="K70" s="4507"/>
    </row>
    <row r="71" spans="1:11" ht="11.45" customHeight="1">
      <c r="A71" s="4503">
        <v>36</v>
      </c>
      <c r="B71" s="4499" t="s">
        <v>635</v>
      </c>
      <c r="C71" s="5523">
        <v>0</v>
      </c>
      <c r="D71" s="5219">
        <v>0</v>
      </c>
      <c r="E71" s="5220">
        <v>0</v>
      </c>
      <c r="F71" s="3486">
        <v>0</v>
      </c>
      <c r="G71" s="3487">
        <v>0</v>
      </c>
      <c r="H71" s="3488">
        <v>0</v>
      </c>
      <c r="I71" s="4500">
        <v>36</v>
      </c>
      <c r="K71" s="4507"/>
    </row>
    <row r="72" spans="1:11" ht="11.45" customHeight="1">
      <c r="A72" s="4503">
        <v>37</v>
      </c>
      <c r="B72" s="4499" t="s">
        <v>636</v>
      </c>
      <c r="C72" s="5523">
        <v>0</v>
      </c>
      <c r="D72" s="5219">
        <v>1293</v>
      </c>
      <c r="E72" s="5220">
        <v>11.94</v>
      </c>
      <c r="F72" s="3486">
        <v>0</v>
      </c>
      <c r="G72" s="3487">
        <v>0</v>
      </c>
      <c r="H72" s="3488">
        <v>0</v>
      </c>
      <c r="I72" s="4500">
        <v>37</v>
      </c>
      <c r="K72" s="4507"/>
    </row>
    <row r="73" spans="1:11" ht="11.45" customHeight="1">
      <c r="A73" s="4503">
        <v>38</v>
      </c>
      <c r="B73" s="4499" t="s">
        <v>871</v>
      </c>
      <c r="C73" s="5523">
        <v>0</v>
      </c>
      <c r="D73" s="5219">
        <v>71916</v>
      </c>
      <c r="E73" s="5220">
        <v>15.35</v>
      </c>
      <c r="F73" s="3486">
        <v>0</v>
      </c>
      <c r="G73" s="3487">
        <v>0</v>
      </c>
      <c r="H73" s="3488">
        <v>0</v>
      </c>
      <c r="I73" s="4500">
        <v>38</v>
      </c>
      <c r="K73" s="4507"/>
    </row>
    <row r="74" spans="1:11" ht="11.45" customHeight="1" thickBot="1">
      <c r="A74" s="4504">
        <v>39</v>
      </c>
      <c r="B74" s="4505" t="s">
        <v>482</v>
      </c>
      <c r="C74" s="3490">
        <f>SUM(C66:C73)</f>
        <v>12241</v>
      </c>
      <c r="D74" s="3189">
        <f>SUM(D66:D73)</f>
        <v>89874</v>
      </c>
      <c r="E74" s="3192">
        <v>12.64</v>
      </c>
      <c r="F74" s="3496">
        <f>SUM(F66:F73)</f>
        <v>0</v>
      </c>
      <c r="G74" s="3497">
        <f>SUM(G66:G73)</f>
        <v>0</v>
      </c>
      <c r="H74" s="3492">
        <v>0</v>
      </c>
      <c r="I74" s="4506">
        <v>39</v>
      </c>
      <c r="K74" s="4507"/>
    </row>
    <row r="75" spans="1:11" ht="11.45" customHeight="1" thickTop="1" thickBot="1">
      <c r="A75" s="4494">
        <v>40</v>
      </c>
      <c r="B75" s="4509" t="s">
        <v>825</v>
      </c>
      <c r="C75" s="3188">
        <f>C74+C64</f>
        <v>226639</v>
      </c>
      <c r="D75" s="3187">
        <f>D74+D64</f>
        <v>508665</v>
      </c>
      <c r="E75" s="5223">
        <v>6.53</v>
      </c>
      <c r="F75" s="3188">
        <f>F74+F64</f>
        <v>0</v>
      </c>
      <c r="G75" s="3187">
        <f>G74+G64</f>
        <v>0</v>
      </c>
      <c r="H75" s="3498" t="s">
        <v>478</v>
      </c>
      <c r="I75" s="4510">
        <v>40</v>
      </c>
      <c r="K75" s="4507"/>
    </row>
    <row r="76" spans="1:11" ht="12.95" customHeight="1">
      <c r="A76" s="4511"/>
      <c r="B76" s="4475"/>
      <c r="C76" s="4511"/>
      <c r="D76" s="4511"/>
      <c r="E76" s="4511"/>
      <c r="F76" s="4511"/>
      <c r="G76" s="4511"/>
      <c r="H76" s="4511"/>
      <c r="I76" s="4512" t="s">
        <v>3213</v>
      </c>
    </row>
    <row r="77" spans="1:11" customFormat="1"/>
    <row r="78" spans="1:11" customFormat="1"/>
    <row r="79" spans="1:11" customFormat="1"/>
    <row r="80" spans="1:11" customFormat="1"/>
    <row r="81" customFormat="1"/>
    <row r="82" customFormat="1"/>
    <row r="83" customFormat="1"/>
    <row r="84" customFormat="1"/>
    <row r="85" customFormat="1"/>
  </sheetData>
  <printOptions horizontalCentered="1" verticalCentered="1"/>
  <pageMargins left="0.25" right="0.25" top="0.25" bottom="0.25" header="0" footer="0"/>
  <pageSetup scale="89" orientation="portrait" horizontalDpi="2400" verticalDpi="2400" r:id="rId1"/>
  <headerFooter alignWithMargins="0">
    <oddHeader xml:space="preserve">&amp;C </oddHeader>
    <oddFooter xml:space="preserve">&amp;C </odd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0">
    <pageSetUpPr fitToPage="1"/>
  </sheetPr>
  <dimension ref="A1:T78"/>
  <sheetViews>
    <sheetView showGridLines="0" zoomScaleNormal="100" workbookViewId="0">
      <pane xSplit="3" ySplit="24" topLeftCell="D25" activePane="bottomRight" state="frozen"/>
      <selection activeCell="H38" sqref="H38"/>
      <selection pane="topRight" activeCell="H38" sqref="H38"/>
      <selection pane="bottomLeft" activeCell="H38" sqref="H38"/>
      <selection pane="bottomRight" activeCell="E32" sqref="E32"/>
    </sheetView>
  </sheetViews>
  <sheetFormatPr defaultColWidth="10.85546875" defaultRowHeight="12.75"/>
  <cols>
    <col min="1" max="1" width="3.85546875" style="925" customWidth="1"/>
    <col min="2" max="2" width="4.85546875" style="925" customWidth="1"/>
    <col min="3" max="3" width="27.85546875" style="925" customWidth="1"/>
    <col min="4" max="4" width="2.140625" style="925" customWidth="1"/>
    <col min="5" max="5" width="8.85546875" style="925" customWidth="1"/>
    <col min="6" max="6" width="9" style="925" customWidth="1"/>
    <col min="7" max="7" width="2" style="925" customWidth="1"/>
    <col min="8" max="8" width="7.85546875" style="925" customWidth="1"/>
    <col min="9" max="9" width="9" style="925" customWidth="1"/>
    <col min="10" max="10" width="2.140625" style="925" customWidth="1"/>
    <col min="11" max="11" width="8.42578125" style="925" customWidth="1"/>
    <col min="12" max="12" width="2.140625" style="925" customWidth="1"/>
    <col min="13" max="13" width="8.85546875" style="925" customWidth="1"/>
    <col min="14" max="14" width="3.85546875" style="925" customWidth="1"/>
    <col min="15" max="256" width="10.85546875" style="925"/>
    <col min="257" max="257" width="3.85546875" style="925" customWidth="1"/>
    <col min="258" max="258" width="4.85546875" style="925" customWidth="1"/>
    <col min="259" max="259" width="27.85546875" style="925" customWidth="1"/>
    <col min="260" max="260" width="2.140625" style="925" customWidth="1"/>
    <col min="261" max="261" width="8.85546875" style="925" customWidth="1"/>
    <col min="262" max="262" width="9" style="925" customWidth="1"/>
    <col min="263" max="263" width="2" style="925" customWidth="1"/>
    <col min="264" max="264" width="7.85546875" style="925" customWidth="1"/>
    <col min="265" max="265" width="9" style="925" customWidth="1"/>
    <col min="266" max="266" width="2.140625" style="925" customWidth="1"/>
    <col min="267" max="267" width="8.42578125" style="925" customWidth="1"/>
    <col min="268" max="268" width="2.140625" style="925" customWidth="1"/>
    <col min="269" max="269" width="8.85546875" style="925" customWidth="1"/>
    <col min="270" max="270" width="3.85546875" style="925" customWidth="1"/>
    <col min="271" max="512" width="10.85546875" style="925"/>
    <col min="513" max="513" width="3.85546875" style="925" customWidth="1"/>
    <col min="514" max="514" width="4.85546875" style="925" customWidth="1"/>
    <col min="515" max="515" width="27.85546875" style="925" customWidth="1"/>
    <col min="516" max="516" width="2.140625" style="925" customWidth="1"/>
    <col min="517" max="517" width="8.85546875" style="925" customWidth="1"/>
    <col min="518" max="518" width="9" style="925" customWidth="1"/>
    <col min="519" max="519" width="2" style="925" customWidth="1"/>
    <col min="520" max="520" width="7.85546875" style="925" customWidth="1"/>
    <col min="521" max="521" width="9" style="925" customWidth="1"/>
    <col min="522" max="522" width="2.140625" style="925" customWidth="1"/>
    <col min="523" max="523" width="8.42578125" style="925" customWidth="1"/>
    <col min="524" max="524" width="2.140625" style="925" customWidth="1"/>
    <col min="525" max="525" width="8.85546875" style="925" customWidth="1"/>
    <col min="526" max="526" width="3.85546875" style="925" customWidth="1"/>
    <col min="527" max="768" width="10.85546875" style="925"/>
    <col min="769" max="769" width="3.85546875" style="925" customWidth="1"/>
    <col min="770" max="770" width="4.85546875" style="925" customWidth="1"/>
    <col min="771" max="771" width="27.85546875" style="925" customWidth="1"/>
    <col min="772" max="772" width="2.140625" style="925" customWidth="1"/>
    <col min="773" max="773" width="8.85546875" style="925" customWidth="1"/>
    <col min="774" max="774" width="9" style="925" customWidth="1"/>
    <col min="775" max="775" width="2" style="925" customWidth="1"/>
    <col min="776" max="776" width="7.85546875" style="925" customWidth="1"/>
    <col min="777" max="777" width="9" style="925" customWidth="1"/>
    <col min="778" max="778" width="2.140625" style="925" customWidth="1"/>
    <col min="779" max="779" width="8.42578125" style="925" customWidth="1"/>
    <col min="780" max="780" width="2.140625" style="925" customWidth="1"/>
    <col min="781" max="781" width="8.85546875" style="925" customWidth="1"/>
    <col min="782" max="782" width="3.85546875" style="925" customWidth="1"/>
    <col min="783" max="1024" width="10.85546875" style="925"/>
    <col min="1025" max="1025" width="3.85546875" style="925" customWidth="1"/>
    <col min="1026" max="1026" width="4.85546875" style="925" customWidth="1"/>
    <col min="1027" max="1027" width="27.85546875" style="925" customWidth="1"/>
    <col min="1028" max="1028" width="2.140625" style="925" customWidth="1"/>
    <col min="1029" max="1029" width="8.85546875" style="925" customWidth="1"/>
    <col min="1030" max="1030" width="9" style="925" customWidth="1"/>
    <col min="1031" max="1031" width="2" style="925" customWidth="1"/>
    <col min="1032" max="1032" width="7.85546875" style="925" customWidth="1"/>
    <col min="1033" max="1033" width="9" style="925" customWidth="1"/>
    <col min="1034" max="1034" width="2.140625" style="925" customWidth="1"/>
    <col min="1035" max="1035" width="8.42578125" style="925" customWidth="1"/>
    <col min="1036" max="1036" width="2.140625" style="925" customWidth="1"/>
    <col min="1037" max="1037" width="8.85546875" style="925" customWidth="1"/>
    <col min="1038" max="1038" width="3.85546875" style="925" customWidth="1"/>
    <col min="1039" max="1280" width="10.85546875" style="925"/>
    <col min="1281" max="1281" width="3.85546875" style="925" customWidth="1"/>
    <col min="1282" max="1282" width="4.85546875" style="925" customWidth="1"/>
    <col min="1283" max="1283" width="27.85546875" style="925" customWidth="1"/>
    <col min="1284" max="1284" width="2.140625" style="925" customWidth="1"/>
    <col min="1285" max="1285" width="8.85546875" style="925" customWidth="1"/>
    <col min="1286" max="1286" width="9" style="925" customWidth="1"/>
    <col min="1287" max="1287" width="2" style="925" customWidth="1"/>
    <col min="1288" max="1288" width="7.85546875" style="925" customWidth="1"/>
    <col min="1289" max="1289" width="9" style="925" customWidth="1"/>
    <col min="1290" max="1290" width="2.140625" style="925" customWidth="1"/>
    <col min="1291" max="1291" width="8.42578125" style="925" customWidth="1"/>
    <col min="1292" max="1292" width="2.140625" style="925" customWidth="1"/>
    <col min="1293" max="1293" width="8.85546875" style="925" customWidth="1"/>
    <col min="1294" max="1294" width="3.85546875" style="925" customWidth="1"/>
    <col min="1295" max="1536" width="10.85546875" style="925"/>
    <col min="1537" max="1537" width="3.85546875" style="925" customWidth="1"/>
    <col min="1538" max="1538" width="4.85546875" style="925" customWidth="1"/>
    <col min="1539" max="1539" width="27.85546875" style="925" customWidth="1"/>
    <col min="1540" max="1540" width="2.140625" style="925" customWidth="1"/>
    <col min="1541" max="1541" width="8.85546875" style="925" customWidth="1"/>
    <col min="1542" max="1542" width="9" style="925" customWidth="1"/>
    <col min="1543" max="1543" width="2" style="925" customWidth="1"/>
    <col min="1544" max="1544" width="7.85546875" style="925" customWidth="1"/>
    <col min="1545" max="1545" width="9" style="925" customWidth="1"/>
    <col min="1546" max="1546" width="2.140625" style="925" customWidth="1"/>
    <col min="1547" max="1547" width="8.42578125" style="925" customWidth="1"/>
    <col min="1548" max="1548" width="2.140625" style="925" customWidth="1"/>
    <col min="1549" max="1549" width="8.85546875" style="925" customWidth="1"/>
    <col min="1550" max="1550" width="3.85546875" style="925" customWidth="1"/>
    <col min="1551" max="1792" width="10.85546875" style="925"/>
    <col min="1793" max="1793" width="3.85546875" style="925" customWidth="1"/>
    <col min="1794" max="1794" width="4.85546875" style="925" customWidth="1"/>
    <col min="1795" max="1795" width="27.85546875" style="925" customWidth="1"/>
    <col min="1796" max="1796" width="2.140625" style="925" customWidth="1"/>
    <col min="1797" max="1797" width="8.85546875" style="925" customWidth="1"/>
    <col min="1798" max="1798" width="9" style="925" customWidth="1"/>
    <col min="1799" max="1799" width="2" style="925" customWidth="1"/>
    <col min="1800" max="1800" width="7.85546875" style="925" customWidth="1"/>
    <col min="1801" max="1801" width="9" style="925" customWidth="1"/>
    <col min="1802" max="1802" width="2.140625" style="925" customWidth="1"/>
    <col min="1803" max="1803" width="8.42578125" style="925" customWidth="1"/>
    <col min="1804" max="1804" width="2.140625" style="925" customWidth="1"/>
    <col min="1805" max="1805" width="8.85546875" style="925" customWidth="1"/>
    <col min="1806" max="1806" width="3.85546875" style="925" customWidth="1"/>
    <col min="1807" max="2048" width="10.85546875" style="925"/>
    <col min="2049" max="2049" width="3.85546875" style="925" customWidth="1"/>
    <col min="2050" max="2050" width="4.85546875" style="925" customWidth="1"/>
    <col min="2051" max="2051" width="27.85546875" style="925" customWidth="1"/>
    <col min="2052" max="2052" width="2.140625" style="925" customWidth="1"/>
    <col min="2053" max="2053" width="8.85546875" style="925" customWidth="1"/>
    <col min="2054" max="2054" width="9" style="925" customWidth="1"/>
    <col min="2055" max="2055" width="2" style="925" customWidth="1"/>
    <col min="2056" max="2056" width="7.85546875" style="925" customWidth="1"/>
    <col min="2057" max="2057" width="9" style="925" customWidth="1"/>
    <col min="2058" max="2058" width="2.140625" style="925" customWidth="1"/>
    <col min="2059" max="2059" width="8.42578125" style="925" customWidth="1"/>
    <col min="2060" max="2060" width="2.140625" style="925" customWidth="1"/>
    <col min="2061" max="2061" width="8.85546875" style="925" customWidth="1"/>
    <col min="2062" max="2062" width="3.85546875" style="925" customWidth="1"/>
    <col min="2063" max="2304" width="10.85546875" style="925"/>
    <col min="2305" max="2305" width="3.85546875" style="925" customWidth="1"/>
    <col min="2306" max="2306" width="4.85546875" style="925" customWidth="1"/>
    <col min="2307" max="2307" width="27.85546875" style="925" customWidth="1"/>
    <col min="2308" max="2308" width="2.140625" style="925" customWidth="1"/>
    <col min="2309" max="2309" width="8.85546875" style="925" customWidth="1"/>
    <col min="2310" max="2310" width="9" style="925" customWidth="1"/>
    <col min="2311" max="2311" width="2" style="925" customWidth="1"/>
    <col min="2312" max="2312" width="7.85546875" style="925" customWidth="1"/>
    <col min="2313" max="2313" width="9" style="925" customWidth="1"/>
    <col min="2314" max="2314" width="2.140625" style="925" customWidth="1"/>
    <col min="2315" max="2315" width="8.42578125" style="925" customWidth="1"/>
    <col min="2316" max="2316" width="2.140625" style="925" customWidth="1"/>
    <col min="2317" max="2317" width="8.85546875" style="925" customWidth="1"/>
    <col min="2318" max="2318" width="3.85546875" style="925" customWidth="1"/>
    <col min="2319" max="2560" width="10.85546875" style="925"/>
    <col min="2561" max="2561" width="3.85546875" style="925" customWidth="1"/>
    <col min="2562" max="2562" width="4.85546875" style="925" customWidth="1"/>
    <col min="2563" max="2563" width="27.85546875" style="925" customWidth="1"/>
    <col min="2564" max="2564" width="2.140625" style="925" customWidth="1"/>
    <col min="2565" max="2565" width="8.85546875" style="925" customWidth="1"/>
    <col min="2566" max="2566" width="9" style="925" customWidth="1"/>
    <col min="2567" max="2567" width="2" style="925" customWidth="1"/>
    <col min="2568" max="2568" width="7.85546875" style="925" customWidth="1"/>
    <col min="2569" max="2569" width="9" style="925" customWidth="1"/>
    <col min="2570" max="2570" width="2.140625" style="925" customWidth="1"/>
    <col min="2571" max="2571" width="8.42578125" style="925" customWidth="1"/>
    <col min="2572" max="2572" width="2.140625" style="925" customWidth="1"/>
    <col min="2573" max="2573" width="8.85546875" style="925" customWidth="1"/>
    <col min="2574" max="2574" width="3.85546875" style="925" customWidth="1"/>
    <col min="2575" max="2816" width="10.85546875" style="925"/>
    <col min="2817" max="2817" width="3.85546875" style="925" customWidth="1"/>
    <col min="2818" max="2818" width="4.85546875" style="925" customWidth="1"/>
    <col min="2819" max="2819" width="27.85546875" style="925" customWidth="1"/>
    <col min="2820" max="2820" width="2.140625" style="925" customWidth="1"/>
    <col min="2821" max="2821" width="8.85546875" style="925" customWidth="1"/>
    <col min="2822" max="2822" width="9" style="925" customWidth="1"/>
    <col min="2823" max="2823" width="2" style="925" customWidth="1"/>
    <col min="2824" max="2824" width="7.85546875" style="925" customWidth="1"/>
    <col min="2825" max="2825" width="9" style="925" customWidth="1"/>
    <col min="2826" max="2826" width="2.140625" style="925" customWidth="1"/>
    <col min="2827" max="2827" width="8.42578125" style="925" customWidth="1"/>
    <col min="2828" max="2828" width="2.140625" style="925" customWidth="1"/>
    <col min="2829" max="2829" width="8.85546875" style="925" customWidth="1"/>
    <col min="2830" max="2830" width="3.85546875" style="925" customWidth="1"/>
    <col min="2831" max="3072" width="10.85546875" style="925"/>
    <col min="3073" max="3073" width="3.85546875" style="925" customWidth="1"/>
    <col min="3074" max="3074" width="4.85546875" style="925" customWidth="1"/>
    <col min="3075" max="3075" width="27.85546875" style="925" customWidth="1"/>
    <col min="3076" max="3076" width="2.140625" style="925" customWidth="1"/>
    <col min="3077" max="3077" width="8.85546875" style="925" customWidth="1"/>
    <col min="3078" max="3078" width="9" style="925" customWidth="1"/>
    <col min="3079" max="3079" width="2" style="925" customWidth="1"/>
    <col min="3080" max="3080" width="7.85546875" style="925" customWidth="1"/>
    <col min="3081" max="3081" width="9" style="925" customWidth="1"/>
    <col min="3082" max="3082" width="2.140625" style="925" customWidth="1"/>
    <col min="3083" max="3083" width="8.42578125" style="925" customWidth="1"/>
    <col min="3084" max="3084" width="2.140625" style="925" customWidth="1"/>
    <col min="3085" max="3085" width="8.85546875" style="925" customWidth="1"/>
    <col min="3086" max="3086" width="3.85546875" style="925" customWidth="1"/>
    <col min="3087" max="3328" width="10.85546875" style="925"/>
    <col min="3329" max="3329" width="3.85546875" style="925" customWidth="1"/>
    <col min="3330" max="3330" width="4.85546875" style="925" customWidth="1"/>
    <col min="3331" max="3331" width="27.85546875" style="925" customWidth="1"/>
    <col min="3332" max="3332" width="2.140625" style="925" customWidth="1"/>
    <col min="3333" max="3333" width="8.85546875" style="925" customWidth="1"/>
    <col min="3334" max="3334" width="9" style="925" customWidth="1"/>
    <col min="3335" max="3335" width="2" style="925" customWidth="1"/>
    <col min="3336" max="3336" width="7.85546875" style="925" customWidth="1"/>
    <col min="3337" max="3337" width="9" style="925" customWidth="1"/>
    <col min="3338" max="3338" width="2.140625" style="925" customWidth="1"/>
    <col min="3339" max="3339" width="8.42578125" style="925" customWidth="1"/>
    <col min="3340" max="3340" width="2.140625" style="925" customWidth="1"/>
    <col min="3341" max="3341" width="8.85546875" style="925" customWidth="1"/>
    <col min="3342" max="3342" width="3.85546875" style="925" customWidth="1"/>
    <col min="3343" max="3584" width="10.85546875" style="925"/>
    <col min="3585" max="3585" width="3.85546875" style="925" customWidth="1"/>
    <col min="3586" max="3586" width="4.85546875" style="925" customWidth="1"/>
    <col min="3587" max="3587" width="27.85546875" style="925" customWidth="1"/>
    <col min="3588" max="3588" width="2.140625" style="925" customWidth="1"/>
    <col min="3589" max="3589" width="8.85546875" style="925" customWidth="1"/>
    <col min="3590" max="3590" width="9" style="925" customWidth="1"/>
    <col min="3591" max="3591" width="2" style="925" customWidth="1"/>
    <col min="3592" max="3592" width="7.85546875" style="925" customWidth="1"/>
    <col min="3593" max="3593" width="9" style="925" customWidth="1"/>
    <col min="3594" max="3594" width="2.140625" style="925" customWidth="1"/>
    <col min="3595" max="3595" width="8.42578125" style="925" customWidth="1"/>
    <col min="3596" max="3596" width="2.140625" style="925" customWidth="1"/>
    <col min="3597" max="3597" width="8.85546875" style="925" customWidth="1"/>
    <col min="3598" max="3598" width="3.85546875" style="925" customWidth="1"/>
    <col min="3599" max="3840" width="10.85546875" style="925"/>
    <col min="3841" max="3841" width="3.85546875" style="925" customWidth="1"/>
    <col min="3842" max="3842" width="4.85546875" style="925" customWidth="1"/>
    <col min="3843" max="3843" width="27.85546875" style="925" customWidth="1"/>
    <col min="3844" max="3844" width="2.140625" style="925" customWidth="1"/>
    <col min="3845" max="3845" width="8.85546875" style="925" customWidth="1"/>
    <col min="3846" max="3846" width="9" style="925" customWidth="1"/>
    <col min="3847" max="3847" width="2" style="925" customWidth="1"/>
    <col min="3848" max="3848" width="7.85546875" style="925" customWidth="1"/>
    <col min="3849" max="3849" width="9" style="925" customWidth="1"/>
    <col min="3850" max="3850" width="2.140625" style="925" customWidth="1"/>
    <col min="3851" max="3851" width="8.42578125" style="925" customWidth="1"/>
    <col min="3852" max="3852" width="2.140625" style="925" customWidth="1"/>
    <col min="3853" max="3853" width="8.85546875" style="925" customWidth="1"/>
    <col min="3854" max="3854" width="3.85546875" style="925" customWidth="1"/>
    <col min="3855" max="4096" width="10.85546875" style="925"/>
    <col min="4097" max="4097" width="3.85546875" style="925" customWidth="1"/>
    <col min="4098" max="4098" width="4.85546875" style="925" customWidth="1"/>
    <col min="4099" max="4099" width="27.85546875" style="925" customWidth="1"/>
    <col min="4100" max="4100" width="2.140625" style="925" customWidth="1"/>
    <col min="4101" max="4101" width="8.85546875" style="925" customWidth="1"/>
    <col min="4102" max="4102" width="9" style="925" customWidth="1"/>
    <col min="4103" max="4103" width="2" style="925" customWidth="1"/>
    <col min="4104" max="4104" width="7.85546875" style="925" customWidth="1"/>
    <col min="4105" max="4105" width="9" style="925" customWidth="1"/>
    <col min="4106" max="4106" width="2.140625" style="925" customWidth="1"/>
    <col min="4107" max="4107" width="8.42578125" style="925" customWidth="1"/>
    <col min="4108" max="4108" width="2.140625" style="925" customWidth="1"/>
    <col min="4109" max="4109" width="8.85546875" style="925" customWidth="1"/>
    <col min="4110" max="4110" width="3.85546875" style="925" customWidth="1"/>
    <col min="4111" max="4352" width="10.85546875" style="925"/>
    <col min="4353" max="4353" width="3.85546875" style="925" customWidth="1"/>
    <col min="4354" max="4354" width="4.85546875" style="925" customWidth="1"/>
    <col min="4355" max="4355" width="27.85546875" style="925" customWidth="1"/>
    <col min="4356" max="4356" width="2.140625" style="925" customWidth="1"/>
    <col min="4357" max="4357" width="8.85546875" style="925" customWidth="1"/>
    <col min="4358" max="4358" width="9" style="925" customWidth="1"/>
    <col min="4359" max="4359" width="2" style="925" customWidth="1"/>
    <col min="4360" max="4360" width="7.85546875" style="925" customWidth="1"/>
    <col min="4361" max="4361" width="9" style="925" customWidth="1"/>
    <col min="4362" max="4362" width="2.140625" style="925" customWidth="1"/>
    <col min="4363" max="4363" width="8.42578125" style="925" customWidth="1"/>
    <col min="4364" max="4364" width="2.140625" style="925" customWidth="1"/>
    <col min="4365" max="4365" width="8.85546875" style="925" customWidth="1"/>
    <col min="4366" max="4366" width="3.85546875" style="925" customWidth="1"/>
    <col min="4367" max="4608" width="10.85546875" style="925"/>
    <col min="4609" max="4609" width="3.85546875" style="925" customWidth="1"/>
    <col min="4610" max="4610" width="4.85546875" style="925" customWidth="1"/>
    <col min="4611" max="4611" width="27.85546875" style="925" customWidth="1"/>
    <col min="4612" max="4612" width="2.140625" style="925" customWidth="1"/>
    <col min="4613" max="4613" width="8.85546875" style="925" customWidth="1"/>
    <col min="4614" max="4614" width="9" style="925" customWidth="1"/>
    <col min="4615" max="4615" width="2" style="925" customWidth="1"/>
    <col min="4616" max="4616" width="7.85546875" style="925" customWidth="1"/>
    <col min="4617" max="4617" width="9" style="925" customWidth="1"/>
    <col min="4618" max="4618" width="2.140625" style="925" customWidth="1"/>
    <col min="4619" max="4619" width="8.42578125" style="925" customWidth="1"/>
    <col min="4620" max="4620" width="2.140625" style="925" customWidth="1"/>
    <col min="4621" max="4621" width="8.85546875" style="925" customWidth="1"/>
    <col min="4622" max="4622" width="3.85546875" style="925" customWidth="1"/>
    <col min="4623" max="4864" width="10.85546875" style="925"/>
    <col min="4865" max="4865" width="3.85546875" style="925" customWidth="1"/>
    <col min="4866" max="4866" width="4.85546875" style="925" customWidth="1"/>
    <col min="4867" max="4867" width="27.85546875" style="925" customWidth="1"/>
    <col min="4868" max="4868" width="2.140625" style="925" customWidth="1"/>
    <col min="4869" max="4869" width="8.85546875" style="925" customWidth="1"/>
    <col min="4870" max="4870" width="9" style="925" customWidth="1"/>
    <col min="4871" max="4871" width="2" style="925" customWidth="1"/>
    <col min="4872" max="4872" width="7.85546875" style="925" customWidth="1"/>
    <col min="4873" max="4873" width="9" style="925" customWidth="1"/>
    <col min="4874" max="4874" width="2.140625" style="925" customWidth="1"/>
    <col min="4875" max="4875" width="8.42578125" style="925" customWidth="1"/>
    <col min="4876" max="4876" width="2.140625" style="925" customWidth="1"/>
    <col min="4877" max="4877" width="8.85546875" style="925" customWidth="1"/>
    <col min="4878" max="4878" width="3.85546875" style="925" customWidth="1"/>
    <col min="4879" max="5120" width="10.85546875" style="925"/>
    <col min="5121" max="5121" width="3.85546875" style="925" customWidth="1"/>
    <col min="5122" max="5122" width="4.85546875" style="925" customWidth="1"/>
    <col min="5123" max="5123" width="27.85546875" style="925" customWidth="1"/>
    <col min="5124" max="5124" width="2.140625" style="925" customWidth="1"/>
    <col min="5125" max="5125" width="8.85546875" style="925" customWidth="1"/>
    <col min="5126" max="5126" width="9" style="925" customWidth="1"/>
    <col min="5127" max="5127" width="2" style="925" customWidth="1"/>
    <col min="5128" max="5128" width="7.85546875" style="925" customWidth="1"/>
    <col min="5129" max="5129" width="9" style="925" customWidth="1"/>
    <col min="5130" max="5130" width="2.140625" style="925" customWidth="1"/>
    <col min="5131" max="5131" width="8.42578125" style="925" customWidth="1"/>
    <col min="5132" max="5132" width="2.140625" style="925" customWidth="1"/>
    <col min="5133" max="5133" width="8.85546875" style="925" customWidth="1"/>
    <col min="5134" max="5134" width="3.85546875" style="925" customWidth="1"/>
    <col min="5135" max="5376" width="10.85546875" style="925"/>
    <col min="5377" max="5377" width="3.85546875" style="925" customWidth="1"/>
    <col min="5378" max="5378" width="4.85546875" style="925" customWidth="1"/>
    <col min="5379" max="5379" width="27.85546875" style="925" customWidth="1"/>
    <col min="5380" max="5380" width="2.140625" style="925" customWidth="1"/>
    <col min="5381" max="5381" width="8.85546875" style="925" customWidth="1"/>
    <col min="5382" max="5382" width="9" style="925" customWidth="1"/>
    <col min="5383" max="5383" width="2" style="925" customWidth="1"/>
    <col min="5384" max="5384" width="7.85546875" style="925" customWidth="1"/>
    <col min="5385" max="5385" width="9" style="925" customWidth="1"/>
    <col min="5386" max="5386" width="2.140625" style="925" customWidth="1"/>
    <col min="5387" max="5387" width="8.42578125" style="925" customWidth="1"/>
    <col min="5388" max="5388" width="2.140625" style="925" customWidth="1"/>
    <col min="5389" max="5389" width="8.85546875" style="925" customWidth="1"/>
    <col min="5390" max="5390" width="3.85546875" style="925" customWidth="1"/>
    <col min="5391" max="5632" width="10.85546875" style="925"/>
    <col min="5633" max="5633" width="3.85546875" style="925" customWidth="1"/>
    <col min="5634" max="5634" width="4.85546875" style="925" customWidth="1"/>
    <col min="5635" max="5635" width="27.85546875" style="925" customWidth="1"/>
    <col min="5636" max="5636" width="2.140625" style="925" customWidth="1"/>
    <col min="5637" max="5637" width="8.85546875" style="925" customWidth="1"/>
    <col min="5638" max="5638" width="9" style="925" customWidth="1"/>
    <col min="5639" max="5639" width="2" style="925" customWidth="1"/>
    <col min="5640" max="5640" width="7.85546875" style="925" customWidth="1"/>
    <col min="5641" max="5641" width="9" style="925" customWidth="1"/>
    <col min="5642" max="5642" width="2.140625" style="925" customWidth="1"/>
    <col min="5643" max="5643" width="8.42578125" style="925" customWidth="1"/>
    <col min="5644" max="5644" width="2.140625" style="925" customWidth="1"/>
    <col min="5645" max="5645" width="8.85546875" style="925" customWidth="1"/>
    <col min="5646" max="5646" width="3.85546875" style="925" customWidth="1"/>
    <col min="5647" max="5888" width="10.85546875" style="925"/>
    <col min="5889" max="5889" width="3.85546875" style="925" customWidth="1"/>
    <col min="5890" max="5890" width="4.85546875" style="925" customWidth="1"/>
    <col min="5891" max="5891" width="27.85546875" style="925" customWidth="1"/>
    <col min="5892" max="5892" width="2.140625" style="925" customWidth="1"/>
    <col min="5893" max="5893" width="8.85546875" style="925" customWidth="1"/>
    <col min="5894" max="5894" width="9" style="925" customWidth="1"/>
    <col min="5895" max="5895" width="2" style="925" customWidth="1"/>
    <col min="5896" max="5896" width="7.85546875" style="925" customWidth="1"/>
    <col min="5897" max="5897" width="9" style="925" customWidth="1"/>
    <col min="5898" max="5898" width="2.140625" style="925" customWidth="1"/>
    <col min="5899" max="5899" width="8.42578125" style="925" customWidth="1"/>
    <col min="5900" max="5900" width="2.140625" style="925" customWidth="1"/>
    <col min="5901" max="5901" width="8.85546875" style="925" customWidth="1"/>
    <col min="5902" max="5902" width="3.85546875" style="925" customWidth="1"/>
    <col min="5903" max="6144" width="10.85546875" style="925"/>
    <col min="6145" max="6145" width="3.85546875" style="925" customWidth="1"/>
    <col min="6146" max="6146" width="4.85546875" style="925" customWidth="1"/>
    <col min="6147" max="6147" width="27.85546875" style="925" customWidth="1"/>
    <col min="6148" max="6148" width="2.140625" style="925" customWidth="1"/>
    <col min="6149" max="6149" width="8.85546875" style="925" customWidth="1"/>
    <col min="6150" max="6150" width="9" style="925" customWidth="1"/>
    <col min="6151" max="6151" width="2" style="925" customWidth="1"/>
    <col min="6152" max="6152" width="7.85546875" style="925" customWidth="1"/>
    <col min="6153" max="6153" width="9" style="925" customWidth="1"/>
    <col min="6154" max="6154" width="2.140625" style="925" customWidth="1"/>
    <col min="6155" max="6155" width="8.42578125" style="925" customWidth="1"/>
    <col min="6156" max="6156" width="2.140625" style="925" customWidth="1"/>
    <col min="6157" max="6157" width="8.85546875" style="925" customWidth="1"/>
    <col min="6158" max="6158" width="3.85546875" style="925" customWidth="1"/>
    <col min="6159" max="6400" width="10.85546875" style="925"/>
    <col min="6401" max="6401" width="3.85546875" style="925" customWidth="1"/>
    <col min="6402" max="6402" width="4.85546875" style="925" customWidth="1"/>
    <col min="6403" max="6403" width="27.85546875" style="925" customWidth="1"/>
    <col min="6404" max="6404" width="2.140625" style="925" customWidth="1"/>
    <col min="6405" max="6405" width="8.85546875" style="925" customWidth="1"/>
    <col min="6406" max="6406" width="9" style="925" customWidth="1"/>
    <col min="6407" max="6407" width="2" style="925" customWidth="1"/>
    <col min="6408" max="6408" width="7.85546875" style="925" customWidth="1"/>
    <col min="6409" max="6409" width="9" style="925" customWidth="1"/>
    <col min="6410" max="6410" width="2.140625" style="925" customWidth="1"/>
    <col min="6411" max="6411" width="8.42578125" style="925" customWidth="1"/>
    <col min="6412" max="6412" width="2.140625" style="925" customWidth="1"/>
    <col min="6413" max="6413" width="8.85546875" style="925" customWidth="1"/>
    <col min="6414" max="6414" width="3.85546875" style="925" customWidth="1"/>
    <col min="6415" max="6656" width="10.85546875" style="925"/>
    <col min="6657" max="6657" width="3.85546875" style="925" customWidth="1"/>
    <col min="6658" max="6658" width="4.85546875" style="925" customWidth="1"/>
    <col min="6659" max="6659" width="27.85546875" style="925" customWidth="1"/>
    <col min="6660" max="6660" width="2.140625" style="925" customWidth="1"/>
    <col min="6661" max="6661" width="8.85546875" style="925" customWidth="1"/>
    <col min="6662" max="6662" width="9" style="925" customWidth="1"/>
    <col min="6663" max="6663" width="2" style="925" customWidth="1"/>
    <col min="6664" max="6664" width="7.85546875" style="925" customWidth="1"/>
    <col min="6665" max="6665" width="9" style="925" customWidth="1"/>
    <col min="6666" max="6666" width="2.140625" style="925" customWidth="1"/>
    <col min="6667" max="6667" width="8.42578125" style="925" customWidth="1"/>
    <col min="6668" max="6668" width="2.140625" style="925" customWidth="1"/>
    <col min="6669" max="6669" width="8.85546875" style="925" customWidth="1"/>
    <col min="6670" max="6670" width="3.85546875" style="925" customWidth="1"/>
    <col min="6671" max="6912" width="10.85546875" style="925"/>
    <col min="6913" max="6913" width="3.85546875" style="925" customWidth="1"/>
    <col min="6914" max="6914" width="4.85546875" style="925" customWidth="1"/>
    <col min="6915" max="6915" width="27.85546875" style="925" customWidth="1"/>
    <col min="6916" max="6916" width="2.140625" style="925" customWidth="1"/>
    <col min="6917" max="6917" width="8.85546875" style="925" customWidth="1"/>
    <col min="6918" max="6918" width="9" style="925" customWidth="1"/>
    <col min="6919" max="6919" width="2" style="925" customWidth="1"/>
    <col min="6920" max="6920" width="7.85546875" style="925" customWidth="1"/>
    <col min="6921" max="6921" width="9" style="925" customWidth="1"/>
    <col min="6922" max="6922" width="2.140625" style="925" customWidth="1"/>
    <col min="6923" max="6923" width="8.42578125" style="925" customWidth="1"/>
    <col min="6924" max="6924" width="2.140625" style="925" customWidth="1"/>
    <col min="6925" max="6925" width="8.85546875" style="925" customWidth="1"/>
    <col min="6926" max="6926" width="3.85546875" style="925" customWidth="1"/>
    <col min="6927" max="7168" width="10.85546875" style="925"/>
    <col min="7169" max="7169" width="3.85546875" style="925" customWidth="1"/>
    <col min="7170" max="7170" width="4.85546875" style="925" customWidth="1"/>
    <col min="7171" max="7171" width="27.85546875" style="925" customWidth="1"/>
    <col min="7172" max="7172" width="2.140625" style="925" customWidth="1"/>
    <col min="7173" max="7173" width="8.85546875" style="925" customWidth="1"/>
    <col min="7174" max="7174" width="9" style="925" customWidth="1"/>
    <col min="7175" max="7175" width="2" style="925" customWidth="1"/>
    <col min="7176" max="7176" width="7.85546875" style="925" customWidth="1"/>
    <col min="7177" max="7177" width="9" style="925" customWidth="1"/>
    <col min="7178" max="7178" width="2.140625" style="925" customWidth="1"/>
    <col min="7179" max="7179" width="8.42578125" style="925" customWidth="1"/>
    <col min="7180" max="7180" width="2.140625" style="925" customWidth="1"/>
    <col min="7181" max="7181" width="8.85546875" style="925" customWidth="1"/>
    <col min="7182" max="7182" width="3.85546875" style="925" customWidth="1"/>
    <col min="7183" max="7424" width="10.85546875" style="925"/>
    <col min="7425" max="7425" width="3.85546875" style="925" customWidth="1"/>
    <col min="7426" max="7426" width="4.85546875" style="925" customWidth="1"/>
    <col min="7427" max="7427" width="27.85546875" style="925" customWidth="1"/>
    <col min="7428" max="7428" width="2.140625" style="925" customWidth="1"/>
    <col min="7429" max="7429" width="8.85546875" style="925" customWidth="1"/>
    <col min="7430" max="7430" width="9" style="925" customWidth="1"/>
    <col min="7431" max="7431" width="2" style="925" customWidth="1"/>
    <col min="7432" max="7432" width="7.85546875" style="925" customWidth="1"/>
    <col min="7433" max="7433" width="9" style="925" customWidth="1"/>
    <col min="7434" max="7434" width="2.140625" style="925" customWidth="1"/>
    <col min="7435" max="7435" width="8.42578125" style="925" customWidth="1"/>
    <col min="7436" max="7436" width="2.140625" style="925" customWidth="1"/>
    <col min="7437" max="7437" width="8.85546875" style="925" customWidth="1"/>
    <col min="7438" max="7438" width="3.85546875" style="925" customWidth="1"/>
    <col min="7439" max="7680" width="10.85546875" style="925"/>
    <col min="7681" max="7681" width="3.85546875" style="925" customWidth="1"/>
    <col min="7682" max="7682" width="4.85546875" style="925" customWidth="1"/>
    <col min="7683" max="7683" width="27.85546875" style="925" customWidth="1"/>
    <col min="7684" max="7684" width="2.140625" style="925" customWidth="1"/>
    <col min="7685" max="7685" width="8.85546875" style="925" customWidth="1"/>
    <col min="7686" max="7686" width="9" style="925" customWidth="1"/>
    <col min="7687" max="7687" width="2" style="925" customWidth="1"/>
    <col min="7688" max="7688" width="7.85546875" style="925" customWidth="1"/>
    <col min="7689" max="7689" width="9" style="925" customWidth="1"/>
    <col min="7690" max="7690" width="2.140625" style="925" customWidth="1"/>
    <col min="7691" max="7691" width="8.42578125" style="925" customWidth="1"/>
    <col min="7692" max="7692" width="2.140625" style="925" customWidth="1"/>
    <col min="7693" max="7693" width="8.85546875" style="925" customWidth="1"/>
    <col min="7694" max="7694" width="3.85546875" style="925" customWidth="1"/>
    <col min="7695" max="7936" width="10.85546875" style="925"/>
    <col min="7937" max="7937" width="3.85546875" style="925" customWidth="1"/>
    <col min="7938" max="7938" width="4.85546875" style="925" customWidth="1"/>
    <col min="7939" max="7939" width="27.85546875" style="925" customWidth="1"/>
    <col min="7940" max="7940" width="2.140625" style="925" customWidth="1"/>
    <col min="7941" max="7941" width="8.85546875" style="925" customWidth="1"/>
    <col min="7942" max="7942" width="9" style="925" customWidth="1"/>
    <col min="7943" max="7943" width="2" style="925" customWidth="1"/>
    <col min="7944" max="7944" width="7.85546875" style="925" customWidth="1"/>
    <col min="7945" max="7945" width="9" style="925" customWidth="1"/>
    <col min="7946" max="7946" width="2.140625" style="925" customWidth="1"/>
    <col min="7947" max="7947" width="8.42578125" style="925" customWidth="1"/>
    <col min="7948" max="7948" width="2.140625" style="925" customWidth="1"/>
    <col min="7949" max="7949" width="8.85546875" style="925" customWidth="1"/>
    <col min="7950" max="7950" width="3.85546875" style="925" customWidth="1"/>
    <col min="7951" max="8192" width="10.85546875" style="925"/>
    <col min="8193" max="8193" width="3.85546875" style="925" customWidth="1"/>
    <col min="8194" max="8194" width="4.85546875" style="925" customWidth="1"/>
    <col min="8195" max="8195" width="27.85546875" style="925" customWidth="1"/>
    <col min="8196" max="8196" width="2.140625" style="925" customWidth="1"/>
    <col min="8197" max="8197" width="8.85546875" style="925" customWidth="1"/>
    <col min="8198" max="8198" width="9" style="925" customWidth="1"/>
    <col min="8199" max="8199" width="2" style="925" customWidth="1"/>
    <col min="8200" max="8200" width="7.85546875" style="925" customWidth="1"/>
    <col min="8201" max="8201" width="9" style="925" customWidth="1"/>
    <col min="8202" max="8202" width="2.140625" style="925" customWidth="1"/>
    <col min="8203" max="8203" width="8.42578125" style="925" customWidth="1"/>
    <col min="8204" max="8204" width="2.140625" style="925" customWidth="1"/>
    <col min="8205" max="8205" width="8.85546875" style="925" customWidth="1"/>
    <col min="8206" max="8206" width="3.85546875" style="925" customWidth="1"/>
    <col min="8207" max="8448" width="10.85546875" style="925"/>
    <col min="8449" max="8449" width="3.85546875" style="925" customWidth="1"/>
    <col min="8450" max="8450" width="4.85546875" style="925" customWidth="1"/>
    <col min="8451" max="8451" width="27.85546875" style="925" customWidth="1"/>
    <col min="8452" max="8452" width="2.140625" style="925" customWidth="1"/>
    <col min="8453" max="8453" width="8.85546875" style="925" customWidth="1"/>
    <col min="8454" max="8454" width="9" style="925" customWidth="1"/>
    <col min="8455" max="8455" width="2" style="925" customWidth="1"/>
    <col min="8456" max="8456" width="7.85546875" style="925" customWidth="1"/>
    <col min="8457" max="8457" width="9" style="925" customWidth="1"/>
    <col min="8458" max="8458" width="2.140625" style="925" customWidth="1"/>
    <col min="8459" max="8459" width="8.42578125" style="925" customWidth="1"/>
    <col min="8460" max="8460" width="2.140625" style="925" customWidth="1"/>
    <col min="8461" max="8461" width="8.85546875" style="925" customWidth="1"/>
    <col min="8462" max="8462" width="3.85546875" style="925" customWidth="1"/>
    <col min="8463" max="8704" width="10.85546875" style="925"/>
    <col min="8705" max="8705" width="3.85546875" style="925" customWidth="1"/>
    <col min="8706" max="8706" width="4.85546875" style="925" customWidth="1"/>
    <col min="8707" max="8707" width="27.85546875" style="925" customWidth="1"/>
    <col min="8708" max="8708" width="2.140625" style="925" customWidth="1"/>
    <col min="8709" max="8709" width="8.85546875" style="925" customWidth="1"/>
    <col min="8710" max="8710" width="9" style="925" customWidth="1"/>
    <col min="8711" max="8711" width="2" style="925" customWidth="1"/>
    <col min="8712" max="8712" width="7.85546875" style="925" customWidth="1"/>
    <col min="8713" max="8713" width="9" style="925" customWidth="1"/>
    <col min="8714" max="8714" width="2.140625" style="925" customWidth="1"/>
    <col min="8715" max="8715" width="8.42578125" style="925" customWidth="1"/>
    <col min="8716" max="8716" width="2.140625" style="925" customWidth="1"/>
    <col min="8717" max="8717" width="8.85546875" style="925" customWidth="1"/>
    <col min="8718" max="8718" width="3.85546875" style="925" customWidth="1"/>
    <col min="8719" max="8960" width="10.85546875" style="925"/>
    <col min="8961" max="8961" width="3.85546875" style="925" customWidth="1"/>
    <col min="8962" max="8962" width="4.85546875" style="925" customWidth="1"/>
    <col min="8963" max="8963" width="27.85546875" style="925" customWidth="1"/>
    <col min="8964" max="8964" width="2.140625" style="925" customWidth="1"/>
    <col min="8965" max="8965" width="8.85546875" style="925" customWidth="1"/>
    <col min="8966" max="8966" width="9" style="925" customWidth="1"/>
    <col min="8967" max="8967" width="2" style="925" customWidth="1"/>
    <col min="8968" max="8968" width="7.85546875" style="925" customWidth="1"/>
    <col min="8969" max="8969" width="9" style="925" customWidth="1"/>
    <col min="8970" max="8970" width="2.140625" style="925" customWidth="1"/>
    <col min="8971" max="8971" width="8.42578125" style="925" customWidth="1"/>
    <col min="8972" max="8972" width="2.140625" style="925" customWidth="1"/>
    <col min="8973" max="8973" width="8.85546875" style="925" customWidth="1"/>
    <col min="8974" max="8974" width="3.85546875" style="925" customWidth="1"/>
    <col min="8975" max="9216" width="10.85546875" style="925"/>
    <col min="9217" max="9217" width="3.85546875" style="925" customWidth="1"/>
    <col min="9218" max="9218" width="4.85546875" style="925" customWidth="1"/>
    <col min="9219" max="9219" width="27.85546875" style="925" customWidth="1"/>
    <col min="9220" max="9220" width="2.140625" style="925" customWidth="1"/>
    <col min="9221" max="9221" width="8.85546875" style="925" customWidth="1"/>
    <col min="9222" max="9222" width="9" style="925" customWidth="1"/>
    <col min="9223" max="9223" width="2" style="925" customWidth="1"/>
    <col min="9224" max="9224" width="7.85546875" style="925" customWidth="1"/>
    <col min="9225" max="9225" width="9" style="925" customWidth="1"/>
    <col min="9226" max="9226" width="2.140625" style="925" customWidth="1"/>
    <col min="9227" max="9227" width="8.42578125" style="925" customWidth="1"/>
    <col min="9228" max="9228" width="2.140625" style="925" customWidth="1"/>
    <col min="9229" max="9229" width="8.85546875" style="925" customWidth="1"/>
    <col min="9230" max="9230" width="3.85546875" style="925" customWidth="1"/>
    <col min="9231" max="9472" width="10.85546875" style="925"/>
    <col min="9473" max="9473" width="3.85546875" style="925" customWidth="1"/>
    <col min="9474" max="9474" width="4.85546875" style="925" customWidth="1"/>
    <col min="9475" max="9475" width="27.85546875" style="925" customWidth="1"/>
    <col min="9476" max="9476" width="2.140625" style="925" customWidth="1"/>
    <col min="9477" max="9477" width="8.85546875" style="925" customWidth="1"/>
    <col min="9478" max="9478" width="9" style="925" customWidth="1"/>
    <col min="9479" max="9479" width="2" style="925" customWidth="1"/>
    <col min="9480" max="9480" width="7.85546875" style="925" customWidth="1"/>
    <col min="9481" max="9481" width="9" style="925" customWidth="1"/>
    <col min="9482" max="9482" width="2.140625" style="925" customWidth="1"/>
    <col min="9483" max="9483" width="8.42578125" style="925" customWidth="1"/>
    <col min="9484" max="9484" width="2.140625" style="925" customWidth="1"/>
    <col min="9485" max="9485" width="8.85546875" style="925" customWidth="1"/>
    <col min="9486" max="9486" width="3.85546875" style="925" customWidth="1"/>
    <col min="9487" max="9728" width="10.85546875" style="925"/>
    <col min="9729" max="9729" width="3.85546875" style="925" customWidth="1"/>
    <col min="9730" max="9730" width="4.85546875" style="925" customWidth="1"/>
    <col min="9731" max="9731" width="27.85546875" style="925" customWidth="1"/>
    <col min="9732" max="9732" width="2.140625" style="925" customWidth="1"/>
    <col min="9733" max="9733" width="8.85546875" style="925" customWidth="1"/>
    <col min="9734" max="9734" width="9" style="925" customWidth="1"/>
    <col min="9735" max="9735" width="2" style="925" customWidth="1"/>
    <col min="9736" max="9736" width="7.85546875" style="925" customWidth="1"/>
    <col min="9737" max="9737" width="9" style="925" customWidth="1"/>
    <col min="9738" max="9738" width="2.140625" style="925" customWidth="1"/>
    <col min="9739" max="9739" width="8.42578125" style="925" customWidth="1"/>
    <col min="9740" max="9740" width="2.140625" style="925" customWidth="1"/>
    <col min="9741" max="9741" width="8.85546875" style="925" customWidth="1"/>
    <col min="9742" max="9742" width="3.85546875" style="925" customWidth="1"/>
    <col min="9743" max="9984" width="10.85546875" style="925"/>
    <col min="9985" max="9985" width="3.85546875" style="925" customWidth="1"/>
    <col min="9986" max="9986" width="4.85546875" style="925" customWidth="1"/>
    <col min="9987" max="9987" width="27.85546875" style="925" customWidth="1"/>
    <col min="9988" max="9988" width="2.140625" style="925" customWidth="1"/>
    <col min="9989" max="9989" width="8.85546875" style="925" customWidth="1"/>
    <col min="9990" max="9990" width="9" style="925" customWidth="1"/>
    <col min="9991" max="9991" width="2" style="925" customWidth="1"/>
    <col min="9992" max="9992" width="7.85546875" style="925" customWidth="1"/>
    <col min="9993" max="9993" width="9" style="925" customWidth="1"/>
    <col min="9994" max="9994" width="2.140625" style="925" customWidth="1"/>
    <col min="9995" max="9995" width="8.42578125" style="925" customWidth="1"/>
    <col min="9996" max="9996" width="2.140625" style="925" customWidth="1"/>
    <col min="9997" max="9997" width="8.85546875" style="925" customWidth="1"/>
    <col min="9998" max="9998" width="3.85546875" style="925" customWidth="1"/>
    <col min="9999" max="10240" width="10.85546875" style="925"/>
    <col min="10241" max="10241" width="3.85546875" style="925" customWidth="1"/>
    <col min="10242" max="10242" width="4.85546875" style="925" customWidth="1"/>
    <col min="10243" max="10243" width="27.85546875" style="925" customWidth="1"/>
    <col min="10244" max="10244" width="2.140625" style="925" customWidth="1"/>
    <col min="10245" max="10245" width="8.85546875" style="925" customWidth="1"/>
    <col min="10246" max="10246" width="9" style="925" customWidth="1"/>
    <col min="10247" max="10247" width="2" style="925" customWidth="1"/>
    <col min="10248" max="10248" width="7.85546875" style="925" customWidth="1"/>
    <col min="10249" max="10249" width="9" style="925" customWidth="1"/>
    <col min="10250" max="10250" width="2.140625" style="925" customWidth="1"/>
    <col min="10251" max="10251" width="8.42578125" style="925" customWidth="1"/>
    <col min="10252" max="10252" width="2.140625" style="925" customWidth="1"/>
    <col min="10253" max="10253" width="8.85546875" style="925" customWidth="1"/>
    <col min="10254" max="10254" width="3.85546875" style="925" customWidth="1"/>
    <col min="10255" max="10496" width="10.85546875" style="925"/>
    <col min="10497" max="10497" width="3.85546875" style="925" customWidth="1"/>
    <col min="10498" max="10498" width="4.85546875" style="925" customWidth="1"/>
    <col min="10499" max="10499" width="27.85546875" style="925" customWidth="1"/>
    <col min="10500" max="10500" width="2.140625" style="925" customWidth="1"/>
    <col min="10501" max="10501" width="8.85546875" style="925" customWidth="1"/>
    <col min="10502" max="10502" width="9" style="925" customWidth="1"/>
    <col min="10503" max="10503" width="2" style="925" customWidth="1"/>
    <col min="10504" max="10504" width="7.85546875" style="925" customWidth="1"/>
    <col min="10505" max="10505" width="9" style="925" customWidth="1"/>
    <col min="10506" max="10506" width="2.140625" style="925" customWidth="1"/>
    <col min="10507" max="10507" width="8.42578125" style="925" customWidth="1"/>
    <col min="10508" max="10508" width="2.140625" style="925" customWidth="1"/>
    <col min="10509" max="10509" width="8.85546875" style="925" customWidth="1"/>
    <col min="10510" max="10510" width="3.85546875" style="925" customWidth="1"/>
    <col min="10511" max="10752" width="10.85546875" style="925"/>
    <col min="10753" max="10753" width="3.85546875" style="925" customWidth="1"/>
    <col min="10754" max="10754" width="4.85546875" style="925" customWidth="1"/>
    <col min="10755" max="10755" width="27.85546875" style="925" customWidth="1"/>
    <col min="10756" max="10756" width="2.140625" style="925" customWidth="1"/>
    <col min="10757" max="10757" width="8.85546875" style="925" customWidth="1"/>
    <col min="10758" max="10758" width="9" style="925" customWidth="1"/>
    <col min="10759" max="10759" width="2" style="925" customWidth="1"/>
    <col min="10760" max="10760" width="7.85546875" style="925" customWidth="1"/>
    <col min="10761" max="10761" width="9" style="925" customWidth="1"/>
    <col min="10762" max="10762" width="2.140625" style="925" customWidth="1"/>
    <col min="10763" max="10763" width="8.42578125" style="925" customWidth="1"/>
    <col min="10764" max="10764" width="2.140625" style="925" customWidth="1"/>
    <col min="10765" max="10765" width="8.85546875" style="925" customWidth="1"/>
    <col min="10766" max="10766" width="3.85546875" style="925" customWidth="1"/>
    <col min="10767" max="11008" width="10.85546875" style="925"/>
    <col min="11009" max="11009" width="3.85546875" style="925" customWidth="1"/>
    <col min="11010" max="11010" width="4.85546875" style="925" customWidth="1"/>
    <col min="11011" max="11011" width="27.85546875" style="925" customWidth="1"/>
    <col min="11012" max="11012" width="2.140625" style="925" customWidth="1"/>
    <col min="11013" max="11013" width="8.85546875" style="925" customWidth="1"/>
    <col min="11014" max="11014" width="9" style="925" customWidth="1"/>
    <col min="11015" max="11015" width="2" style="925" customWidth="1"/>
    <col min="11016" max="11016" width="7.85546875" style="925" customWidth="1"/>
    <col min="11017" max="11017" width="9" style="925" customWidth="1"/>
    <col min="11018" max="11018" width="2.140625" style="925" customWidth="1"/>
    <col min="11019" max="11019" width="8.42578125" style="925" customWidth="1"/>
    <col min="11020" max="11020" width="2.140625" style="925" customWidth="1"/>
    <col min="11021" max="11021" width="8.85546875" style="925" customWidth="1"/>
    <col min="11022" max="11022" width="3.85546875" style="925" customWidth="1"/>
    <col min="11023" max="11264" width="10.85546875" style="925"/>
    <col min="11265" max="11265" width="3.85546875" style="925" customWidth="1"/>
    <col min="11266" max="11266" width="4.85546875" style="925" customWidth="1"/>
    <col min="11267" max="11267" width="27.85546875" style="925" customWidth="1"/>
    <col min="11268" max="11268" width="2.140625" style="925" customWidth="1"/>
    <col min="11269" max="11269" width="8.85546875" style="925" customWidth="1"/>
    <col min="11270" max="11270" width="9" style="925" customWidth="1"/>
    <col min="11271" max="11271" width="2" style="925" customWidth="1"/>
    <col min="11272" max="11272" width="7.85546875" style="925" customWidth="1"/>
    <col min="11273" max="11273" width="9" style="925" customWidth="1"/>
    <col min="11274" max="11274" width="2.140625" style="925" customWidth="1"/>
    <col min="11275" max="11275" width="8.42578125" style="925" customWidth="1"/>
    <col min="11276" max="11276" width="2.140625" style="925" customWidth="1"/>
    <col min="11277" max="11277" width="8.85546875" style="925" customWidth="1"/>
    <col min="11278" max="11278" width="3.85546875" style="925" customWidth="1"/>
    <col min="11279" max="11520" width="10.85546875" style="925"/>
    <col min="11521" max="11521" width="3.85546875" style="925" customWidth="1"/>
    <col min="11522" max="11522" width="4.85546875" style="925" customWidth="1"/>
    <col min="11523" max="11523" width="27.85546875" style="925" customWidth="1"/>
    <col min="11524" max="11524" width="2.140625" style="925" customWidth="1"/>
    <col min="11525" max="11525" width="8.85546875" style="925" customWidth="1"/>
    <col min="11526" max="11526" width="9" style="925" customWidth="1"/>
    <col min="11527" max="11527" width="2" style="925" customWidth="1"/>
    <col min="11528" max="11528" width="7.85546875" style="925" customWidth="1"/>
    <col min="11529" max="11529" width="9" style="925" customWidth="1"/>
    <col min="11530" max="11530" width="2.140625" style="925" customWidth="1"/>
    <col min="11531" max="11531" width="8.42578125" style="925" customWidth="1"/>
    <col min="11532" max="11532" width="2.140625" style="925" customWidth="1"/>
    <col min="11533" max="11533" width="8.85546875" style="925" customWidth="1"/>
    <col min="11534" max="11534" width="3.85546875" style="925" customWidth="1"/>
    <col min="11535" max="11776" width="10.85546875" style="925"/>
    <col min="11777" max="11777" width="3.85546875" style="925" customWidth="1"/>
    <col min="11778" max="11778" width="4.85546875" style="925" customWidth="1"/>
    <col min="11779" max="11779" width="27.85546875" style="925" customWidth="1"/>
    <col min="11780" max="11780" width="2.140625" style="925" customWidth="1"/>
    <col min="11781" max="11781" width="8.85546875" style="925" customWidth="1"/>
    <col min="11782" max="11782" width="9" style="925" customWidth="1"/>
    <col min="11783" max="11783" width="2" style="925" customWidth="1"/>
    <col min="11784" max="11784" width="7.85546875" style="925" customWidth="1"/>
    <col min="11785" max="11785" width="9" style="925" customWidth="1"/>
    <col min="11786" max="11786" width="2.140625" style="925" customWidth="1"/>
    <col min="11787" max="11787" width="8.42578125" style="925" customWidth="1"/>
    <col min="11788" max="11788" width="2.140625" style="925" customWidth="1"/>
    <col min="11789" max="11789" width="8.85546875" style="925" customWidth="1"/>
    <col min="11790" max="11790" width="3.85546875" style="925" customWidth="1"/>
    <col min="11791" max="12032" width="10.85546875" style="925"/>
    <col min="12033" max="12033" width="3.85546875" style="925" customWidth="1"/>
    <col min="12034" max="12034" width="4.85546875" style="925" customWidth="1"/>
    <col min="12035" max="12035" width="27.85546875" style="925" customWidth="1"/>
    <col min="12036" max="12036" width="2.140625" style="925" customWidth="1"/>
    <col min="12037" max="12037" width="8.85546875" style="925" customWidth="1"/>
    <col min="12038" max="12038" width="9" style="925" customWidth="1"/>
    <col min="12039" max="12039" width="2" style="925" customWidth="1"/>
    <col min="12040" max="12040" width="7.85546875" style="925" customWidth="1"/>
    <col min="12041" max="12041" width="9" style="925" customWidth="1"/>
    <col min="12042" max="12042" width="2.140625" style="925" customWidth="1"/>
    <col min="12043" max="12043" width="8.42578125" style="925" customWidth="1"/>
    <col min="12044" max="12044" width="2.140625" style="925" customWidth="1"/>
    <col min="12045" max="12045" width="8.85546875" style="925" customWidth="1"/>
    <col min="12046" max="12046" width="3.85546875" style="925" customWidth="1"/>
    <col min="12047" max="12288" width="10.85546875" style="925"/>
    <col min="12289" max="12289" width="3.85546875" style="925" customWidth="1"/>
    <col min="12290" max="12290" width="4.85546875" style="925" customWidth="1"/>
    <col min="12291" max="12291" width="27.85546875" style="925" customWidth="1"/>
    <col min="12292" max="12292" width="2.140625" style="925" customWidth="1"/>
    <col min="12293" max="12293" width="8.85546875" style="925" customWidth="1"/>
    <col min="12294" max="12294" width="9" style="925" customWidth="1"/>
    <col min="12295" max="12295" width="2" style="925" customWidth="1"/>
    <col min="12296" max="12296" width="7.85546875" style="925" customWidth="1"/>
    <col min="12297" max="12297" width="9" style="925" customWidth="1"/>
    <col min="12298" max="12298" width="2.140625" style="925" customWidth="1"/>
    <col min="12299" max="12299" width="8.42578125" style="925" customWidth="1"/>
    <col min="12300" max="12300" width="2.140625" style="925" customWidth="1"/>
    <col min="12301" max="12301" width="8.85546875" style="925" customWidth="1"/>
    <col min="12302" max="12302" width="3.85546875" style="925" customWidth="1"/>
    <col min="12303" max="12544" width="10.85546875" style="925"/>
    <col min="12545" max="12545" width="3.85546875" style="925" customWidth="1"/>
    <col min="12546" max="12546" width="4.85546875" style="925" customWidth="1"/>
    <col min="12547" max="12547" width="27.85546875" style="925" customWidth="1"/>
    <col min="12548" max="12548" width="2.140625" style="925" customWidth="1"/>
    <col min="12549" max="12549" width="8.85546875" style="925" customWidth="1"/>
    <col min="12550" max="12550" width="9" style="925" customWidth="1"/>
    <col min="12551" max="12551" width="2" style="925" customWidth="1"/>
    <col min="12552" max="12552" width="7.85546875" style="925" customWidth="1"/>
    <col min="12553" max="12553" width="9" style="925" customWidth="1"/>
    <col min="12554" max="12554" width="2.140625" style="925" customWidth="1"/>
    <col min="12555" max="12555" width="8.42578125" style="925" customWidth="1"/>
    <col min="12556" max="12556" width="2.140625" style="925" customWidth="1"/>
    <col min="12557" max="12557" width="8.85546875" style="925" customWidth="1"/>
    <col min="12558" max="12558" width="3.85546875" style="925" customWidth="1"/>
    <col min="12559" max="12800" width="10.85546875" style="925"/>
    <col min="12801" max="12801" width="3.85546875" style="925" customWidth="1"/>
    <col min="12802" max="12802" width="4.85546875" style="925" customWidth="1"/>
    <col min="12803" max="12803" width="27.85546875" style="925" customWidth="1"/>
    <col min="12804" max="12804" width="2.140625" style="925" customWidth="1"/>
    <col min="12805" max="12805" width="8.85546875" style="925" customWidth="1"/>
    <col min="12806" max="12806" width="9" style="925" customWidth="1"/>
    <col min="12807" max="12807" width="2" style="925" customWidth="1"/>
    <col min="12808" max="12808" width="7.85546875" style="925" customWidth="1"/>
    <col min="12809" max="12809" width="9" style="925" customWidth="1"/>
    <col min="12810" max="12810" width="2.140625" style="925" customWidth="1"/>
    <col min="12811" max="12811" width="8.42578125" style="925" customWidth="1"/>
    <col min="12812" max="12812" width="2.140625" style="925" customWidth="1"/>
    <col min="12813" max="12813" width="8.85546875" style="925" customWidth="1"/>
    <col min="12814" max="12814" width="3.85546875" style="925" customWidth="1"/>
    <col min="12815" max="13056" width="10.85546875" style="925"/>
    <col min="13057" max="13057" width="3.85546875" style="925" customWidth="1"/>
    <col min="13058" max="13058" width="4.85546875" style="925" customWidth="1"/>
    <col min="13059" max="13059" width="27.85546875" style="925" customWidth="1"/>
    <col min="13060" max="13060" width="2.140625" style="925" customWidth="1"/>
    <col min="13061" max="13061" width="8.85546875" style="925" customWidth="1"/>
    <col min="13062" max="13062" width="9" style="925" customWidth="1"/>
    <col min="13063" max="13063" width="2" style="925" customWidth="1"/>
    <col min="13064" max="13064" width="7.85546875" style="925" customWidth="1"/>
    <col min="13065" max="13065" width="9" style="925" customWidth="1"/>
    <col min="13066" max="13066" width="2.140625" style="925" customWidth="1"/>
    <col min="13067" max="13067" width="8.42578125" style="925" customWidth="1"/>
    <col min="13068" max="13068" width="2.140625" style="925" customWidth="1"/>
    <col min="13069" max="13069" width="8.85546875" style="925" customWidth="1"/>
    <col min="13070" max="13070" width="3.85546875" style="925" customWidth="1"/>
    <col min="13071" max="13312" width="10.85546875" style="925"/>
    <col min="13313" max="13313" width="3.85546875" style="925" customWidth="1"/>
    <col min="13314" max="13314" width="4.85546875" style="925" customWidth="1"/>
    <col min="13315" max="13315" width="27.85546875" style="925" customWidth="1"/>
    <col min="13316" max="13316" width="2.140625" style="925" customWidth="1"/>
    <col min="13317" max="13317" width="8.85546875" style="925" customWidth="1"/>
    <col min="13318" max="13318" width="9" style="925" customWidth="1"/>
    <col min="13319" max="13319" width="2" style="925" customWidth="1"/>
    <col min="13320" max="13320" width="7.85546875" style="925" customWidth="1"/>
    <col min="13321" max="13321" width="9" style="925" customWidth="1"/>
    <col min="13322" max="13322" width="2.140625" style="925" customWidth="1"/>
    <col min="13323" max="13323" width="8.42578125" style="925" customWidth="1"/>
    <col min="13324" max="13324" width="2.140625" style="925" customWidth="1"/>
    <col min="13325" max="13325" width="8.85546875" style="925" customWidth="1"/>
    <col min="13326" max="13326" width="3.85546875" style="925" customWidth="1"/>
    <col min="13327" max="13568" width="10.85546875" style="925"/>
    <col min="13569" max="13569" width="3.85546875" style="925" customWidth="1"/>
    <col min="13570" max="13570" width="4.85546875" style="925" customWidth="1"/>
    <col min="13571" max="13571" width="27.85546875" style="925" customWidth="1"/>
    <col min="13572" max="13572" width="2.140625" style="925" customWidth="1"/>
    <col min="13573" max="13573" width="8.85546875" style="925" customWidth="1"/>
    <col min="13574" max="13574" width="9" style="925" customWidth="1"/>
    <col min="13575" max="13575" width="2" style="925" customWidth="1"/>
    <col min="13576" max="13576" width="7.85546875" style="925" customWidth="1"/>
    <col min="13577" max="13577" width="9" style="925" customWidth="1"/>
    <col min="13578" max="13578" width="2.140625" style="925" customWidth="1"/>
    <col min="13579" max="13579" width="8.42578125" style="925" customWidth="1"/>
    <col min="13580" max="13580" width="2.140625" style="925" customWidth="1"/>
    <col min="13581" max="13581" width="8.85546875" style="925" customWidth="1"/>
    <col min="13582" max="13582" width="3.85546875" style="925" customWidth="1"/>
    <col min="13583" max="13824" width="10.85546875" style="925"/>
    <col min="13825" max="13825" width="3.85546875" style="925" customWidth="1"/>
    <col min="13826" max="13826" width="4.85546875" style="925" customWidth="1"/>
    <col min="13827" max="13827" width="27.85546875" style="925" customWidth="1"/>
    <col min="13828" max="13828" width="2.140625" style="925" customWidth="1"/>
    <col min="13829" max="13829" width="8.85546875" style="925" customWidth="1"/>
    <col min="13830" max="13830" width="9" style="925" customWidth="1"/>
    <col min="13831" max="13831" width="2" style="925" customWidth="1"/>
    <col min="13832" max="13832" width="7.85546875" style="925" customWidth="1"/>
    <col min="13833" max="13833" width="9" style="925" customWidth="1"/>
    <col min="13834" max="13834" width="2.140625" style="925" customWidth="1"/>
    <col min="13835" max="13835" width="8.42578125" style="925" customWidth="1"/>
    <col min="13836" max="13836" width="2.140625" style="925" customWidth="1"/>
    <col min="13837" max="13837" width="8.85546875" style="925" customWidth="1"/>
    <col min="13838" max="13838" width="3.85546875" style="925" customWidth="1"/>
    <col min="13839" max="14080" width="10.85546875" style="925"/>
    <col min="14081" max="14081" width="3.85546875" style="925" customWidth="1"/>
    <col min="14082" max="14082" width="4.85546875" style="925" customWidth="1"/>
    <col min="14083" max="14083" width="27.85546875" style="925" customWidth="1"/>
    <col min="14084" max="14084" width="2.140625" style="925" customWidth="1"/>
    <col min="14085" max="14085" width="8.85546875" style="925" customWidth="1"/>
    <col min="14086" max="14086" width="9" style="925" customWidth="1"/>
    <col min="14087" max="14087" width="2" style="925" customWidth="1"/>
    <col min="14088" max="14088" width="7.85546875" style="925" customWidth="1"/>
    <col min="14089" max="14089" width="9" style="925" customWidth="1"/>
    <col min="14090" max="14090" width="2.140625" style="925" customWidth="1"/>
    <col min="14091" max="14091" width="8.42578125" style="925" customWidth="1"/>
    <col min="14092" max="14092" width="2.140625" style="925" customWidth="1"/>
    <col min="14093" max="14093" width="8.85546875" style="925" customWidth="1"/>
    <col min="14094" max="14094" width="3.85546875" style="925" customWidth="1"/>
    <col min="14095" max="14336" width="10.85546875" style="925"/>
    <col min="14337" max="14337" width="3.85546875" style="925" customWidth="1"/>
    <col min="14338" max="14338" width="4.85546875" style="925" customWidth="1"/>
    <col min="14339" max="14339" width="27.85546875" style="925" customWidth="1"/>
    <col min="14340" max="14340" width="2.140625" style="925" customWidth="1"/>
    <col min="14341" max="14341" width="8.85546875" style="925" customWidth="1"/>
    <col min="14342" max="14342" width="9" style="925" customWidth="1"/>
    <col min="14343" max="14343" width="2" style="925" customWidth="1"/>
    <col min="14344" max="14344" width="7.85546875" style="925" customWidth="1"/>
    <col min="14345" max="14345" width="9" style="925" customWidth="1"/>
    <col min="14346" max="14346" width="2.140625" style="925" customWidth="1"/>
    <col min="14347" max="14347" width="8.42578125" style="925" customWidth="1"/>
    <col min="14348" max="14348" width="2.140625" style="925" customWidth="1"/>
    <col min="14349" max="14349" width="8.85546875" style="925" customWidth="1"/>
    <col min="14350" max="14350" width="3.85546875" style="925" customWidth="1"/>
    <col min="14351" max="14592" width="10.85546875" style="925"/>
    <col min="14593" max="14593" width="3.85546875" style="925" customWidth="1"/>
    <col min="14594" max="14594" width="4.85546875" style="925" customWidth="1"/>
    <col min="14595" max="14595" width="27.85546875" style="925" customWidth="1"/>
    <col min="14596" max="14596" width="2.140625" style="925" customWidth="1"/>
    <col min="14597" max="14597" width="8.85546875" style="925" customWidth="1"/>
    <col min="14598" max="14598" width="9" style="925" customWidth="1"/>
    <col min="14599" max="14599" width="2" style="925" customWidth="1"/>
    <col min="14600" max="14600" width="7.85546875" style="925" customWidth="1"/>
    <col min="14601" max="14601" width="9" style="925" customWidth="1"/>
    <col min="14602" max="14602" width="2.140625" style="925" customWidth="1"/>
    <col min="14603" max="14603" width="8.42578125" style="925" customWidth="1"/>
    <col min="14604" max="14604" width="2.140625" style="925" customWidth="1"/>
    <col min="14605" max="14605" width="8.85546875" style="925" customWidth="1"/>
    <col min="14606" max="14606" width="3.85546875" style="925" customWidth="1"/>
    <col min="14607" max="14848" width="10.85546875" style="925"/>
    <col min="14849" max="14849" width="3.85546875" style="925" customWidth="1"/>
    <col min="14850" max="14850" width="4.85546875" style="925" customWidth="1"/>
    <col min="14851" max="14851" width="27.85546875" style="925" customWidth="1"/>
    <col min="14852" max="14852" width="2.140625" style="925" customWidth="1"/>
    <col min="14853" max="14853" width="8.85546875" style="925" customWidth="1"/>
    <col min="14854" max="14854" width="9" style="925" customWidth="1"/>
    <col min="14855" max="14855" width="2" style="925" customWidth="1"/>
    <col min="14856" max="14856" width="7.85546875" style="925" customWidth="1"/>
    <col min="14857" max="14857" width="9" style="925" customWidth="1"/>
    <col min="14858" max="14858" width="2.140625" style="925" customWidth="1"/>
    <col min="14859" max="14859" width="8.42578125" style="925" customWidth="1"/>
    <col min="14860" max="14860" width="2.140625" style="925" customWidth="1"/>
    <col min="14861" max="14861" width="8.85546875" style="925" customWidth="1"/>
    <col min="14862" max="14862" width="3.85546875" style="925" customWidth="1"/>
    <col min="14863" max="15104" width="10.85546875" style="925"/>
    <col min="15105" max="15105" width="3.85546875" style="925" customWidth="1"/>
    <col min="15106" max="15106" width="4.85546875" style="925" customWidth="1"/>
    <col min="15107" max="15107" width="27.85546875" style="925" customWidth="1"/>
    <col min="15108" max="15108" width="2.140625" style="925" customWidth="1"/>
    <col min="15109" max="15109" width="8.85546875" style="925" customWidth="1"/>
    <col min="15110" max="15110" width="9" style="925" customWidth="1"/>
    <col min="15111" max="15111" width="2" style="925" customWidth="1"/>
    <col min="15112" max="15112" width="7.85546875" style="925" customWidth="1"/>
    <col min="15113" max="15113" width="9" style="925" customWidth="1"/>
    <col min="15114" max="15114" width="2.140625" style="925" customWidth="1"/>
    <col min="15115" max="15115" width="8.42578125" style="925" customWidth="1"/>
    <col min="15116" max="15116" width="2.140625" style="925" customWidth="1"/>
    <col min="15117" max="15117" width="8.85546875" style="925" customWidth="1"/>
    <col min="15118" max="15118" width="3.85546875" style="925" customWidth="1"/>
    <col min="15119" max="15360" width="10.85546875" style="925"/>
    <col min="15361" max="15361" width="3.85546875" style="925" customWidth="1"/>
    <col min="15362" max="15362" width="4.85546875" style="925" customWidth="1"/>
    <col min="15363" max="15363" width="27.85546875" style="925" customWidth="1"/>
    <col min="15364" max="15364" width="2.140625" style="925" customWidth="1"/>
    <col min="15365" max="15365" width="8.85546875" style="925" customWidth="1"/>
    <col min="15366" max="15366" width="9" style="925" customWidth="1"/>
    <col min="15367" max="15367" width="2" style="925" customWidth="1"/>
    <col min="15368" max="15368" width="7.85546875" style="925" customWidth="1"/>
    <col min="15369" max="15369" width="9" style="925" customWidth="1"/>
    <col min="15370" max="15370" width="2.140625" style="925" customWidth="1"/>
    <col min="15371" max="15371" width="8.42578125" style="925" customWidth="1"/>
    <col min="15372" max="15372" width="2.140625" style="925" customWidth="1"/>
    <col min="15373" max="15373" width="8.85546875" style="925" customWidth="1"/>
    <col min="15374" max="15374" width="3.85546875" style="925" customWidth="1"/>
    <col min="15375" max="15616" width="10.85546875" style="925"/>
    <col min="15617" max="15617" width="3.85546875" style="925" customWidth="1"/>
    <col min="15618" max="15618" width="4.85546875" style="925" customWidth="1"/>
    <col min="15619" max="15619" width="27.85546875" style="925" customWidth="1"/>
    <col min="15620" max="15620" width="2.140625" style="925" customWidth="1"/>
    <col min="15621" max="15621" width="8.85546875" style="925" customWidth="1"/>
    <col min="15622" max="15622" width="9" style="925" customWidth="1"/>
    <col min="15623" max="15623" width="2" style="925" customWidth="1"/>
    <col min="15624" max="15624" width="7.85546875" style="925" customWidth="1"/>
    <col min="15625" max="15625" width="9" style="925" customWidth="1"/>
    <col min="15626" max="15626" width="2.140625" style="925" customWidth="1"/>
    <col min="15627" max="15627" width="8.42578125" style="925" customWidth="1"/>
    <col min="15628" max="15628" width="2.140625" style="925" customWidth="1"/>
    <col min="15629" max="15629" width="8.85546875" style="925" customWidth="1"/>
    <col min="15630" max="15630" width="3.85546875" style="925" customWidth="1"/>
    <col min="15631" max="15872" width="10.85546875" style="925"/>
    <col min="15873" max="15873" width="3.85546875" style="925" customWidth="1"/>
    <col min="15874" max="15874" width="4.85546875" style="925" customWidth="1"/>
    <col min="15875" max="15875" width="27.85546875" style="925" customWidth="1"/>
    <col min="15876" max="15876" width="2.140625" style="925" customWidth="1"/>
    <col min="15877" max="15877" width="8.85546875" style="925" customWidth="1"/>
    <col min="15878" max="15878" width="9" style="925" customWidth="1"/>
    <col min="15879" max="15879" width="2" style="925" customWidth="1"/>
    <col min="15880" max="15880" width="7.85546875" style="925" customWidth="1"/>
    <col min="15881" max="15881" width="9" style="925" customWidth="1"/>
    <col min="15882" max="15882" width="2.140625" style="925" customWidth="1"/>
    <col min="15883" max="15883" width="8.42578125" style="925" customWidth="1"/>
    <col min="15884" max="15884" width="2.140625" style="925" customWidth="1"/>
    <col min="15885" max="15885" width="8.85546875" style="925" customWidth="1"/>
    <col min="15886" max="15886" width="3.85546875" style="925" customWidth="1"/>
    <col min="15887" max="16128" width="10.85546875" style="925"/>
    <col min="16129" max="16129" width="3.85546875" style="925" customWidth="1"/>
    <col min="16130" max="16130" width="4.85546875" style="925" customWidth="1"/>
    <col min="16131" max="16131" width="27.85546875" style="925" customWidth="1"/>
    <col min="16132" max="16132" width="2.140625" style="925" customWidth="1"/>
    <col min="16133" max="16133" width="8.85546875" style="925" customWidth="1"/>
    <col min="16134" max="16134" width="9" style="925" customWidth="1"/>
    <col min="16135" max="16135" width="2" style="925" customWidth="1"/>
    <col min="16136" max="16136" width="7.85546875" style="925" customWidth="1"/>
    <col min="16137" max="16137" width="9" style="925" customWidth="1"/>
    <col min="16138" max="16138" width="2.140625" style="925" customWidth="1"/>
    <col min="16139" max="16139" width="8.42578125" style="925" customWidth="1"/>
    <col min="16140" max="16140" width="2.140625" style="925" customWidth="1"/>
    <col min="16141" max="16141" width="8.85546875" style="925" customWidth="1"/>
    <col min="16142" max="16142" width="3.85546875" style="925" customWidth="1"/>
    <col min="16143" max="16384" width="10.85546875" style="925"/>
  </cols>
  <sheetData>
    <row r="1" spans="1:14" ht="11.1" customHeight="1">
      <c r="A1" s="4259" t="s">
        <v>3500</v>
      </c>
      <c r="B1" s="920"/>
      <c r="C1" s="920"/>
      <c r="D1" s="4260"/>
      <c r="E1" s="4260"/>
      <c r="F1" s="4260"/>
      <c r="G1" s="4260"/>
      <c r="H1" s="4260"/>
      <c r="I1" s="4260"/>
      <c r="J1" s="4260"/>
      <c r="K1" s="4260"/>
      <c r="L1" s="4260"/>
      <c r="M1" s="4260"/>
      <c r="N1" s="4261">
        <v>85</v>
      </c>
    </row>
    <row r="2" spans="1:14" ht="6" customHeight="1">
      <c r="A2" s="4262"/>
      <c r="B2" s="848"/>
      <c r="C2" s="848"/>
      <c r="D2" s="848"/>
      <c r="E2" s="848"/>
      <c r="F2" s="848"/>
      <c r="G2" s="848"/>
      <c r="H2" s="848"/>
      <c r="I2" s="848"/>
      <c r="J2" s="849"/>
      <c r="K2" s="848"/>
      <c r="L2" s="848"/>
      <c r="M2" s="848"/>
      <c r="N2" s="888"/>
    </row>
    <row r="3" spans="1:14" ht="10.5" customHeight="1">
      <c r="A3" s="4263" t="s">
        <v>3219</v>
      </c>
      <c r="B3" s="854"/>
      <c r="C3" s="854"/>
      <c r="D3" s="854"/>
      <c r="E3" s="854"/>
      <c r="F3" s="854"/>
      <c r="G3" s="854"/>
      <c r="H3" s="854"/>
      <c r="I3" s="854"/>
      <c r="J3" s="854"/>
      <c r="K3" s="854"/>
      <c r="L3" s="854"/>
      <c r="M3" s="854"/>
      <c r="N3" s="878"/>
    </row>
    <row r="4" spans="1:14" ht="10.5" customHeight="1">
      <c r="A4" s="889" t="s">
        <v>645</v>
      </c>
      <c r="B4" s="854"/>
      <c r="C4" s="854"/>
      <c r="D4" s="854"/>
      <c r="E4" s="854"/>
      <c r="F4" s="854"/>
      <c r="G4" s="854"/>
      <c r="H4" s="854"/>
      <c r="I4" s="854"/>
      <c r="J4" s="854"/>
      <c r="K4" s="854"/>
      <c r="L4" s="854"/>
      <c r="M4" s="854"/>
      <c r="N4" s="878"/>
    </row>
    <row r="5" spans="1:14" ht="11.25" customHeight="1">
      <c r="A5" s="889"/>
      <c r="B5" s="854"/>
      <c r="C5" s="854"/>
      <c r="D5" s="854"/>
      <c r="E5" s="854"/>
      <c r="F5" s="854"/>
      <c r="G5" s="854"/>
      <c r="H5" s="854"/>
      <c r="I5" s="854"/>
      <c r="J5" s="854"/>
      <c r="K5" s="854"/>
      <c r="L5" s="854"/>
      <c r="M5" s="854"/>
      <c r="N5" s="878"/>
    </row>
    <row r="6" spans="1:14" ht="9" customHeight="1">
      <c r="A6" s="4264"/>
      <c r="B6" s="859"/>
      <c r="C6" s="859"/>
      <c r="D6" s="859"/>
      <c r="E6" s="859"/>
      <c r="F6" s="859"/>
      <c r="G6" s="859"/>
      <c r="H6" s="859"/>
      <c r="I6" s="859"/>
      <c r="J6" s="860"/>
      <c r="K6" s="861"/>
      <c r="L6" s="861"/>
      <c r="M6" s="861"/>
      <c r="N6" s="4265"/>
    </row>
    <row r="7" spans="1:14" ht="9.9499999999999993" customHeight="1">
      <c r="A7" s="4266" t="s">
        <v>486</v>
      </c>
      <c r="B7" s="848"/>
      <c r="C7" s="848"/>
      <c r="D7" s="848"/>
      <c r="E7" s="848"/>
      <c r="F7" s="848"/>
      <c r="G7" s="848"/>
      <c r="H7" s="848"/>
      <c r="I7" s="848"/>
      <c r="J7" s="849"/>
      <c r="K7" s="848"/>
      <c r="L7" s="848"/>
      <c r="M7" s="848"/>
      <c r="N7" s="888"/>
    </row>
    <row r="8" spans="1:14" ht="9.9499999999999993" customHeight="1">
      <c r="A8" s="4266" t="s">
        <v>1003</v>
      </c>
      <c r="B8" s="848"/>
      <c r="C8" s="848"/>
      <c r="D8" s="848"/>
      <c r="E8" s="848"/>
      <c r="F8" s="848"/>
      <c r="G8" s="848"/>
      <c r="H8" s="848"/>
      <c r="I8" s="848"/>
      <c r="J8" s="849"/>
      <c r="K8" s="848"/>
      <c r="L8" s="848"/>
      <c r="M8" s="848"/>
      <c r="N8" s="888"/>
    </row>
    <row r="9" spans="1:14" ht="9.9499999999999993" customHeight="1">
      <c r="A9" s="4267" t="s">
        <v>436</v>
      </c>
      <c r="B9" s="848"/>
      <c r="C9" s="848"/>
      <c r="D9" s="848"/>
      <c r="E9" s="848"/>
      <c r="F9" s="848"/>
      <c r="G9" s="848"/>
      <c r="H9" s="848"/>
      <c r="I9" s="848"/>
      <c r="J9" s="849"/>
      <c r="K9" s="848"/>
      <c r="L9" s="848"/>
      <c r="M9" s="848"/>
      <c r="N9" s="888"/>
    </row>
    <row r="10" spans="1:14" ht="9.9499999999999993" customHeight="1">
      <c r="A10" s="4266" t="s">
        <v>470</v>
      </c>
      <c r="B10" s="848"/>
      <c r="C10" s="848"/>
      <c r="D10" s="848"/>
      <c r="E10" s="848"/>
      <c r="F10" s="848"/>
      <c r="G10" s="848"/>
      <c r="H10" s="848"/>
      <c r="I10" s="848"/>
      <c r="J10" s="849"/>
      <c r="K10" s="848"/>
      <c r="L10" s="848"/>
      <c r="M10" s="848"/>
      <c r="N10" s="888"/>
    </row>
    <row r="11" spans="1:14" ht="9.9499999999999993" customHeight="1">
      <c r="A11" s="4266" t="s">
        <v>1325</v>
      </c>
      <c r="B11" s="848"/>
      <c r="C11" s="848"/>
      <c r="D11" s="4268"/>
      <c r="E11" s="848"/>
      <c r="F11" s="848"/>
      <c r="G11" s="848"/>
      <c r="H11" s="848"/>
      <c r="I11" s="848"/>
      <c r="J11" s="849"/>
      <c r="K11" s="848"/>
      <c r="L11" s="848"/>
      <c r="M11" s="848"/>
      <c r="N11" s="888"/>
    </row>
    <row r="12" spans="1:14" ht="9.9499999999999993" customHeight="1">
      <c r="A12" s="4262" t="s">
        <v>471</v>
      </c>
      <c r="B12" s="848"/>
      <c r="C12" s="848"/>
      <c r="D12" s="4268"/>
      <c r="E12" s="848"/>
      <c r="F12" s="848"/>
      <c r="G12" s="848"/>
      <c r="H12" s="848"/>
      <c r="I12" s="848"/>
      <c r="J12" s="849"/>
      <c r="K12" s="848"/>
      <c r="L12" s="848"/>
      <c r="M12" s="848"/>
      <c r="N12" s="888"/>
    </row>
    <row r="13" spans="1:14" ht="9.9499999999999993" customHeight="1">
      <c r="A13" s="4262" t="s">
        <v>472</v>
      </c>
      <c r="B13" s="848"/>
      <c r="C13" s="848"/>
      <c r="D13" s="4268"/>
      <c r="E13" s="848"/>
      <c r="F13" s="848"/>
      <c r="G13" s="848"/>
      <c r="H13" s="848"/>
      <c r="I13" s="848"/>
      <c r="J13" s="849"/>
      <c r="K13" s="848"/>
      <c r="L13" s="848"/>
      <c r="M13" s="848"/>
      <c r="N13" s="888"/>
    </row>
    <row r="14" spans="1:14" ht="9.9499999999999993" customHeight="1">
      <c r="A14" s="4266" t="s">
        <v>444</v>
      </c>
      <c r="B14" s="848"/>
      <c r="C14" s="848"/>
      <c r="D14" s="4268"/>
      <c r="E14" s="848"/>
      <c r="F14" s="848"/>
      <c r="G14" s="848"/>
      <c r="H14" s="848"/>
      <c r="I14" s="848"/>
      <c r="J14" s="849"/>
      <c r="K14" s="848"/>
      <c r="L14" s="848"/>
      <c r="M14" s="848"/>
      <c r="N14" s="888"/>
    </row>
    <row r="15" spans="1:14" ht="9.9499999999999993" customHeight="1">
      <c r="A15" s="4262" t="s">
        <v>445</v>
      </c>
      <c r="B15" s="848"/>
      <c r="C15" s="848"/>
      <c r="D15" s="4268"/>
      <c r="E15" s="848"/>
      <c r="F15" s="848"/>
      <c r="G15" s="848"/>
      <c r="H15" s="848"/>
      <c r="I15" s="848"/>
      <c r="J15" s="849"/>
      <c r="K15" s="848"/>
      <c r="L15" s="848"/>
      <c r="M15" s="848"/>
      <c r="N15" s="888"/>
    </row>
    <row r="16" spans="1:14" ht="9.9499999999999993" customHeight="1">
      <c r="A16" s="4262" t="s">
        <v>446</v>
      </c>
      <c r="B16" s="848"/>
      <c r="C16" s="848"/>
      <c r="D16" s="4268"/>
      <c r="E16" s="848"/>
      <c r="F16" s="848"/>
      <c r="G16" s="848"/>
      <c r="H16" s="848"/>
      <c r="I16" s="848"/>
      <c r="J16" s="849"/>
      <c r="K16" s="848"/>
      <c r="L16" s="848"/>
      <c r="M16" s="848"/>
      <c r="N16" s="888"/>
    </row>
    <row r="17" spans="1:20" ht="6" customHeight="1" thickBot="1">
      <c r="A17" s="4269"/>
      <c r="B17" s="870"/>
      <c r="C17" s="870"/>
      <c r="D17" s="871"/>
      <c r="E17" s="870"/>
      <c r="F17" s="870"/>
      <c r="G17" s="871"/>
      <c r="H17" s="870"/>
      <c r="I17" s="870"/>
      <c r="J17" s="872"/>
      <c r="K17" s="870"/>
      <c r="L17" s="870"/>
      <c r="M17" s="870"/>
      <c r="N17" s="4270"/>
    </row>
    <row r="18" spans="1:20" ht="13.5" thickTop="1">
      <c r="A18" s="4271"/>
      <c r="B18" s="4272"/>
      <c r="C18" s="916"/>
      <c r="D18" s="4271"/>
      <c r="E18" s="1440"/>
      <c r="F18" s="5717" t="s">
        <v>447</v>
      </c>
      <c r="G18" s="5718"/>
      <c r="H18" s="5719"/>
      <c r="I18" s="854" t="s">
        <v>448</v>
      </c>
      <c r="J18" s="854"/>
      <c r="K18" s="878"/>
      <c r="L18" s="916"/>
      <c r="M18" s="916"/>
      <c r="N18" s="4272"/>
    </row>
    <row r="19" spans="1:20" ht="11.1" customHeight="1">
      <c r="A19" s="4271"/>
      <c r="B19" s="4272"/>
      <c r="C19" s="916"/>
      <c r="D19" s="4271"/>
      <c r="E19" s="1440"/>
      <c r="F19" s="879" t="s">
        <v>449</v>
      </c>
      <c r="G19" s="879"/>
      <c r="H19" s="880"/>
      <c r="I19" s="879" t="s">
        <v>449</v>
      </c>
      <c r="J19" s="879"/>
      <c r="K19" s="880"/>
      <c r="L19" s="916"/>
      <c r="M19" s="916"/>
      <c r="N19" s="4272"/>
    </row>
    <row r="20" spans="1:20" ht="11.1" customHeight="1">
      <c r="A20" s="4273" t="s">
        <v>549</v>
      </c>
      <c r="B20" s="4274" t="s">
        <v>491</v>
      </c>
      <c r="C20" s="886" t="s">
        <v>379</v>
      </c>
      <c r="D20" s="889" t="s">
        <v>129</v>
      </c>
      <c r="E20" s="878"/>
      <c r="F20" s="884" t="s">
        <v>450</v>
      </c>
      <c r="G20" s="854"/>
      <c r="H20" s="878"/>
      <c r="I20" s="885"/>
      <c r="J20" s="886"/>
      <c r="K20" s="887"/>
      <c r="L20" s="886" t="s">
        <v>129</v>
      </c>
      <c r="M20" s="886"/>
      <c r="N20" s="4274" t="s">
        <v>549</v>
      </c>
    </row>
    <row r="21" spans="1:20" ht="11.1" customHeight="1">
      <c r="A21" s="4273" t="s">
        <v>593</v>
      </c>
      <c r="B21" s="4274" t="s">
        <v>492</v>
      </c>
      <c r="C21" s="916"/>
      <c r="D21" s="889" t="s">
        <v>451</v>
      </c>
      <c r="E21" s="878"/>
      <c r="F21" s="887" t="s">
        <v>452</v>
      </c>
      <c r="G21" s="854" t="s">
        <v>324</v>
      </c>
      <c r="H21" s="878"/>
      <c r="I21" s="3604" t="s">
        <v>453</v>
      </c>
      <c r="J21" s="887" t="s">
        <v>324</v>
      </c>
      <c r="K21" s="887"/>
      <c r="L21" s="886" t="s">
        <v>1073</v>
      </c>
      <c r="M21" s="886"/>
      <c r="N21" s="4274" t="s">
        <v>593</v>
      </c>
    </row>
    <row r="22" spans="1:20" ht="11.1" customHeight="1">
      <c r="A22" s="4271"/>
      <c r="B22" s="4272"/>
      <c r="C22" s="916"/>
      <c r="D22" s="889" t="s">
        <v>1068</v>
      </c>
      <c r="E22" s="878"/>
      <c r="F22" s="887" t="s">
        <v>16</v>
      </c>
      <c r="G22" s="854" t="s">
        <v>454</v>
      </c>
      <c r="H22" s="878"/>
      <c r="I22" s="888"/>
      <c r="J22" s="889" t="s">
        <v>455</v>
      </c>
      <c r="K22" s="887"/>
      <c r="L22" s="886" t="s">
        <v>456</v>
      </c>
      <c r="M22" s="886"/>
      <c r="N22" s="4272"/>
    </row>
    <row r="23" spans="1:20" ht="11.1" customHeight="1">
      <c r="A23" s="4271"/>
      <c r="B23" s="4272"/>
      <c r="C23" s="916"/>
      <c r="D23" s="889" t="s">
        <v>493</v>
      </c>
      <c r="E23" s="878"/>
      <c r="F23" s="887" t="s">
        <v>982</v>
      </c>
      <c r="G23" s="848"/>
      <c r="H23" s="888"/>
      <c r="I23" s="888"/>
      <c r="J23" s="890"/>
      <c r="K23" s="887"/>
      <c r="L23" s="886" t="s">
        <v>457</v>
      </c>
      <c r="M23" s="886"/>
      <c r="N23" s="4272"/>
    </row>
    <row r="24" spans="1:20" ht="11.1" customHeight="1" thickBot="1">
      <c r="A24" s="4275"/>
      <c r="B24" s="4276"/>
      <c r="C24" s="4277" t="s">
        <v>599</v>
      </c>
      <c r="D24" s="4278" t="s">
        <v>458</v>
      </c>
      <c r="E24" s="1439"/>
      <c r="F24" s="1438" t="s">
        <v>494</v>
      </c>
      <c r="G24" s="1439" t="s">
        <v>495</v>
      </c>
      <c r="H24" s="1439"/>
      <c r="I24" s="1439" t="s">
        <v>496</v>
      </c>
      <c r="J24" s="1438" t="s">
        <v>497</v>
      </c>
      <c r="K24" s="1438"/>
      <c r="L24" s="4279" t="s">
        <v>498</v>
      </c>
      <c r="M24" s="4279"/>
      <c r="N24" s="4276"/>
    </row>
    <row r="25" spans="1:20" ht="10.5" customHeight="1">
      <c r="A25" s="4271"/>
      <c r="B25" s="4272"/>
      <c r="C25" s="4280" t="s">
        <v>836</v>
      </c>
      <c r="D25" s="4281"/>
      <c r="E25" s="1440"/>
      <c r="F25" s="1440"/>
      <c r="G25" s="1441"/>
      <c r="H25" s="1440"/>
      <c r="I25" s="1440"/>
      <c r="J25" s="1442"/>
      <c r="K25" s="1440"/>
      <c r="L25" s="1441"/>
      <c r="M25" s="916"/>
      <c r="N25" s="4282"/>
    </row>
    <row r="26" spans="1:20" ht="10.35" customHeight="1">
      <c r="A26" s="4283">
        <v>1</v>
      </c>
      <c r="B26" s="4276"/>
      <c r="C26" s="4284" t="s">
        <v>572</v>
      </c>
      <c r="D26" s="902" t="s">
        <v>982</v>
      </c>
      <c r="E26" s="897">
        <v>1</v>
      </c>
      <c r="F26" s="897">
        <v>9</v>
      </c>
      <c r="G26" s="5224"/>
      <c r="H26" s="897">
        <v>0</v>
      </c>
      <c r="I26" s="897">
        <v>0</v>
      </c>
      <c r="J26" s="5224"/>
      <c r="K26" s="897">
        <v>0</v>
      </c>
      <c r="L26" s="3292"/>
      <c r="M26" s="3293">
        <f t="shared" ref="M26:M54" si="0">E26+F26+H26-I26-K26</f>
        <v>10</v>
      </c>
      <c r="N26" s="4285">
        <v>1</v>
      </c>
    </row>
    <row r="27" spans="1:20" ht="10.35" customHeight="1">
      <c r="A27" s="4283">
        <v>2</v>
      </c>
      <c r="B27" s="4276"/>
      <c r="C27" s="4284" t="s">
        <v>459</v>
      </c>
      <c r="D27" s="902"/>
      <c r="E27" s="897">
        <v>0</v>
      </c>
      <c r="F27" s="897">
        <v>0</v>
      </c>
      <c r="G27" s="5224"/>
      <c r="H27" s="897">
        <v>0</v>
      </c>
      <c r="I27" s="897">
        <v>0</v>
      </c>
      <c r="J27" s="5224"/>
      <c r="K27" s="897">
        <v>0</v>
      </c>
      <c r="L27" s="3292"/>
      <c r="M27" s="3293">
        <f t="shared" si="0"/>
        <v>0</v>
      </c>
      <c r="N27" s="4285">
        <v>2</v>
      </c>
    </row>
    <row r="28" spans="1:20" ht="10.35" customHeight="1">
      <c r="A28" s="4283">
        <v>3</v>
      </c>
      <c r="B28" s="4276"/>
      <c r="C28" s="4284" t="s">
        <v>607</v>
      </c>
      <c r="D28" s="902"/>
      <c r="E28" s="897">
        <v>0</v>
      </c>
      <c r="F28" s="897">
        <v>0</v>
      </c>
      <c r="G28" s="5224"/>
      <c r="H28" s="897">
        <v>0</v>
      </c>
      <c r="I28" s="897">
        <v>0</v>
      </c>
      <c r="J28" s="5224"/>
      <c r="K28" s="897">
        <v>0</v>
      </c>
      <c r="L28" s="3292"/>
      <c r="M28" s="3293">
        <f t="shared" si="0"/>
        <v>0</v>
      </c>
      <c r="N28" s="4285">
        <v>3</v>
      </c>
    </row>
    <row r="29" spans="1:20" ht="10.35" customHeight="1">
      <c r="A29" s="4283">
        <v>4</v>
      </c>
      <c r="B29" s="4276"/>
      <c r="C29" s="4284" t="s">
        <v>608</v>
      </c>
      <c r="D29" s="902"/>
      <c r="E29" s="897">
        <v>0</v>
      </c>
      <c r="F29" s="897">
        <v>0</v>
      </c>
      <c r="G29" s="5224"/>
      <c r="H29" s="897">
        <v>0</v>
      </c>
      <c r="I29" s="897">
        <v>0</v>
      </c>
      <c r="J29" s="5224"/>
      <c r="K29" s="897">
        <v>0</v>
      </c>
      <c r="L29" s="3292"/>
      <c r="M29" s="3293">
        <f t="shared" si="0"/>
        <v>0</v>
      </c>
      <c r="N29" s="4285">
        <v>4</v>
      </c>
    </row>
    <row r="30" spans="1:20" ht="10.35" customHeight="1">
      <c r="A30" s="4283">
        <v>5</v>
      </c>
      <c r="B30" s="4276"/>
      <c r="C30" s="4284" t="s">
        <v>609</v>
      </c>
      <c r="D30" s="902"/>
      <c r="E30" s="897">
        <v>0</v>
      </c>
      <c r="F30" s="897">
        <v>0</v>
      </c>
      <c r="G30" s="5224">
        <v>0</v>
      </c>
      <c r="H30" s="897">
        <v>0</v>
      </c>
      <c r="I30" s="897"/>
      <c r="J30" s="5224"/>
      <c r="K30" s="897">
        <v>0</v>
      </c>
      <c r="L30" s="3292"/>
      <c r="M30" s="3293">
        <f t="shared" si="0"/>
        <v>0</v>
      </c>
      <c r="N30" s="4285">
        <v>5</v>
      </c>
      <c r="O30" s="4286"/>
      <c r="P30" s="4287"/>
      <c r="Q30" s="4287"/>
      <c r="R30" s="4287"/>
      <c r="S30" s="4287"/>
      <c r="T30" s="4287"/>
    </row>
    <row r="31" spans="1:20" ht="10.35" customHeight="1">
      <c r="A31" s="4283">
        <v>6</v>
      </c>
      <c r="B31" s="4276"/>
      <c r="C31" s="4284" t="s">
        <v>610</v>
      </c>
      <c r="D31" s="902"/>
      <c r="E31" s="897">
        <v>8</v>
      </c>
      <c r="F31" s="897">
        <v>23</v>
      </c>
      <c r="G31" s="5224"/>
      <c r="H31" s="897">
        <v>0</v>
      </c>
      <c r="I31" s="897">
        <v>0</v>
      </c>
      <c r="J31" s="5224"/>
      <c r="K31" s="897">
        <v>0</v>
      </c>
      <c r="L31" s="3292"/>
      <c r="M31" s="3293">
        <f t="shared" si="0"/>
        <v>31</v>
      </c>
      <c r="N31" s="4285">
        <v>6</v>
      </c>
      <c r="O31" s="4286"/>
      <c r="P31" s="4287"/>
      <c r="Q31" s="4287"/>
      <c r="R31" s="4287"/>
      <c r="S31" s="4287"/>
      <c r="T31" s="4287"/>
    </row>
    <row r="32" spans="1:20" ht="10.35" customHeight="1">
      <c r="A32" s="4283">
        <v>7</v>
      </c>
      <c r="B32" s="4276"/>
      <c r="C32" s="4284" t="s">
        <v>611</v>
      </c>
      <c r="D32" s="902"/>
      <c r="E32" s="897">
        <v>22</v>
      </c>
      <c r="F32" s="897">
        <v>96</v>
      </c>
      <c r="G32" s="5224"/>
      <c r="H32" s="897">
        <v>0</v>
      </c>
      <c r="I32" s="897">
        <v>0</v>
      </c>
      <c r="J32" s="5224"/>
      <c r="K32" s="897">
        <v>0</v>
      </c>
      <c r="L32" s="3292"/>
      <c r="M32" s="3293">
        <f t="shared" si="0"/>
        <v>118</v>
      </c>
      <c r="N32" s="4285">
        <v>7</v>
      </c>
      <c r="O32" s="4288"/>
      <c r="P32" s="4289"/>
      <c r="Q32" s="4290"/>
      <c r="R32" s="4289"/>
      <c r="S32" s="4287"/>
      <c r="T32" s="4287"/>
    </row>
    <row r="33" spans="1:20" ht="10.35" customHeight="1">
      <c r="A33" s="4283">
        <v>8</v>
      </c>
      <c r="B33" s="4276"/>
      <c r="C33" s="4284" t="s">
        <v>612</v>
      </c>
      <c r="D33" s="902"/>
      <c r="E33" s="897">
        <v>2</v>
      </c>
      <c r="F33" s="897">
        <v>6</v>
      </c>
      <c r="G33" s="5224"/>
      <c r="H33" s="897">
        <v>0</v>
      </c>
      <c r="I33" s="897">
        <v>0</v>
      </c>
      <c r="J33" s="5224"/>
      <c r="K33" s="897">
        <v>0</v>
      </c>
      <c r="L33" s="3292"/>
      <c r="M33" s="3293">
        <f t="shared" si="0"/>
        <v>8</v>
      </c>
      <c r="N33" s="4285">
        <v>8</v>
      </c>
      <c r="O33" s="4291"/>
      <c r="P33" s="4287"/>
      <c r="Q33" s="4287"/>
      <c r="R33" s="4287"/>
      <c r="S33" s="4287"/>
      <c r="T33" s="4287"/>
    </row>
    <row r="34" spans="1:20" ht="10.35" customHeight="1">
      <c r="A34" s="4283">
        <v>9</v>
      </c>
      <c r="B34" s="4276"/>
      <c r="C34" s="4284" t="s">
        <v>613</v>
      </c>
      <c r="D34" s="902"/>
      <c r="E34" s="897">
        <v>0</v>
      </c>
      <c r="F34" s="897">
        <v>0</v>
      </c>
      <c r="G34" s="5224"/>
      <c r="H34" s="897">
        <v>0</v>
      </c>
      <c r="I34" s="897">
        <v>0</v>
      </c>
      <c r="J34" s="5224"/>
      <c r="K34" s="897">
        <v>0</v>
      </c>
      <c r="L34" s="3292"/>
      <c r="M34" s="3293">
        <f t="shared" si="0"/>
        <v>0</v>
      </c>
      <c r="N34" s="4285">
        <v>9</v>
      </c>
      <c r="O34" s="4286"/>
      <c r="P34" s="4287"/>
      <c r="Q34" s="4287"/>
      <c r="R34" s="4287"/>
      <c r="S34" s="4287"/>
      <c r="T34" s="4287"/>
    </row>
    <row r="35" spans="1:20" ht="10.35" customHeight="1">
      <c r="A35" s="4283">
        <v>10</v>
      </c>
      <c r="B35" s="4276"/>
      <c r="C35" s="4284" t="s">
        <v>837</v>
      </c>
      <c r="D35" s="902"/>
      <c r="E35" s="897">
        <v>0</v>
      </c>
      <c r="F35" s="897">
        <v>47</v>
      </c>
      <c r="G35" s="5224"/>
      <c r="H35" s="897">
        <v>0</v>
      </c>
      <c r="I35" s="897">
        <v>0</v>
      </c>
      <c r="J35" s="5224"/>
      <c r="K35" s="897">
        <v>0</v>
      </c>
      <c r="L35" s="3292"/>
      <c r="M35" s="3293">
        <f t="shared" si="0"/>
        <v>47</v>
      </c>
      <c r="N35" s="4285">
        <v>10</v>
      </c>
      <c r="O35" s="4286"/>
      <c r="P35" s="4287"/>
      <c r="Q35" s="4287"/>
      <c r="R35" s="4287"/>
      <c r="S35" s="4287"/>
      <c r="T35" s="4287"/>
    </row>
    <row r="36" spans="1:20" ht="10.35" customHeight="1">
      <c r="A36" s="4283">
        <v>11</v>
      </c>
      <c r="B36" s="4276"/>
      <c r="C36" s="4284" t="s">
        <v>615</v>
      </c>
      <c r="D36" s="902"/>
      <c r="E36" s="897">
        <v>0</v>
      </c>
      <c r="F36" s="897">
        <v>0</v>
      </c>
      <c r="G36" s="5224"/>
      <c r="H36" s="897">
        <v>0</v>
      </c>
      <c r="I36" s="897">
        <v>0</v>
      </c>
      <c r="J36" s="5224"/>
      <c r="K36" s="897">
        <v>0</v>
      </c>
      <c r="L36" s="3292"/>
      <c r="M36" s="3293">
        <f t="shared" si="0"/>
        <v>0</v>
      </c>
      <c r="N36" s="4285">
        <v>11</v>
      </c>
      <c r="O36" s="4286"/>
      <c r="P36" s="4287"/>
      <c r="Q36" s="4287"/>
      <c r="R36" s="4287"/>
      <c r="S36" s="4287"/>
      <c r="T36" s="4287"/>
    </row>
    <row r="37" spans="1:20" ht="10.35" customHeight="1">
      <c r="A37" s="4283">
        <v>12</v>
      </c>
      <c r="B37" s="4276"/>
      <c r="C37" s="4284" t="s">
        <v>616</v>
      </c>
      <c r="D37" s="4292"/>
      <c r="E37" s="897">
        <v>0</v>
      </c>
      <c r="F37" s="897">
        <v>0</v>
      </c>
      <c r="G37" s="5224"/>
      <c r="H37" s="897">
        <v>0</v>
      </c>
      <c r="I37" s="897">
        <v>0</v>
      </c>
      <c r="J37" s="5224"/>
      <c r="K37" s="897">
        <v>0</v>
      </c>
      <c r="L37" s="3292"/>
      <c r="M37" s="3293">
        <f t="shared" si="0"/>
        <v>0</v>
      </c>
      <c r="N37" s="4285">
        <v>12</v>
      </c>
      <c r="O37" s="4286"/>
      <c r="P37" s="4287"/>
      <c r="Q37" s="4287"/>
      <c r="R37" s="4287"/>
      <c r="S37" s="4287"/>
      <c r="T37" s="4287"/>
    </row>
    <row r="38" spans="1:20" ht="10.35" customHeight="1">
      <c r="A38" s="4283">
        <v>13</v>
      </c>
      <c r="B38" s="4276"/>
      <c r="C38" s="4284" t="s">
        <v>617</v>
      </c>
      <c r="D38" s="902"/>
      <c r="E38" s="897">
        <v>0</v>
      </c>
      <c r="F38" s="897">
        <v>0</v>
      </c>
      <c r="G38" s="5224"/>
      <c r="H38" s="897">
        <v>0</v>
      </c>
      <c r="I38" s="897">
        <v>0</v>
      </c>
      <c r="J38" s="5224"/>
      <c r="K38" s="897">
        <v>0</v>
      </c>
      <c r="L38" s="3292"/>
      <c r="M38" s="3293">
        <f t="shared" si="0"/>
        <v>0</v>
      </c>
      <c r="N38" s="4285">
        <v>13</v>
      </c>
    </row>
    <row r="39" spans="1:20" ht="10.35" customHeight="1">
      <c r="A39" s="4283">
        <v>14</v>
      </c>
      <c r="B39" s="4276"/>
      <c r="C39" s="4284" t="s">
        <v>618</v>
      </c>
      <c r="D39" s="902"/>
      <c r="E39" s="897">
        <v>0</v>
      </c>
      <c r="F39" s="897">
        <v>0</v>
      </c>
      <c r="G39" s="5224"/>
      <c r="H39" s="897">
        <v>0</v>
      </c>
      <c r="I39" s="897">
        <v>0</v>
      </c>
      <c r="J39" s="5224"/>
      <c r="K39" s="897">
        <v>0</v>
      </c>
      <c r="L39" s="3292"/>
      <c r="M39" s="3293">
        <f t="shared" si="0"/>
        <v>0</v>
      </c>
      <c r="N39" s="4285">
        <v>14</v>
      </c>
    </row>
    <row r="40" spans="1:20" ht="10.35" customHeight="1">
      <c r="A40" s="4283">
        <v>15</v>
      </c>
      <c r="B40" s="4276"/>
      <c r="C40" s="4284" t="s">
        <v>619</v>
      </c>
      <c r="D40" s="902"/>
      <c r="E40" s="897">
        <v>0</v>
      </c>
      <c r="F40" s="897">
        <v>0</v>
      </c>
      <c r="G40" s="5224"/>
      <c r="H40" s="897">
        <v>0</v>
      </c>
      <c r="I40" s="897">
        <v>0</v>
      </c>
      <c r="J40" s="5224"/>
      <c r="K40" s="897">
        <v>0</v>
      </c>
      <c r="L40" s="3292"/>
      <c r="M40" s="3293">
        <f t="shared" si="0"/>
        <v>0</v>
      </c>
      <c r="N40" s="4285">
        <v>15</v>
      </c>
    </row>
    <row r="41" spans="1:20" ht="10.35" customHeight="1">
      <c r="A41" s="4283">
        <v>16</v>
      </c>
      <c r="B41" s="4276"/>
      <c r="C41" s="4284" t="s">
        <v>620</v>
      </c>
      <c r="D41" s="902"/>
      <c r="E41" s="897">
        <v>0</v>
      </c>
      <c r="F41" s="897">
        <v>0</v>
      </c>
      <c r="G41" s="5224"/>
      <c r="H41" s="897">
        <v>0</v>
      </c>
      <c r="I41" s="897">
        <v>0</v>
      </c>
      <c r="J41" s="5224"/>
      <c r="K41" s="897">
        <v>0</v>
      </c>
      <c r="L41" s="3292"/>
      <c r="M41" s="3293">
        <f t="shared" si="0"/>
        <v>0</v>
      </c>
      <c r="N41" s="4285">
        <v>16</v>
      </c>
    </row>
    <row r="42" spans="1:20" ht="10.35" customHeight="1">
      <c r="A42" s="4283">
        <v>17</v>
      </c>
      <c r="B42" s="4276"/>
      <c r="C42" s="4284" t="s">
        <v>621</v>
      </c>
      <c r="D42" s="902"/>
      <c r="E42" s="897">
        <v>0</v>
      </c>
      <c r="F42" s="897">
        <v>0</v>
      </c>
      <c r="G42" s="5224"/>
      <c r="H42" s="897">
        <v>0</v>
      </c>
      <c r="I42" s="897">
        <v>0</v>
      </c>
      <c r="J42" s="5224"/>
      <c r="K42" s="897">
        <v>0</v>
      </c>
      <c r="L42" s="3292"/>
      <c r="M42" s="3293">
        <f t="shared" si="0"/>
        <v>0</v>
      </c>
      <c r="N42" s="4285">
        <v>17</v>
      </c>
    </row>
    <row r="43" spans="1:20" ht="10.35" customHeight="1">
      <c r="A43" s="4283">
        <v>18</v>
      </c>
      <c r="B43" s="4276"/>
      <c r="C43" s="4284" t="s">
        <v>838</v>
      </c>
      <c r="D43" s="902"/>
      <c r="E43" s="897">
        <v>0</v>
      </c>
      <c r="F43" s="897">
        <v>0</v>
      </c>
      <c r="G43" s="5224"/>
      <c r="H43" s="897">
        <v>0</v>
      </c>
      <c r="I43" s="897">
        <v>0</v>
      </c>
      <c r="J43" s="5224"/>
      <c r="K43" s="897">
        <v>0</v>
      </c>
      <c r="L43" s="3292"/>
      <c r="M43" s="3293">
        <f t="shared" si="0"/>
        <v>0</v>
      </c>
      <c r="N43" s="4285">
        <v>18</v>
      </c>
    </row>
    <row r="44" spans="1:20" ht="10.35" customHeight="1">
      <c r="A44" s="4283">
        <v>19</v>
      </c>
      <c r="B44" s="4276"/>
      <c r="C44" s="4284" t="s">
        <v>1347</v>
      </c>
      <c r="D44" s="902"/>
      <c r="E44" s="897">
        <v>15</v>
      </c>
      <c r="F44" s="897">
        <v>31</v>
      </c>
      <c r="G44" s="5224"/>
      <c r="H44" s="897">
        <v>0</v>
      </c>
      <c r="I44" s="897">
        <v>0</v>
      </c>
      <c r="J44" s="5224"/>
      <c r="K44" s="897">
        <v>0</v>
      </c>
      <c r="L44" s="3292"/>
      <c r="M44" s="3293">
        <f t="shared" si="0"/>
        <v>46</v>
      </c>
      <c r="N44" s="4285">
        <v>19</v>
      </c>
    </row>
    <row r="45" spans="1:20" ht="10.35" customHeight="1">
      <c r="A45" s="4283">
        <v>20</v>
      </c>
      <c r="B45" s="4276"/>
      <c r="C45" s="4284" t="s">
        <v>624</v>
      </c>
      <c r="D45" s="902"/>
      <c r="E45" s="897">
        <v>21318</v>
      </c>
      <c r="F45" s="897">
        <v>17345</v>
      </c>
      <c r="G45" s="5224">
        <v>0</v>
      </c>
      <c r="H45" s="897">
        <v>0</v>
      </c>
      <c r="I45" s="897">
        <v>0</v>
      </c>
      <c r="J45" s="5224"/>
      <c r="K45" s="897">
        <v>0</v>
      </c>
      <c r="L45" s="3292"/>
      <c r="M45" s="3293">
        <f t="shared" si="0"/>
        <v>38663</v>
      </c>
      <c r="N45" s="4285">
        <v>20</v>
      </c>
    </row>
    <row r="46" spans="1:20" ht="10.35" customHeight="1">
      <c r="A46" s="4283">
        <v>21</v>
      </c>
      <c r="B46" s="4276"/>
      <c r="C46" s="4284" t="s">
        <v>625</v>
      </c>
      <c r="D46" s="902"/>
      <c r="E46" s="897">
        <v>0</v>
      </c>
      <c r="F46" s="897">
        <v>0</v>
      </c>
      <c r="G46" s="5224"/>
      <c r="H46" s="897">
        <v>0</v>
      </c>
      <c r="I46" s="897">
        <v>0</v>
      </c>
      <c r="J46" s="5224"/>
      <c r="K46" s="897">
        <v>0</v>
      </c>
      <c r="L46" s="3292"/>
      <c r="M46" s="3293">
        <f t="shared" si="0"/>
        <v>0</v>
      </c>
      <c r="N46" s="4285">
        <v>21</v>
      </c>
    </row>
    <row r="47" spans="1:20" ht="10.35" customHeight="1">
      <c r="A47" s="4283">
        <v>22</v>
      </c>
      <c r="B47" s="4276"/>
      <c r="C47" s="4284" t="s">
        <v>839</v>
      </c>
      <c r="D47" s="902"/>
      <c r="E47" s="897">
        <v>0</v>
      </c>
      <c r="F47" s="897">
        <v>0</v>
      </c>
      <c r="G47" s="5224"/>
      <c r="H47" s="897">
        <v>0</v>
      </c>
      <c r="I47" s="897">
        <v>0</v>
      </c>
      <c r="J47" s="5224"/>
      <c r="K47" s="897">
        <v>0</v>
      </c>
      <c r="L47" s="3292"/>
      <c r="M47" s="3293">
        <f t="shared" si="0"/>
        <v>0</v>
      </c>
      <c r="N47" s="4285">
        <v>22</v>
      </c>
    </row>
    <row r="48" spans="1:20" ht="10.35" customHeight="1">
      <c r="A48" s="4283">
        <v>23</v>
      </c>
      <c r="B48" s="4276"/>
      <c r="C48" s="4284" t="s">
        <v>626</v>
      </c>
      <c r="D48" s="902"/>
      <c r="E48" s="897">
        <v>0</v>
      </c>
      <c r="F48" s="897">
        <v>0</v>
      </c>
      <c r="G48" s="5224"/>
      <c r="H48" s="897">
        <v>0</v>
      </c>
      <c r="I48" s="897">
        <v>0</v>
      </c>
      <c r="J48" s="5224"/>
      <c r="K48" s="897">
        <v>0</v>
      </c>
      <c r="L48" s="3292"/>
      <c r="M48" s="3293">
        <f t="shared" si="0"/>
        <v>0</v>
      </c>
      <c r="N48" s="4285">
        <v>23</v>
      </c>
    </row>
    <row r="49" spans="1:14" ht="13.5" customHeight="1">
      <c r="A49" s="4283">
        <v>24</v>
      </c>
      <c r="B49" s="4276"/>
      <c r="C49" s="4284" t="s">
        <v>627</v>
      </c>
      <c r="D49" s="902"/>
      <c r="E49" s="897">
        <v>0</v>
      </c>
      <c r="F49" s="897">
        <v>0</v>
      </c>
      <c r="G49" s="5224"/>
      <c r="H49" s="897">
        <v>0</v>
      </c>
      <c r="I49" s="897">
        <v>0</v>
      </c>
      <c r="J49" s="5224"/>
      <c r="K49" s="897">
        <v>0</v>
      </c>
      <c r="L49" s="3292"/>
      <c r="M49" s="3293">
        <f t="shared" si="0"/>
        <v>0</v>
      </c>
      <c r="N49" s="4285">
        <v>24</v>
      </c>
    </row>
    <row r="50" spans="1:14" ht="10.35" customHeight="1">
      <c r="A50" s="4283">
        <v>25</v>
      </c>
      <c r="B50" s="4276"/>
      <c r="C50" s="4284" t="s">
        <v>1326</v>
      </c>
      <c r="D50" s="902"/>
      <c r="E50" s="897">
        <v>0</v>
      </c>
      <c r="F50" s="897">
        <v>0</v>
      </c>
      <c r="G50" s="5224"/>
      <c r="H50" s="897">
        <v>0</v>
      </c>
      <c r="I50" s="897">
        <v>0</v>
      </c>
      <c r="J50" s="5224"/>
      <c r="K50" s="897">
        <v>0</v>
      </c>
      <c r="L50" s="3292"/>
      <c r="M50" s="3293">
        <f t="shared" si="0"/>
        <v>0</v>
      </c>
      <c r="N50" s="4285">
        <v>25</v>
      </c>
    </row>
    <row r="51" spans="1:14" ht="10.35" customHeight="1">
      <c r="A51" s="4283">
        <v>26</v>
      </c>
      <c r="B51" s="4276"/>
      <c r="C51" s="4293" t="s">
        <v>629</v>
      </c>
      <c r="D51" s="902"/>
      <c r="E51" s="897">
        <v>0</v>
      </c>
      <c r="F51" s="897">
        <v>0</v>
      </c>
      <c r="G51" s="5224"/>
      <c r="H51" s="897">
        <v>0</v>
      </c>
      <c r="I51" s="897">
        <v>0</v>
      </c>
      <c r="J51" s="5224"/>
      <c r="K51" s="897">
        <v>0</v>
      </c>
      <c r="L51" s="3292"/>
      <c r="M51" s="3293">
        <f t="shared" si="0"/>
        <v>0</v>
      </c>
      <c r="N51" s="4285">
        <v>26</v>
      </c>
    </row>
    <row r="52" spans="1:14" ht="10.35" customHeight="1">
      <c r="A52" s="4283">
        <v>27</v>
      </c>
      <c r="B52" s="4276"/>
      <c r="C52" s="4284" t="s">
        <v>840</v>
      </c>
      <c r="D52" s="902"/>
      <c r="E52" s="897">
        <v>0</v>
      </c>
      <c r="F52" s="897">
        <v>0</v>
      </c>
      <c r="G52" s="5224"/>
      <c r="H52" s="897">
        <v>0</v>
      </c>
      <c r="I52" s="897">
        <v>0</v>
      </c>
      <c r="J52" s="5224"/>
      <c r="K52" s="897">
        <v>0</v>
      </c>
      <c r="L52" s="3292"/>
      <c r="M52" s="3293">
        <f t="shared" si="0"/>
        <v>0</v>
      </c>
      <c r="N52" s="4285">
        <v>27</v>
      </c>
    </row>
    <row r="53" spans="1:14" ht="10.35" customHeight="1">
      <c r="A53" s="4283">
        <v>28</v>
      </c>
      <c r="B53" s="4276"/>
      <c r="C53" s="4284" t="s">
        <v>1327</v>
      </c>
      <c r="D53" s="902"/>
      <c r="E53" s="897">
        <v>0</v>
      </c>
      <c r="F53" s="897"/>
      <c r="G53" s="5224"/>
      <c r="H53" s="897">
        <v>0</v>
      </c>
      <c r="I53" s="897"/>
      <c r="J53" s="5224"/>
      <c r="K53" s="897">
        <v>0</v>
      </c>
      <c r="L53" s="3292" t="s">
        <v>982</v>
      </c>
      <c r="M53" s="3293">
        <f t="shared" si="0"/>
        <v>0</v>
      </c>
      <c r="N53" s="4285">
        <v>28</v>
      </c>
    </row>
    <row r="54" spans="1:14" ht="10.35" customHeight="1">
      <c r="A54" s="4283">
        <v>29</v>
      </c>
      <c r="B54" s="4276"/>
      <c r="C54" s="4294" t="s">
        <v>1328</v>
      </c>
      <c r="D54" s="902"/>
      <c r="E54" s="897">
        <v>0</v>
      </c>
      <c r="F54" s="897">
        <v>0</v>
      </c>
      <c r="G54" s="5224"/>
      <c r="H54" s="897">
        <v>0</v>
      </c>
      <c r="I54" s="897">
        <v>0</v>
      </c>
      <c r="J54" s="5224"/>
      <c r="K54" s="897">
        <v>0</v>
      </c>
      <c r="L54" s="3292"/>
      <c r="M54" s="3293">
        <f t="shared" si="0"/>
        <v>0</v>
      </c>
      <c r="N54" s="4285">
        <v>29</v>
      </c>
    </row>
    <row r="55" spans="1:14" ht="13.5" thickBot="1">
      <c r="A55" s="4295">
        <v>30</v>
      </c>
      <c r="B55" s="4296"/>
      <c r="C55" s="871" t="s">
        <v>460</v>
      </c>
      <c r="D55" s="4297"/>
      <c r="E55" s="906">
        <f>SUM(E26:E54)</f>
        <v>21366</v>
      </c>
      <c r="F55" s="906">
        <f>SUM(F26:F54)</f>
        <v>17557</v>
      </c>
      <c r="G55" s="3294"/>
      <c r="H55" s="906">
        <f>SUM(H26:H54)</f>
        <v>0</v>
      </c>
      <c r="I55" s="906">
        <f>SUM(I26:I54)</f>
        <v>0</v>
      </c>
      <c r="J55" s="3294"/>
      <c r="K55" s="906">
        <f>SUM(K26:K54)</f>
        <v>0</v>
      </c>
      <c r="L55" s="3295"/>
      <c r="M55" s="3296">
        <f>SUM(M26:M54)</f>
        <v>38923</v>
      </c>
      <c r="N55" s="4298">
        <v>30</v>
      </c>
    </row>
    <row r="56" spans="1:14" ht="10.5" customHeight="1" thickTop="1">
      <c r="A56" s="4273"/>
      <c r="B56" s="4272"/>
      <c r="C56" s="4299" t="s">
        <v>589</v>
      </c>
      <c r="D56" s="4300"/>
      <c r="E56" s="909"/>
      <c r="F56" s="909"/>
      <c r="G56" s="3297"/>
      <c r="H56" s="909"/>
      <c r="I56" s="909"/>
      <c r="J56" s="3297"/>
      <c r="K56" s="909"/>
      <c r="L56" s="3298"/>
      <c r="M56" s="3299"/>
      <c r="N56" s="4301"/>
    </row>
    <row r="57" spans="1:14" ht="10.35" customHeight="1">
      <c r="A57" s="4283">
        <v>31</v>
      </c>
      <c r="B57" s="4276"/>
      <c r="C57" s="4284" t="s">
        <v>632</v>
      </c>
      <c r="D57" s="902"/>
      <c r="E57" s="897">
        <v>1263</v>
      </c>
      <c r="F57" s="897">
        <v>855</v>
      </c>
      <c r="G57" s="5224"/>
      <c r="H57" s="897"/>
      <c r="I57" s="897"/>
      <c r="J57" s="5224"/>
      <c r="K57" s="897"/>
      <c r="L57" s="3292"/>
      <c r="M57" s="3293">
        <f t="shared" ref="M57:M65" si="1">E57+F57+H57-I57-K57</f>
        <v>2118</v>
      </c>
      <c r="N57" s="4285">
        <v>31</v>
      </c>
    </row>
    <row r="58" spans="1:14" ht="10.35" customHeight="1">
      <c r="A58" s="4283">
        <v>32</v>
      </c>
      <c r="B58" s="4276"/>
      <c r="C58" s="4284" t="s">
        <v>870</v>
      </c>
      <c r="D58" s="902"/>
      <c r="E58" s="897">
        <v>0</v>
      </c>
      <c r="F58" s="897">
        <v>0</v>
      </c>
      <c r="G58" s="5224"/>
      <c r="H58" s="897"/>
      <c r="I58" s="897"/>
      <c r="J58" s="5224"/>
      <c r="K58" s="897"/>
      <c r="L58" s="3292"/>
      <c r="M58" s="3293">
        <f t="shared" si="1"/>
        <v>0</v>
      </c>
      <c r="N58" s="4285">
        <v>32</v>
      </c>
    </row>
    <row r="59" spans="1:14" ht="10.35" customHeight="1">
      <c r="A59" s="4283">
        <v>33</v>
      </c>
      <c r="B59" s="4276"/>
      <c r="C59" s="4284" t="s">
        <v>845</v>
      </c>
      <c r="D59" s="902"/>
      <c r="E59" s="897">
        <v>0</v>
      </c>
      <c r="F59" s="897">
        <v>0</v>
      </c>
      <c r="G59" s="5224"/>
      <c r="H59" s="897"/>
      <c r="I59" s="897"/>
      <c r="J59" s="5224"/>
      <c r="K59" s="897"/>
      <c r="L59" s="3292"/>
      <c r="M59" s="3293">
        <f t="shared" si="1"/>
        <v>0</v>
      </c>
      <c r="N59" s="4285">
        <v>33</v>
      </c>
    </row>
    <row r="60" spans="1:14" ht="10.35" customHeight="1">
      <c r="A60" s="4283">
        <v>34</v>
      </c>
      <c r="B60" s="4276"/>
      <c r="C60" s="4284" t="s">
        <v>633</v>
      </c>
      <c r="D60" s="902"/>
      <c r="E60" s="897">
        <v>0</v>
      </c>
      <c r="F60" s="897">
        <v>0</v>
      </c>
      <c r="G60" s="5224"/>
      <c r="H60" s="897"/>
      <c r="I60" s="897"/>
      <c r="J60" s="5224"/>
      <c r="K60" s="897"/>
      <c r="L60" s="3292"/>
      <c r="M60" s="3293">
        <f t="shared" si="1"/>
        <v>0</v>
      </c>
      <c r="N60" s="4285">
        <v>34</v>
      </c>
    </row>
    <row r="61" spans="1:14" ht="10.35" customHeight="1">
      <c r="A61" s="4283">
        <v>35</v>
      </c>
      <c r="B61" s="4276"/>
      <c r="C61" s="4284" t="s">
        <v>634</v>
      </c>
      <c r="D61" s="902"/>
      <c r="E61" s="897">
        <v>0</v>
      </c>
      <c r="F61" s="897">
        <v>0</v>
      </c>
      <c r="G61" s="5224"/>
      <c r="H61" s="897"/>
      <c r="I61" s="897"/>
      <c r="J61" s="5224"/>
      <c r="K61" s="897"/>
      <c r="L61" s="3292"/>
      <c r="M61" s="3293">
        <f t="shared" si="1"/>
        <v>0</v>
      </c>
      <c r="N61" s="4285">
        <v>35</v>
      </c>
    </row>
    <row r="62" spans="1:14" ht="10.35" customHeight="1">
      <c r="A62" s="4283">
        <v>36</v>
      </c>
      <c r="B62" s="4276"/>
      <c r="C62" s="4284" t="s">
        <v>635</v>
      </c>
      <c r="D62" s="902"/>
      <c r="E62" s="897">
        <v>0</v>
      </c>
      <c r="F62" s="897">
        <v>0</v>
      </c>
      <c r="G62" s="5224"/>
      <c r="H62" s="897"/>
      <c r="I62" s="897"/>
      <c r="J62" s="5224"/>
      <c r="K62" s="897"/>
      <c r="L62" s="3292"/>
      <c r="M62" s="3293">
        <f t="shared" si="1"/>
        <v>0</v>
      </c>
      <c r="N62" s="4285">
        <v>36</v>
      </c>
    </row>
    <row r="63" spans="1:14" ht="10.35" customHeight="1">
      <c r="A63" s="4283">
        <v>37</v>
      </c>
      <c r="B63" s="4276"/>
      <c r="C63" s="4284" t="s">
        <v>636</v>
      </c>
      <c r="D63" s="902"/>
      <c r="E63" s="897">
        <v>0</v>
      </c>
      <c r="F63" s="897">
        <v>77</v>
      </c>
      <c r="G63" s="5224"/>
      <c r="H63" s="897"/>
      <c r="I63" s="897"/>
      <c r="J63" s="5224"/>
      <c r="K63" s="897"/>
      <c r="L63" s="3292"/>
      <c r="M63" s="3293">
        <f t="shared" si="1"/>
        <v>77</v>
      </c>
      <c r="N63" s="4285">
        <v>37</v>
      </c>
    </row>
    <row r="64" spans="1:14" ht="10.35" customHeight="1">
      <c r="A64" s="4302">
        <v>38</v>
      </c>
      <c r="B64" s="4303"/>
      <c r="C64" s="4304" t="s">
        <v>1329</v>
      </c>
      <c r="D64" s="4305"/>
      <c r="E64" s="1432">
        <v>0</v>
      </c>
      <c r="F64" s="1432">
        <v>5521</v>
      </c>
      <c r="G64" s="5153"/>
      <c r="H64" s="1432"/>
      <c r="I64" s="1432"/>
      <c r="J64" s="5153"/>
      <c r="K64" s="1432"/>
      <c r="L64" s="3300"/>
      <c r="M64" s="3301">
        <f t="shared" si="1"/>
        <v>5521</v>
      </c>
      <c r="N64" s="4306">
        <v>38</v>
      </c>
    </row>
    <row r="65" spans="1:14" ht="10.35" customHeight="1">
      <c r="A65" s="4283">
        <v>39</v>
      </c>
      <c r="B65" s="4276"/>
      <c r="C65" s="4284" t="s">
        <v>1330</v>
      </c>
      <c r="D65" s="902"/>
      <c r="E65" s="897">
        <v>0</v>
      </c>
      <c r="F65" s="897">
        <v>0</v>
      </c>
      <c r="G65" s="5224"/>
      <c r="H65" s="897"/>
      <c r="I65" s="897"/>
      <c r="J65" s="5224"/>
      <c r="K65" s="897"/>
      <c r="L65" s="3292"/>
      <c r="M65" s="3293">
        <f t="shared" si="1"/>
        <v>0</v>
      </c>
      <c r="N65" s="4285">
        <v>39</v>
      </c>
    </row>
    <row r="66" spans="1:14" ht="13.5" thickBot="1">
      <c r="A66" s="4295">
        <v>40</v>
      </c>
      <c r="B66" s="4296"/>
      <c r="C66" s="871" t="s">
        <v>590</v>
      </c>
      <c r="D66" s="4297"/>
      <c r="E66" s="906">
        <f>SUM(E57:E65)</f>
        <v>1263</v>
      </c>
      <c r="F66" s="906">
        <f>SUM(F57:F65)</f>
        <v>6453</v>
      </c>
      <c r="G66" s="3294"/>
      <c r="H66" s="906">
        <f>SUM(H57:H65)</f>
        <v>0</v>
      </c>
      <c r="I66" s="906">
        <f>SUM(I57:I65)</f>
        <v>0</v>
      </c>
      <c r="J66" s="3294"/>
      <c r="K66" s="906">
        <f>SUM(K57:K65)</f>
        <v>0</v>
      </c>
      <c r="L66" s="3295"/>
      <c r="M66" s="3296">
        <f>SUM(M57:M65)</f>
        <v>7716</v>
      </c>
      <c r="N66" s="4298">
        <v>40</v>
      </c>
    </row>
    <row r="67" spans="1:14" ht="14.25" thickTop="1" thickBot="1">
      <c r="A67" s="4307">
        <v>41</v>
      </c>
      <c r="B67" s="4272"/>
      <c r="C67" s="4308" t="s">
        <v>591</v>
      </c>
      <c r="D67" s="4309"/>
      <c r="E67" s="3303">
        <f>E66+E55</f>
        <v>22629</v>
      </c>
      <c r="F67" s="3303">
        <f>F66+F55</f>
        <v>24010</v>
      </c>
      <c r="G67" s="3304"/>
      <c r="H67" s="3303">
        <f>H66+H55</f>
        <v>0</v>
      </c>
      <c r="I67" s="3303">
        <f>I66+I55</f>
        <v>0</v>
      </c>
      <c r="J67" s="3304"/>
      <c r="K67" s="3303">
        <f>K66+K55</f>
        <v>0</v>
      </c>
      <c r="L67" s="3305"/>
      <c r="M67" s="3306">
        <f>M66+M55</f>
        <v>46639</v>
      </c>
      <c r="N67" s="4301">
        <v>41</v>
      </c>
    </row>
    <row r="68" spans="1:14">
      <c r="A68" s="4310"/>
      <c r="B68" s="4311"/>
      <c r="C68" s="861"/>
      <c r="D68" s="861"/>
      <c r="E68" s="861"/>
      <c r="F68" s="861"/>
      <c r="G68" s="859"/>
      <c r="H68" s="859"/>
      <c r="I68" s="859"/>
      <c r="J68" s="859"/>
      <c r="K68" s="859"/>
      <c r="L68" s="916"/>
      <c r="M68" s="916"/>
      <c r="N68" s="4312"/>
    </row>
    <row r="69" spans="1:14" ht="12.6" customHeight="1">
      <c r="A69" s="4286"/>
      <c r="B69" s="1426"/>
      <c r="C69" s="1427"/>
      <c r="D69" s="848"/>
      <c r="E69" s="848"/>
      <c r="F69" s="848"/>
      <c r="G69" s="916"/>
      <c r="H69" s="916"/>
      <c r="I69" s="916"/>
      <c r="J69" s="916"/>
      <c r="K69" s="916"/>
      <c r="L69" s="916"/>
      <c r="M69" s="916"/>
      <c r="N69" s="1440"/>
    </row>
    <row r="70" spans="1:14" ht="12.6" customHeight="1">
      <c r="A70" s="4286"/>
      <c r="B70" s="1426"/>
      <c r="C70" s="1427"/>
      <c r="D70" s="848"/>
      <c r="E70" s="848"/>
      <c r="F70" s="848"/>
      <c r="G70" s="916"/>
      <c r="H70" s="916"/>
      <c r="I70" s="916"/>
      <c r="J70" s="916"/>
      <c r="K70" s="916"/>
      <c r="L70" s="916"/>
      <c r="M70" s="916"/>
      <c r="N70" s="1440"/>
    </row>
    <row r="71" spans="1:14">
      <c r="A71" s="4286"/>
      <c r="B71" s="4313"/>
      <c r="C71" s="848"/>
      <c r="D71" s="848"/>
      <c r="E71" s="848"/>
      <c r="F71" s="848"/>
      <c r="G71" s="848"/>
      <c r="H71" s="848"/>
      <c r="I71" s="848"/>
      <c r="J71" s="848"/>
      <c r="K71" s="848"/>
      <c r="L71" s="916"/>
      <c r="M71" s="848"/>
      <c r="N71" s="888"/>
    </row>
    <row r="72" spans="1:14" ht="12.95" customHeight="1">
      <c r="A72" s="4314"/>
      <c r="B72" s="920"/>
      <c r="C72" s="920"/>
      <c r="D72" s="920"/>
      <c r="E72" s="920"/>
      <c r="F72" s="920"/>
      <c r="G72" s="920"/>
      <c r="H72" s="920"/>
      <c r="I72" s="920"/>
      <c r="J72" s="920"/>
      <c r="K72" s="920"/>
      <c r="L72" s="920"/>
      <c r="M72" s="920"/>
      <c r="N72" s="4315"/>
    </row>
    <row r="73" spans="1:14" ht="11.1" customHeight="1">
      <c r="A73" s="4316" t="s">
        <v>3213</v>
      </c>
      <c r="B73" s="848"/>
      <c r="C73" s="848"/>
      <c r="D73" s="916"/>
      <c r="E73" s="848"/>
      <c r="F73" s="848"/>
      <c r="G73" s="916"/>
      <c r="H73" s="848"/>
      <c r="I73" s="848"/>
      <c r="J73" s="848"/>
      <c r="K73" s="848"/>
      <c r="L73" s="916"/>
      <c r="M73" s="848"/>
      <c r="N73" s="4317"/>
    </row>
    <row r="74" spans="1:14" ht="15.75">
      <c r="A74" s="924"/>
      <c r="B74" s="924"/>
      <c r="C74" s="262"/>
      <c r="E74" s="924"/>
      <c r="F74" s="924"/>
      <c r="H74" s="924"/>
      <c r="I74" s="924"/>
      <c r="J74" s="924"/>
      <c r="K74" s="924"/>
      <c r="M74" s="924"/>
      <c r="N74" s="924"/>
    </row>
    <row r="75" spans="1:14">
      <c r="K75" s="926"/>
    </row>
    <row r="76" spans="1:14">
      <c r="M76" s="926"/>
    </row>
    <row r="78" spans="1:14">
      <c r="M78" s="926"/>
    </row>
  </sheetData>
  <mergeCells count="1">
    <mergeCell ref="F18:H18"/>
  </mergeCells>
  <printOptions horizontalCentered="1" verticalCentered="1"/>
  <pageMargins left="0.4" right="0.4" top="0.35" bottom="0.35" header="0" footer="0"/>
  <pageSetup scale="96" orientation="portrait" horizontalDpi="2400" verticalDpi="2400" r:id="rId1"/>
  <headerFooter alignWithMargins="0">
    <oddFooter xml:space="preserve">&amp;C </odd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1">
    <pageSetUpPr fitToPage="1"/>
  </sheetPr>
  <dimension ref="A1:H87"/>
  <sheetViews>
    <sheetView showGridLines="0" zoomScaleNormal="100" workbookViewId="0">
      <selection activeCell="F34" sqref="F34"/>
    </sheetView>
  </sheetViews>
  <sheetFormatPr defaultColWidth="10.85546875" defaultRowHeight="11.25"/>
  <cols>
    <col min="1" max="1" width="4.85546875" style="4521" customWidth="1"/>
    <col min="2" max="2" width="5.85546875" style="4521" customWidth="1"/>
    <col min="3" max="3" width="39.85546875" style="4521" customWidth="1"/>
    <col min="4" max="4" width="10.85546875" style="4521" customWidth="1"/>
    <col min="5" max="5" width="9.85546875" style="4521" customWidth="1"/>
    <col min="6" max="6" width="11.5703125" style="4521" customWidth="1"/>
    <col min="7" max="7" width="9.85546875" style="4521" customWidth="1"/>
    <col min="8" max="8" width="4.85546875" style="4521" customWidth="1"/>
    <col min="9" max="256" width="10.85546875" style="4521"/>
    <col min="257" max="257" width="4.85546875" style="4521" customWidth="1"/>
    <col min="258" max="258" width="5.85546875" style="4521" customWidth="1"/>
    <col min="259" max="259" width="39.85546875" style="4521" customWidth="1"/>
    <col min="260" max="260" width="10.85546875" style="4521" customWidth="1"/>
    <col min="261" max="261" width="9.85546875" style="4521" customWidth="1"/>
    <col min="262" max="262" width="11.5703125" style="4521" customWidth="1"/>
    <col min="263" max="263" width="9.85546875" style="4521" customWidth="1"/>
    <col min="264" max="264" width="4.85546875" style="4521" customWidth="1"/>
    <col min="265" max="512" width="10.85546875" style="4521"/>
    <col min="513" max="513" width="4.85546875" style="4521" customWidth="1"/>
    <col min="514" max="514" width="5.85546875" style="4521" customWidth="1"/>
    <col min="515" max="515" width="39.85546875" style="4521" customWidth="1"/>
    <col min="516" max="516" width="10.85546875" style="4521" customWidth="1"/>
    <col min="517" max="517" width="9.85546875" style="4521" customWidth="1"/>
    <col min="518" max="518" width="11.5703125" style="4521" customWidth="1"/>
    <col min="519" max="519" width="9.85546875" style="4521" customWidth="1"/>
    <col min="520" max="520" width="4.85546875" style="4521" customWidth="1"/>
    <col min="521" max="768" width="10.85546875" style="4521"/>
    <col min="769" max="769" width="4.85546875" style="4521" customWidth="1"/>
    <col min="770" max="770" width="5.85546875" style="4521" customWidth="1"/>
    <col min="771" max="771" width="39.85546875" style="4521" customWidth="1"/>
    <col min="772" max="772" width="10.85546875" style="4521" customWidth="1"/>
    <col min="773" max="773" width="9.85546875" style="4521" customWidth="1"/>
    <col min="774" max="774" width="11.5703125" style="4521" customWidth="1"/>
    <col min="775" max="775" width="9.85546875" style="4521" customWidth="1"/>
    <col min="776" max="776" width="4.85546875" style="4521" customWidth="1"/>
    <col min="777" max="1024" width="10.85546875" style="4521"/>
    <col min="1025" max="1025" width="4.85546875" style="4521" customWidth="1"/>
    <col min="1026" max="1026" width="5.85546875" style="4521" customWidth="1"/>
    <col min="1027" max="1027" width="39.85546875" style="4521" customWidth="1"/>
    <col min="1028" max="1028" width="10.85546875" style="4521" customWidth="1"/>
    <col min="1029" max="1029" width="9.85546875" style="4521" customWidth="1"/>
    <col min="1030" max="1030" width="11.5703125" style="4521" customWidth="1"/>
    <col min="1031" max="1031" width="9.85546875" style="4521" customWidth="1"/>
    <col min="1032" max="1032" width="4.85546875" style="4521" customWidth="1"/>
    <col min="1033" max="1280" width="10.85546875" style="4521"/>
    <col min="1281" max="1281" width="4.85546875" style="4521" customWidth="1"/>
    <col min="1282" max="1282" width="5.85546875" style="4521" customWidth="1"/>
    <col min="1283" max="1283" width="39.85546875" style="4521" customWidth="1"/>
    <col min="1284" max="1284" width="10.85546875" style="4521" customWidth="1"/>
    <col min="1285" max="1285" width="9.85546875" style="4521" customWidth="1"/>
    <col min="1286" max="1286" width="11.5703125" style="4521" customWidth="1"/>
    <col min="1287" max="1287" width="9.85546875" style="4521" customWidth="1"/>
    <col min="1288" max="1288" width="4.85546875" style="4521" customWidth="1"/>
    <col min="1289" max="1536" width="10.85546875" style="4521"/>
    <col min="1537" max="1537" width="4.85546875" style="4521" customWidth="1"/>
    <col min="1538" max="1538" width="5.85546875" style="4521" customWidth="1"/>
    <col min="1539" max="1539" width="39.85546875" style="4521" customWidth="1"/>
    <col min="1540" max="1540" width="10.85546875" style="4521" customWidth="1"/>
    <col min="1541" max="1541" width="9.85546875" style="4521" customWidth="1"/>
    <col min="1542" max="1542" width="11.5703125" style="4521" customWidth="1"/>
    <col min="1543" max="1543" width="9.85546875" style="4521" customWidth="1"/>
    <col min="1544" max="1544" width="4.85546875" style="4521" customWidth="1"/>
    <col min="1545" max="1792" width="10.85546875" style="4521"/>
    <col min="1793" max="1793" width="4.85546875" style="4521" customWidth="1"/>
    <col min="1794" max="1794" width="5.85546875" style="4521" customWidth="1"/>
    <col min="1795" max="1795" width="39.85546875" style="4521" customWidth="1"/>
    <col min="1796" max="1796" width="10.85546875" style="4521" customWidth="1"/>
    <col min="1797" max="1797" width="9.85546875" style="4521" customWidth="1"/>
    <col min="1798" max="1798" width="11.5703125" style="4521" customWidth="1"/>
    <col min="1799" max="1799" width="9.85546875" style="4521" customWidth="1"/>
    <col min="1800" max="1800" width="4.85546875" style="4521" customWidth="1"/>
    <col min="1801" max="2048" width="10.85546875" style="4521"/>
    <col min="2049" max="2049" width="4.85546875" style="4521" customWidth="1"/>
    <col min="2050" max="2050" width="5.85546875" style="4521" customWidth="1"/>
    <col min="2051" max="2051" width="39.85546875" style="4521" customWidth="1"/>
    <col min="2052" max="2052" width="10.85546875" style="4521" customWidth="1"/>
    <col min="2053" max="2053" width="9.85546875" style="4521" customWidth="1"/>
    <col min="2054" max="2054" width="11.5703125" style="4521" customWidth="1"/>
    <col min="2055" max="2055" width="9.85546875" style="4521" customWidth="1"/>
    <col min="2056" max="2056" width="4.85546875" style="4521" customWidth="1"/>
    <col min="2057" max="2304" width="10.85546875" style="4521"/>
    <col min="2305" max="2305" width="4.85546875" style="4521" customWidth="1"/>
    <col min="2306" max="2306" width="5.85546875" style="4521" customWidth="1"/>
    <col min="2307" max="2307" width="39.85546875" style="4521" customWidth="1"/>
    <col min="2308" max="2308" width="10.85546875" style="4521" customWidth="1"/>
    <col min="2309" max="2309" width="9.85546875" style="4521" customWidth="1"/>
    <col min="2310" max="2310" width="11.5703125" style="4521" customWidth="1"/>
    <col min="2311" max="2311" width="9.85546875" style="4521" customWidth="1"/>
    <col min="2312" max="2312" width="4.85546875" style="4521" customWidth="1"/>
    <col min="2313" max="2560" width="10.85546875" style="4521"/>
    <col min="2561" max="2561" width="4.85546875" style="4521" customWidth="1"/>
    <col min="2562" max="2562" width="5.85546875" style="4521" customWidth="1"/>
    <col min="2563" max="2563" width="39.85546875" style="4521" customWidth="1"/>
    <col min="2564" max="2564" width="10.85546875" style="4521" customWidth="1"/>
    <col min="2565" max="2565" width="9.85546875" style="4521" customWidth="1"/>
    <col min="2566" max="2566" width="11.5703125" style="4521" customWidth="1"/>
    <col min="2567" max="2567" width="9.85546875" style="4521" customWidth="1"/>
    <col min="2568" max="2568" width="4.85546875" style="4521" customWidth="1"/>
    <col min="2569" max="2816" width="10.85546875" style="4521"/>
    <col min="2817" max="2817" width="4.85546875" style="4521" customWidth="1"/>
    <col min="2818" max="2818" width="5.85546875" style="4521" customWidth="1"/>
    <col min="2819" max="2819" width="39.85546875" style="4521" customWidth="1"/>
    <col min="2820" max="2820" width="10.85546875" style="4521" customWidth="1"/>
    <col min="2821" max="2821" width="9.85546875" style="4521" customWidth="1"/>
    <col min="2822" max="2822" width="11.5703125" style="4521" customWidth="1"/>
    <col min="2823" max="2823" width="9.85546875" style="4521" customWidth="1"/>
    <col min="2824" max="2824" width="4.85546875" style="4521" customWidth="1"/>
    <col min="2825" max="3072" width="10.85546875" style="4521"/>
    <col min="3073" max="3073" width="4.85546875" style="4521" customWidth="1"/>
    <col min="3074" max="3074" width="5.85546875" style="4521" customWidth="1"/>
    <col min="3075" max="3075" width="39.85546875" style="4521" customWidth="1"/>
    <col min="3076" max="3076" width="10.85546875" style="4521" customWidth="1"/>
    <col min="3077" max="3077" width="9.85546875" style="4521" customWidth="1"/>
    <col min="3078" max="3078" width="11.5703125" style="4521" customWidth="1"/>
    <col min="3079" max="3079" width="9.85546875" style="4521" customWidth="1"/>
    <col min="3080" max="3080" width="4.85546875" style="4521" customWidth="1"/>
    <col min="3081" max="3328" width="10.85546875" style="4521"/>
    <col min="3329" max="3329" width="4.85546875" style="4521" customWidth="1"/>
    <col min="3330" max="3330" width="5.85546875" style="4521" customWidth="1"/>
    <col min="3331" max="3331" width="39.85546875" style="4521" customWidth="1"/>
    <col min="3332" max="3332" width="10.85546875" style="4521" customWidth="1"/>
    <col min="3333" max="3333" width="9.85546875" style="4521" customWidth="1"/>
    <col min="3334" max="3334" width="11.5703125" style="4521" customWidth="1"/>
    <col min="3335" max="3335" width="9.85546875" style="4521" customWidth="1"/>
    <col min="3336" max="3336" width="4.85546875" style="4521" customWidth="1"/>
    <col min="3337" max="3584" width="10.85546875" style="4521"/>
    <col min="3585" max="3585" width="4.85546875" style="4521" customWidth="1"/>
    <col min="3586" max="3586" width="5.85546875" style="4521" customWidth="1"/>
    <col min="3587" max="3587" width="39.85546875" style="4521" customWidth="1"/>
    <col min="3588" max="3588" width="10.85546875" style="4521" customWidth="1"/>
    <col min="3589" max="3589" width="9.85546875" style="4521" customWidth="1"/>
    <col min="3590" max="3590" width="11.5703125" style="4521" customWidth="1"/>
    <col min="3591" max="3591" width="9.85546875" style="4521" customWidth="1"/>
    <col min="3592" max="3592" width="4.85546875" style="4521" customWidth="1"/>
    <col min="3593" max="3840" width="10.85546875" style="4521"/>
    <col min="3841" max="3841" width="4.85546875" style="4521" customWidth="1"/>
    <col min="3842" max="3842" width="5.85546875" style="4521" customWidth="1"/>
    <col min="3843" max="3843" width="39.85546875" style="4521" customWidth="1"/>
    <col min="3844" max="3844" width="10.85546875" style="4521" customWidth="1"/>
    <col min="3845" max="3845" width="9.85546875" style="4521" customWidth="1"/>
    <col min="3846" max="3846" width="11.5703125" style="4521" customWidth="1"/>
    <col min="3847" max="3847" width="9.85546875" style="4521" customWidth="1"/>
    <col min="3848" max="3848" width="4.85546875" style="4521" customWidth="1"/>
    <col min="3849" max="4096" width="10.85546875" style="4521"/>
    <col min="4097" max="4097" width="4.85546875" style="4521" customWidth="1"/>
    <col min="4098" max="4098" width="5.85546875" style="4521" customWidth="1"/>
    <col min="4099" max="4099" width="39.85546875" style="4521" customWidth="1"/>
    <col min="4100" max="4100" width="10.85546875" style="4521" customWidth="1"/>
    <col min="4101" max="4101" width="9.85546875" style="4521" customWidth="1"/>
    <col min="4102" max="4102" width="11.5703125" style="4521" customWidth="1"/>
    <col min="4103" max="4103" width="9.85546875" style="4521" customWidth="1"/>
    <col min="4104" max="4104" width="4.85546875" style="4521" customWidth="1"/>
    <col min="4105" max="4352" width="10.85546875" style="4521"/>
    <col min="4353" max="4353" width="4.85546875" style="4521" customWidth="1"/>
    <col min="4354" max="4354" width="5.85546875" style="4521" customWidth="1"/>
    <col min="4355" max="4355" width="39.85546875" style="4521" customWidth="1"/>
    <col min="4356" max="4356" width="10.85546875" style="4521" customWidth="1"/>
    <col min="4357" max="4357" width="9.85546875" style="4521" customWidth="1"/>
    <col min="4358" max="4358" width="11.5703125" style="4521" customWidth="1"/>
    <col min="4359" max="4359" width="9.85546875" style="4521" customWidth="1"/>
    <col min="4360" max="4360" width="4.85546875" style="4521" customWidth="1"/>
    <col min="4361" max="4608" width="10.85546875" style="4521"/>
    <col min="4609" max="4609" width="4.85546875" style="4521" customWidth="1"/>
    <col min="4610" max="4610" width="5.85546875" style="4521" customWidth="1"/>
    <col min="4611" max="4611" width="39.85546875" style="4521" customWidth="1"/>
    <col min="4612" max="4612" width="10.85546875" style="4521" customWidth="1"/>
    <col min="4613" max="4613" width="9.85546875" style="4521" customWidth="1"/>
    <col min="4614" max="4614" width="11.5703125" style="4521" customWidth="1"/>
    <col min="4615" max="4615" width="9.85546875" style="4521" customWidth="1"/>
    <col min="4616" max="4616" width="4.85546875" style="4521" customWidth="1"/>
    <col min="4617" max="4864" width="10.85546875" style="4521"/>
    <col min="4865" max="4865" width="4.85546875" style="4521" customWidth="1"/>
    <col min="4866" max="4866" width="5.85546875" style="4521" customWidth="1"/>
    <col min="4867" max="4867" width="39.85546875" style="4521" customWidth="1"/>
    <col min="4868" max="4868" width="10.85546875" style="4521" customWidth="1"/>
    <col min="4869" max="4869" width="9.85546875" style="4521" customWidth="1"/>
    <col min="4870" max="4870" width="11.5703125" style="4521" customWidth="1"/>
    <col min="4871" max="4871" width="9.85546875" style="4521" customWidth="1"/>
    <col min="4872" max="4872" width="4.85546875" style="4521" customWidth="1"/>
    <col min="4873" max="5120" width="10.85546875" style="4521"/>
    <col min="5121" max="5121" width="4.85546875" style="4521" customWidth="1"/>
    <col min="5122" max="5122" width="5.85546875" style="4521" customWidth="1"/>
    <col min="5123" max="5123" width="39.85546875" style="4521" customWidth="1"/>
    <col min="5124" max="5124" width="10.85546875" style="4521" customWidth="1"/>
    <col min="5125" max="5125" width="9.85546875" style="4521" customWidth="1"/>
    <col min="5126" max="5126" width="11.5703125" style="4521" customWidth="1"/>
    <col min="5127" max="5127" width="9.85546875" style="4521" customWidth="1"/>
    <col min="5128" max="5128" width="4.85546875" style="4521" customWidth="1"/>
    <col min="5129" max="5376" width="10.85546875" style="4521"/>
    <col min="5377" max="5377" width="4.85546875" style="4521" customWidth="1"/>
    <col min="5378" max="5378" width="5.85546875" style="4521" customWidth="1"/>
    <col min="5379" max="5379" width="39.85546875" style="4521" customWidth="1"/>
    <col min="5380" max="5380" width="10.85546875" style="4521" customWidth="1"/>
    <col min="5381" max="5381" width="9.85546875" style="4521" customWidth="1"/>
    <col min="5382" max="5382" width="11.5703125" style="4521" customWidth="1"/>
    <col min="5383" max="5383" width="9.85546875" style="4521" customWidth="1"/>
    <col min="5384" max="5384" width="4.85546875" style="4521" customWidth="1"/>
    <col min="5385" max="5632" width="10.85546875" style="4521"/>
    <col min="5633" max="5633" width="4.85546875" style="4521" customWidth="1"/>
    <col min="5634" max="5634" width="5.85546875" style="4521" customWidth="1"/>
    <col min="5635" max="5635" width="39.85546875" style="4521" customWidth="1"/>
    <col min="5636" max="5636" width="10.85546875" style="4521" customWidth="1"/>
    <col min="5637" max="5637" width="9.85546875" style="4521" customWidth="1"/>
    <col min="5638" max="5638" width="11.5703125" style="4521" customWidth="1"/>
    <col min="5639" max="5639" width="9.85546875" style="4521" customWidth="1"/>
    <col min="5640" max="5640" width="4.85546875" style="4521" customWidth="1"/>
    <col min="5641" max="5888" width="10.85546875" style="4521"/>
    <col min="5889" max="5889" width="4.85546875" style="4521" customWidth="1"/>
    <col min="5890" max="5890" width="5.85546875" style="4521" customWidth="1"/>
    <col min="5891" max="5891" width="39.85546875" style="4521" customWidth="1"/>
    <col min="5892" max="5892" width="10.85546875" style="4521" customWidth="1"/>
    <col min="5893" max="5893" width="9.85546875" style="4521" customWidth="1"/>
    <col min="5894" max="5894" width="11.5703125" style="4521" customWidth="1"/>
    <col min="5895" max="5895" width="9.85546875" style="4521" customWidth="1"/>
    <col min="5896" max="5896" width="4.85546875" style="4521" customWidth="1"/>
    <col min="5897" max="6144" width="10.85546875" style="4521"/>
    <col min="6145" max="6145" width="4.85546875" style="4521" customWidth="1"/>
    <col min="6146" max="6146" width="5.85546875" style="4521" customWidth="1"/>
    <col min="6147" max="6147" width="39.85546875" style="4521" customWidth="1"/>
    <col min="6148" max="6148" width="10.85546875" style="4521" customWidth="1"/>
    <col min="6149" max="6149" width="9.85546875" style="4521" customWidth="1"/>
    <col min="6150" max="6150" width="11.5703125" style="4521" customWidth="1"/>
    <col min="6151" max="6151" width="9.85546875" style="4521" customWidth="1"/>
    <col min="6152" max="6152" width="4.85546875" style="4521" customWidth="1"/>
    <col min="6153" max="6400" width="10.85546875" style="4521"/>
    <col min="6401" max="6401" width="4.85546875" style="4521" customWidth="1"/>
    <col min="6402" max="6402" width="5.85546875" style="4521" customWidth="1"/>
    <col min="6403" max="6403" width="39.85546875" style="4521" customWidth="1"/>
    <col min="6404" max="6404" width="10.85546875" style="4521" customWidth="1"/>
    <col min="6405" max="6405" width="9.85546875" style="4521" customWidth="1"/>
    <col min="6406" max="6406" width="11.5703125" style="4521" customWidth="1"/>
    <col min="6407" max="6407" width="9.85546875" style="4521" customWidth="1"/>
    <col min="6408" max="6408" width="4.85546875" style="4521" customWidth="1"/>
    <col min="6409" max="6656" width="10.85546875" style="4521"/>
    <col min="6657" max="6657" width="4.85546875" style="4521" customWidth="1"/>
    <col min="6658" max="6658" width="5.85546875" style="4521" customWidth="1"/>
    <col min="6659" max="6659" width="39.85546875" style="4521" customWidth="1"/>
    <col min="6660" max="6660" width="10.85546875" style="4521" customWidth="1"/>
    <col min="6661" max="6661" width="9.85546875" style="4521" customWidth="1"/>
    <col min="6662" max="6662" width="11.5703125" style="4521" customWidth="1"/>
    <col min="6663" max="6663" width="9.85546875" style="4521" customWidth="1"/>
    <col min="6664" max="6664" width="4.85546875" style="4521" customWidth="1"/>
    <col min="6665" max="6912" width="10.85546875" style="4521"/>
    <col min="6913" max="6913" width="4.85546875" style="4521" customWidth="1"/>
    <col min="6914" max="6914" width="5.85546875" style="4521" customWidth="1"/>
    <col min="6915" max="6915" width="39.85546875" style="4521" customWidth="1"/>
    <col min="6916" max="6916" width="10.85546875" style="4521" customWidth="1"/>
    <col min="6917" max="6917" width="9.85546875" style="4521" customWidth="1"/>
    <col min="6918" max="6918" width="11.5703125" style="4521" customWidth="1"/>
    <col min="6919" max="6919" width="9.85546875" style="4521" customWidth="1"/>
    <col min="6920" max="6920" width="4.85546875" style="4521" customWidth="1"/>
    <col min="6921" max="7168" width="10.85546875" style="4521"/>
    <col min="7169" max="7169" width="4.85546875" style="4521" customWidth="1"/>
    <col min="7170" max="7170" width="5.85546875" style="4521" customWidth="1"/>
    <col min="7171" max="7171" width="39.85546875" style="4521" customWidth="1"/>
    <col min="7172" max="7172" width="10.85546875" style="4521" customWidth="1"/>
    <col min="7173" max="7173" width="9.85546875" style="4521" customWidth="1"/>
    <col min="7174" max="7174" width="11.5703125" style="4521" customWidth="1"/>
    <col min="7175" max="7175" width="9.85546875" style="4521" customWidth="1"/>
    <col min="7176" max="7176" width="4.85546875" style="4521" customWidth="1"/>
    <col min="7177" max="7424" width="10.85546875" style="4521"/>
    <col min="7425" max="7425" width="4.85546875" style="4521" customWidth="1"/>
    <col min="7426" max="7426" width="5.85546875" style="4521" customWidth="1"/>
    <col min="7427" max="7427" width="39.85546875" style="4521" customWidth="1"/>
    <col min="7428" max="7428" width="10.85546875" style="4521" customWidth="1"/>
    <col min="7429" max="7429" width="9.85546875" style="4521" customWidth="1"/>
    <col min="7430" max="7430" width="11.5703125" style="4521" customWidth="1"/>
    <col min="7431" max="7431" width="9.85546875" style="4521" customWidth="1"/>
    <col min="7432" max="7432" width="4.85546875" style="4521" customWidth="1"/>
    <col min="7433" max="7680" width="10.85546875" style="4521"/>
    <col min="7681" max="7681" width="4.85546875" style="4521" customWidth="1"/>
    <col min="7682" max="7682" width="5.85546875" style="4521" customWidth="1"/>
    <col min="7683" max="7683" width="39.85546875" style="4521" customWidth="1"/>
    <col min="7684" max="7684" width="10.85546875" style="4521" customWidth="1"/>
    <col min="7685" max="7685" width="9.85546875" style="4521" customWidth="1"/>
    <col min="7686" max="7686" width="11.5703125" style="4521" customWidth="1"/>
    <col min="7687" max="7687" width="9.85546875" style="4521" customWidth="1"/>
    <col min="7688" max="7688" width="4.85546875" style="4521" customWidth="1"/>
    <col min="7689" max="7936" width="10.85546875" style="4521"/>
    <col min="7937" max="7937" width="4.85546875" style="4521" customWidth="1"/>
    <col min="7938" max="7938" width="5.85546875" style="4521" customWidth="1"/>
    <col min="7939" max="7939" width="39.85546875" style="4521" customWidth="1"/>
    <col min="7940" max="7940" width="10.85546875" style="4521" customWidth="1"/>
    <col min="7941" max="7941" width="9.85546875" style="4521" customWidth="1"/>
    <col min="7942" max="7942" width="11.5703125" style="4521" customWidth="1"/>
    <col min="7943" max="7943" width="9.85546875" style="4521" customWidth="1"/>
    <col min="7944" max="7944" width="4.85546875" style="4521" customWidth="1"/>
    <col min="7945" max="8192" width="10.85546875" style="4521"/>
    <col min="8193" max="8193" width="4.85546875" style="4521" customWidth="1"/>
    <col min="8194" max="8194" width="5.85546875" style="4521" customWidth="1"/>
    <col min="8195" max="8195" width="39.85546875" style="4521" customWidth="1"/>
    <col min="8196" max="8196" width="10.85546875" style="4521" customWidth="1"/>
    <col min="8197" max="8197" width="9.85546875" style="4521" customWidth="1"/>
    <col min="8198" max="8198" width="11.5703125" style="4521" customWidth="1"/>
    <col min="8199" max="8199" width="9.85546875" style="4521" customWidth="1"/>
    <col min="8200" max="8200" width="4.85546875" style="4521" customWidth="1"/>
    <col min="8201" max="8448" width="10.85546875" style="4521"/>
    <col min="8449" max="8449" width="4.85546875" style="4521" customWidth="1"/>
    <col min="8450" max="8450" width="5.85546875" style="4521" customWidth="1"/>
    <col min="8451" max="8451" width="39.85546875" style="4521" customWidth="1"/>
    <col min="8452" max="8452" width="10.85546875" style="4521" customWidth="1"/>
    <col min="8453" max="8453" width="9.85546875" style="4521" customWidth="1"/>
    <col min="8454" max="8454" width="11.5703125" style="4521" customWidth="1"/>
    <col min="8455" max="8455" width="9.85546875" style="4521" customWidth="1"/>
    <col min="8456" max="8456" width="4.85546875" style="4521" customWidth="1"/>
    <col min="8457" max="8704" width="10.85546875" style="4521"/>
    <col min="8705" max="8705" width="4.85546875" style="4521" customWidth="1"/>
    <col min="8706" max="8706" width="5.85546875" style="4521" customWidth="1"/>
    <col min="8707" max="8707" width="39.85546875" style="4521" customWidth="1"/>
    <col min="8708" max="8708" width="10.85546875" style="4521" customWidth="1"/>
    <col min="8709" max="8709" width="9.85546875" style="4521" customWidth="1"/>
    <col min="8710" max="8710" width="11.5703125" style="4521" customWidth="1"/>
    <col min="8711" max="8711" width="9.85546875" style="4521" customWidth="1"/>
    <col min="8712" max="8712" width="4.85546875" style="4521" customWidth="1"/>
    <col min="8713" max="8960" width="10.85546875" style="4521"/>
    <col min="8961" max="8961" width="4.85546875" style="4521" customWidth="1"/>
    <col min="8962" max="8962" width="5.85546875" style="4521" customWidth="1"/>
    <col min="8963" max="8963" width="39.85546875" style="4521" customWidth="1"/>
    <col min="8964" max="8964" width="10.85546875" style="4521" customWidth="1"/>
    <col min="8965" max="8965" width="9.85546875" style="4521" customWidth="1"/>
    <col min="8966" max="8966" width="11.5703125" style="4521" customWidth="1"/>
    <col min="8967" max="8967" width="9.85546875" style="4521" customWidth="1"/>
    <col min="8968" max="8968" width="4.85546875" style="4521" customWidth="1"/>
    <col min="8969" max="9216" width="10.85546875" style="4521"/>
    <col min="9217" max="9217" width="4.85546875" style="4521" customWidth="1"/>
    <col min="9218" max="9218" width="5.85546875" style="4521" customWidth="1"/>
    <col min="9219" max="9219" width="39.85546875" style="4521" customWidth="1"/>
    <col min="9220" max="9220" width="10.85546875" style="4521" customWidth="1"/>
    <col min="9221" max="9221" width="9.85546875" style="4521" customWidth="1"/>
    <col min="9222" max="9222" width="11.5703125" style="4521" customWidth="1"/>
    <col min="9223" max="9223" width="9.85546875" style="4521" customWidth="1"/>
    <col min="9224" max="9224" width="4.85546875" style="4521" customWidth="1"/>
    <col min="9225" max="9472" width="10.85546875" style="4521"/>
    <col min="9473" max="9473" width="4.85546875" style="4521" customWidth="1"/>
    <col min="9474" max="9474" width="5.85546875" style="4521" customWidth="1"/>
    <col min="9475" max="9475" width="39.85546875" style="4521" customWidth="1"/>
    <col min="9476" max="9476" width="10.85546875" style="4521" customWidth="1"/>
    <col min="9477" max="9477" width="9.85546875" style="4521" customWidth="1"/>
    <col min="9478" max="9478" width="11.5703125" style="4521" customWidth="1"/>
    <col min="9479" max="9479" width="9.85546875" style="4521" customWidth="1"/>
    <col min="9480" max="9480" width="4.85546875" style="4521" customWidth="1"/>
    <col min="9481" max="9728" width="10.85546875" style="4521"/>
    <col min="9729" max="9729" width="4.85546875" style="4521" customWidth="1"/>
    <col min="9730" max="9730" width="5.85546875" style="4521" customWidth="1"/>
    <col min="9731" max="9731" width="39.85546875" style="4521" customWidth="1"/>
    <col min="9732" max="9732" width="10.85546875" style="4521" customWidth="1"/>
    <col min="9733" max="9733" width="9.85546875" style="4521" customWidth="1"/>
    <col min="9734" max="9734" width="11.5703125" style="4521" customWidth="1"/>
    <col min="9735" max="9735" width="9.85546875" style="4521" customWidth="1"/>
    <col min="9736" max="9736" width="4.85546875" style="4521" customWidth="1"/>
    <col min="9737" max="9984" width="10.85546875" style="4521"/>
    <col min="9985" max="9985" width="4.85546875" style="4521" customWidth="1"/>
    <col min="9986" max="9986" width="5.85546875" style="4521" customWidth="1"/>
    <col min="9987" max="9987" width="39.85546875" style="4521" customWidth="1"/>
    <col min="9988" max="9988" width="10.85546875" style="4521" customWidth="1"/>
    <col min="9989" max="9989" width="9.85546875" style="4521" customWidth="1"/>
    <col min="9990" max="9990" width="11.5703125" style="4521" customWidth="1"/>
    <col min="9991" max="9991" width="9.85546875" style="4521" customWidth="1"/>
    <col min="9992" max="9992" width="4.85546875" style="4521" customWidth="1"/>
    <col min="9993" max="10240" width="10.85546875" style="4521"/>
    <col min="10241" max="10241" width="4.85546875" style="4521" customWidth="1"/>
    <col min="10242" max="10242" width="5.85546875" style="4521" customWidth="1"/>
    <col min="10243" max="10243" width="39.85546875" style="4521" customWidth="1"/>
    <col min="10244" max="10244" width="10.85546875" style="4521" customWidth="1"/>
    <col min="10245" max="10245" width="9.85546875" style="4521" customWidth="1"/>
    <col min="10246" max="10246" width="11.5703125" style="4521" customWidth="1"/>
    <col min="10247" max="10247" width="9.85546875" style="4521" customWidth="1"/>
    <col min="10248" max="10248" width="4.85546875" style="4521" customWidth="1"/>
    <col min="10249" max="10496" width="10.85546875" style="4521"/>
    <col min="10497" max="10497" width="4.85546875" style="4521" customWidth="1"/>
    <col min="10498" max="10498" width="5.85546875" style="4521" customWidth="1"/>
    <col min="10499" max="10499" width="39.85546875" style="4521" customWidth="1"/>
    <col min="10500" max="10500" width="10.85546875" style="4521" customWidth="1"/>
    <col min="10501" max="10501" width="9.85546875" style="4521" customWidth="1"/>
    <col min="10502" max="10502" width="11.5703125" style="4521" customWidth="1"/>
    <col min="10503" max="10503" width="9.85546875" style="4521" customWidth="1"/>
    <col min="10504" max="10504" width="4.85546875" style="4521" customWidth="1"/>
    <col min="10505" max="10752" width="10.85546875" style="4521"/>
    <col min="10753" max="10753" width="4.85546875" style="4521" customWidth="1"/>
    <col min="10754" max="10754" width="5.85546875" style="4521" customWidth="1"/>
    <col min="10755" max="10755" width="39.85546875" style="4521" customWidth="1"/>
    <col min="10756" max="10756" width="10.85546875" style="4521" customWidth="1"/>
    <col min="10757" max="10757" width="9.85546875" style="4521" customWidth="1"/>
    <col min="10758" max="10758" width="11.5703125" style="4521" customWidth="1"/>
    <col min="10759" max="10759" width="9.85546875" style="4521" customWidth="1"/>
    <col min="10760" max="10760" width="4.85546875" style="4521" customWidth="1"/>
    <col min="10761" max="11008" width="10.85546875" style="4521"/>
    <col min="11009" max="11009" width="4.85546875" style="4521" customWidth="1"/>
    <col min="11010" max="11010" width="5.85546875" style="4521" customWidth="1"/>
    <col min="11011" max="11011" width="39.85546875" style="4521" customWidth="1"/>
    <col min="11012" max="11012" width="10.85546875" style="4521" customWidth="1"/>
    <col min="11013" max="11013" width="9.85546875" style="4521" customWidth="1"/>
    <col min="11014" max="11014" width="11.5703125" style="4521" customWidth="1"/>
    <col min="11015" max="11015" width="9.85546875" style="4521" customWidth="1"/>
    <col min="11016" max="11016" width="4.85546875" style="4521" customWidth="1"/>
    <col min="11017" max="11264" width="10.85546875" style="4521"/>
    <col min="11265" max="11265" width="4.85546875" style="4521" customWidth="1"/>
    <col min="11266" max="11266" width="5.85546875" style="4521" customWidth="1"/>
    <col min="11267" max="11267" width="39.85546875" style="4521" customWidth="1"/>
    <col min="11268" max="11268" width="10.85546875" style="4521" customWidth="1"/>
    <col min="11269" max="11269" width="9.85546875" style="4521" customWidth="1"/>
    <col min="11270" max="11270" width="11.5703125" style="4521" customWidth="1"/>
    <col min="11271" max="11271" width="9.85546875" style="4521" customWidth="1"/>
    <col min="11272" max="11272" width="4.85546875" style="4521" customWidth="1"/>
    <col min="11273" max="11520" width="10.85546875" style="4521"/>
    <col min="11521" max="11521" width="4.85546875" style="4521" customWidth="1"/>
    <col min="11522" max="11522" width="5.85546875" style="4521" customWidth="1"/>
    <col min="11523" max="11523" width="39.85546875" style="4521" customWidth="1"/>
    <col min="11524" max="11524" width="10.85546875" style="4521" customWidth="1"/>
    <col min="11525" max="11525" width="9.85546875" style="4521" customWidth="1"/>
    <col min="11526" max="11526" width="11.5703125" style="4521" customWidth="1"/>
    <col min="11527" max="11527" width="9.85546875" style="4521" customWidth="1"/>
    <col min="11528" max="11528" width="4.85546875" style="4521" customWidth="1"/>
    <col min="11529" max="11776" width="10.85546875" style="4521"/>
    <col min="11777" max="11777" width="4.85546875" style="4521" customWidth="1"/>
    <col min="11778" max="11778" width="5.85546875" style="4521" customWidth="1"/>
    <col min="11779" max="11779" width="39.85546875" style="4521" customWidth="1"/>
    <col min="11780" max="11780" width="10.85546875" style="4521" customWidth="1"/>
    <col min="11781" max="11781" width="9.85546875" style="4521" customWidth="1"/>
    <col min="11782" max="11782" width="11.5703125" style="4521" customWidth="1"/>
    <col min="11783" max="11783" width="9.85546875" style="4521" customWidth="1"/>
    <col min="11784" max="11784" width="4.85546875" style="4521" customWidth="1"/>
    <col min="11785" max="12032" width="10.85546875" style="4521"/>
    <col min="12033" max="12033" width="4.85546875" style="4521" customWidth="1"/>
    <col min="12034" max="12034" width="5.85546875" style="4521" customWidth="1"/>
    <col min="12035" max="12035" width="39.85546875" style="4521" customWidth="1"/>
    <col min="12036" max="12036" width="10.85546875" style="4521" customWidth="1"/>
    <col min="12037" max="12037" width="9.85546875" style="4521" customWidth="1"/>
    <col min="12038" max="12038" width="11.5703125" style="4521" customWidth="1"/>
    <col min="12039" max="12039" width="9.85546875" style="4521" customWidth="1"/>
    <col min="12040" max="12040" width="4.85546875" style="4521" customWidth="1"/>
    <col min="12041" max="12288" width="10.85546875" style="4521"/>
    <col min="12289" max="12289" width="4.85546875" style="4521" customWidth="1"/>
    <col min="12290" max="12290" width="5.85546875" style="4521" customWidth="1"/>
    <col min="12291" max="12291" width="39.85546875" style="4521" customWidth="1"/>
    <col min="12292" max="12292" width="10.85546875" style="4521" customWidth="1"/>
    <col min="12293" max="12293" width="9.85546875" style="4521" customWidth="1"/>
    <col min="12294" max="12294" width="11.5703125" style="4521" customWidth="1"/>
    <col min="12295" max="12295" width="9.85546875" style="4521" customWidth="1"/>
    <col min="12296" max="12296" width="4.85546875" style="4521" customWidth="1"/>
    <col min="12297" max="12544" width="10.85546875" style="4521"/>
    <col min="12545" max="12545" width="4.85546875" style="4521" customWidth="1"/>
    <col min="12546" max="12546" width="5.85546875" style="4521" customWidth="1"/>
    <col min="12547" max="12547" width="39.85546875" style="4521" customWidth="1"/>
    <col min="12548" max="12548" width="10.85546875" style="4521" customWidth="1"/>
    <col min="12549" max="12549" width="9.85546875" style="4521" customWidth="1"/>
    <col min="12550" max="12550" width="11.5703125" style="4521" customWidth="1"/>
    <col min="12551" max="12551" width="9.85546875" style="4521" customWidth="1"/>
    <col min="12552" max="12552" width="4.85546875" style="4521" customWidth="1"/>
    <col min="12553" max="12800" width="10.85546875" style="4521"/>
    <col min="12801" max="12801" width="4.85546875" style="4521" customWidth="1"/>
    <col min="12802" max="12802" width="5.85546875" style="4521" customWidth="1"/>
    <col min="12803" max="12803" width="39.85546875" style="4521" customWidth="1"/>
    <col min="12804" max="12804" width="10.85546875" style="4521" customWidth="1"/>
    <col min="12805" max="12805" width="9.85546875" style="4521" customWidth="1"/>
    <col min="12806" max="12806" width="11.5703125" style="4521" customWidth="1"/>
    <col min="12807" max="12807" width="9.85546875" style="4521" customWidth="1"/>
    <col min="12808" max="12808" width="4.85546875" style="4521" customWidth="1"/>
    <col min="12809" max="13056" width="10.85546875" style="4521"/>
    <col min="13057" max="13057" width="4.85546875" style="4521" customWidth="1"/>
    <col min="13058" max="13058" width="5.85546875" style="4521" customWidth="1"/>
    <col min="13059" max="13059" width="39.85546875" style="4521" customWidth="1"/>
    <col min="13060" max="13060" width="10.85546875" style="4521" customWidth="1"/>
    <col min="13061" max="13061" width="9.85546875" style="4521" customWidth="1"/>
    <col min="13062" max="13062" width="11.5703125" style="4521" customWidth="1"/>
    <col min="13063" max="13063" width="9.85546875" style="4521" customWidth="1"/>
    <col min="13064" max="13064" width="4.85546875" style="4521" customWidth="1"/>
    <col min="13065" max="13312" width="10.85546875" style="4521"/>
    <col min="13313" max="13313" width="4.85546875" style="4521" customWidth="1"/>
    <col min="13314" max="13314" width="5.85546875" style="4521" customWidth="1"/>
    <col min="13315" max="13315" width="39.85546875" style="4521" customWidth="1"/>
    <col min="13316" max="13316" width="10.85546875" style="4521" customWidth="1"/>
    <col min="13317" max="13317" width="9.85546875" style="4521" customWidth="1"/>
    <col min="13318" max="13318" width="11.5703125" style="4521" customWidth="1"/>
    <col min="13319" max="13319" width="9.85546875" style="4521" customWidth="1"/>
    <col min="13320" max="13320" width="4.85546875" style="4521" customWidth="1"/>
    <col min="13321" max="13568" width="10.85546875" style="4521"/>
    <col min="13569" max="13569" width="4.85546875" style="4521" customWidth="1"/>
    <col min="13570" max="13570" width="5.85546875" style="4521" customWidth="1"/>
    <col min="13571" max="13571" width="39.85546875" style="4521" customWidth="1"/>
    <col min="13572" max="13572" width="10.85546875" style="4521" customWidth="1"/>
    <col min="13573" max="13573" width="9.85546875" style="4521" customWidth="1"/>
    <col min="13574" max="13574" width="11.5703125" style="4521" customWidth="1"/>
    <col min="13575" max="13575" width="9.85546875" style="4521" customWidth="1"/>
    <col min="13576" max="13576" width="4.85546875" style="4521" customWidth="1"/>
    <col min="13577" max="13824" width="10.85546875" style="4521"/>
    <col min="13825" max="13825" width="4.85546875" style="4521" customWidth="1"/>
    <col min="13826" max="13826" width="5.85546875" style="4521" customWidth="1"/>
    <col min="13827" max="13827" width="39.85546875" style="4521" customWidth="1"/>
    <col min="13828" max="13828" width="10.85546875" style="4521" customWidth="1"/>
    <col min="13829" max="13829" width="9.85546875" style="4521" customWidth="1"/>
    <col min="13830" max="13830" width="11.5703125" style="4521" customWidth="1"/>
    <col min="13831" max="13831" width="9.85546875" style="4521" customWidth="1"/>
    <col min="13832" max="13832" width="4.85546875" style="4521" customWidth="1"/>
    <col min="13833" max="14080" width="10.85546875" style="4521"/>
    <col min="14081" max="14081" width="4.85546875" style="4521" customWidth="1"/>
    <col min="14082" max="14082" width="5.85546875" style="4521" customWidth="1"/>
    <col min="14083" max="14083" width="39.85546875" style="4521" customWidth="1"/>
    <col min="14084" max="14084" width="10.85546875" style="4521" customWidth="1"/>
    <col min="14085" max="14085" width="9.85546875" style="4521" customWidth="1"/>
    <col min="14086" max="14086" width="11.5703125" style="4521" customWidth="1"/>
    <col min="14087" max="14087" width="9.85546875" style="4521" customWidth="1"/>
    <col min="14088" max="14088" width="4.85546875" style="4521" customWidth="1"/>
    <col min="14089" max="14336" width="10.85546875" style="4521"/>
    <col min="14337" max="14337" width="4.85546875" style="4521" customWidth="1"/>
    <col min="14338" max="14338" width="5.85546875" style="4521" customWidth="1"/>
    <col min="14339" max="14339" width="39.85546875" style="4521" customWidth="1"/>
    <col min="14340" max="14340" width="10.85546875" style="4521" customWidth="1"/>
    <col min="14341" max="14341" width="9.85546875" style="4521" customWidth="1"/>
    <col min="14342" max="14342" width="11.5703125" style="4521" customWidth="1"/>
    <col min="14343" max="14343" width="9.85546875" style="4521" customWidth="1"/>
    <col min="14344" max="14344" width="4.85546875" style="4521" customWidth="1"/>
    <col min="14345" max="14592" width="10.85546875" style="4521"/>
    <col min="14593" max="14593" width="4.85546875" style="4521" customWidth="1"/>
    <col min="14594" max="14594" width="5.85546875" style="4521" customWidth="1"/>
    <col min="14595" max="14595" width="39.85546875" style="4521" customWidth="1"/>
    <col min="14596" max="14596" width="10.85546875" style="4521" customWidth="1"/>
    <col min="14597" max="14597" width="9.85546875" style="4521" customWidth="1"/>
    <col min="14598" max="14598" width="11.5703125" style="4521" customWidth="1"/>
    <col min="14599" max="14599" width="9.85546875" style="4521" customWidth="1"/>
    <col min="14600" max="14600" width="4.85546875" style="4521" customWidth="1"/>
    <col min="14601" max="14848" width="10.85546875" style="4521"/>
    <col min="14849" max="14849" width="4.85546875" style="4521" customWidth="1"/>
    <col min="14850" max="14850" width="5.85546875" style="4521" customWidth="1"/>
    <col min="14851" max="14851" width="39.85546875" style="4521" customWidth="1"/>
    <col min="14852" max="14852" width="10.85546875" style="4521" customWidth="1"/>
    <col min="14853" max="14853" width="9.85546875" style="4521" customWidth="1"/>
    <col min="14854" max="14854" width="11.5703125" style="4521" customWidth="1"/>
    <col min="14855" max="14855" width="9.85546875" style="4521" customWidth="1"/>
    <col min="14856" max="14856" width="4.85546875" style="4521" customWidth="1"/>
    <col min="14857" max="15104" width="10.85546875" style="4521"/>
    <col min="15105" max="15105" width="4.85546875" style="4521" customWidth="1"/>
    <col min="15106" max="15106" width="5.85546875" style="4521" customWidth="1"/>
    <col min="15107" max="15107" width="39.85546875" style="4521" customWidth="1"/>
    <col min="15108" max="15108" width="10.85546875" style="4521" customWidth="1"/>
    <col min="15109" max="15109" width="9.85546875" style="4521" customWidth="1"/>
    <col min="15110" max="15110" width="11.5703125" style="4521" customWidth="1"/>
    <col min="15111" max="15111" width="9.85546875" style="4521" customWidth="1"/>
    <col min="15112" max="15112" width="4.85546875" style="4521" customWidth="1"/>
    <col min="15113" max="15360" width="10.85546875" style="4521"/>
    <col min="15361" max="15361" width="4.85546875" style="4521" customWidth="1"/>
    <col min="15362" max="15362" width="5.85546875" style="4521" customWidth="1"/>
    <col min="15363" max="15363" width="39.85546875" style="4521" customWidth="1"/>
    <col min="15364" max="15364" width="10.85546875" style="4521" customWidth="1"/>
    <col min="15365" max="15365" width="9.85546875" style="4521" customWidth="1"/>
    <col min="15366" max="15366" width="11.5703125" style="4521" customWidth="1"/>
    <col min="15367" max="15367" width="9.85546875" style="4521" customWidth="1"/>
    <col min="15368" max="15368" width="4.85546875" style="4521" customWidth="1"/>
    <col min="15369" max="15616" width="10.85546875" style="4521"/>
    <col min="15617" max="15617" width="4.85546875" style="4521" customWidth="1"/>
    <col min="15618" max="15618" width="5.85546875" style="4521" customWidth="1"/>
    <col min="15619" max="15619" width="39.85546875" style="4521" customWidth="1"/>
    <col min="15620" max="15620" width="10.85546875" style="4521" customWidth="1"/>
    <col min="15621" max="15621" width="9.85546875" style="4521" customWidth="1"/>
    <col min="15622" max="15622" width="11.5703125" style="4521" customWidth="1"/>
    <col min="15623" max="15623" width="9.85546875" style="4521" customWidth="1"/>
    <col min="15624" max="15624" width="4.85546875" style="4521" customWidth="1"/>
    <col min="15625" max="15872" width="10.85546875" style="4521"/>
    <col min="15873" max="15873" width="4.85546875" style="4521" customWidth="1"/>
    <col min="15874" max="15874" width="5.85546875" style="4521" customWidth="1"/>
    <col min="15875" max="15875" width="39.85546875" style="4521" customWidth="1"/>
    <col min="15876" max="15876" width="10.85546875" style="4521" customWidth="1"/>
    <col min="15877" max="15877" width="9.85546875" style="4521" customWidth="1"/>
    <col min="15878" max="15878" width="11.5703125" style="4521" customWidth="1"/>
    <col min="15879" max="15879" width="9.85546875" style="4521" customWidth="1"/>
    <col min="15880" max="15880" width="4.85546875" style="4521" customWidth="1"/>
    <col min="15881" max="16128" width="10.85546875" style="4521"/>
    <col min="16129" max="16129" width="4.85546875" style="4521" customWidth="1"/>
    <col min="16130" max="16130" width="5.85546875" style="4521" customWidth="1"/>
    <col min="16131" max="16131" width="39.85546875" style="4521" customWidth="1"/>
    <col min="16132" max="16132" width="10.85546875" style="4521" customWidth="1"/>
    <col min="16133" max="16133" width="9.85546875" style="4521" customWidth="1"/>
    <col min="16134" max="16134" width="11.5703125" style="4521" customWidth="1"/>
    <col min="16135" max="16135" width="9.85546875" style="4521" customWidth="1"/>
    <col min="16136" max="16136" width="4.85546875" style="4521" customWidth="1"/>
    <col min="16137" max="16384" width="10.85546875" style="4521"/>
  </cols>
  <sheetData>
    <row r="1" spans="1:8" ht="13.5" customHeight="1" thickBot="1">
      <c r="A1" s="4517">
        <v>86</v>
      </c>
      <c r="B1" s="4518"/>
      <c r="C1" s="4518"/>
      <c r="D1" s="4519"/>
      <c r="E1" s="4519"/>
      <c r="F1" s="4519"/>
      <c r="G1" s="4519"/>
      <c r="H1" s="4520" t="s">
        <v>3500</v>
      </c>
    </row>
    <row r="2" spans="1:8" ht="15.75" customHeight="1">
      <c r="A2" s="4522" t="s">
        <v>3220</v>
      </c>
      <c r="B2" s="4523"/>
      <c r="C2" s="4523"/>
      <c r="D2" s="4523"/>
      <c r="E2" s="4523"/>
      <c r="F2" s="4523"/>
      <c r="G2" s="4523"/>
      <c r="H2" s="4524"/>
    </row>
    <row r="3" spans="1:8" ht="14.25" customHeight="1">
      <c r="A3" s="4525" t="s">
        <v>645</v>
      </c>
      <c r="B3" s="4526"/>
      <c r="C3" s="4526"/>
      <c r="D3" s="4526"/>
      <c r="E3" s="4526"/>
      <c r="F3" s="4526"/>
      <c r="G3" s="4526"/>
      <c r="H3" s="4527"/>
    </row>
    <row r="4" spans="1:8" ht="9" customHeight="1">
      <c r="A4" s="4525"/>
      <c r="B4" s="4526"/>
      <c r="C4" s="4526"/>
      <c r="D4" s="4526"/>
      <c r="E4" s="4526"/>
      <c r="F4" s="4526"/>
      <c r="G4" s="4526"/>
      <c r="H4" s="4527"/>
    </row>
    <row r="5" spans="1:8" ht="11.25" customHeight="1">
      <c r="A5" s="4528" t="s">
        <v>700</v>
      </c>
      <c r="B5" s="4529"/>
      <c r="C5" s="4529"/>
      <c r="D5" s="4529"/>
      <c r="E5" s="4529"/>
      <c r="F5" s="4529"/>
      <c r="G5" s="4529"/>
      <c r="H5" s="4530"/>
    </row>
    <row r="6" spans="1:8" ht="11.25" customHeight="1">
      <c r="A6" s="4528" t="s">
        <v>701</v>
      </c>
      <c r="B6" s="4529"/>
      <c r="C6" s="4529"/>
      <c r="D6" s="4529"/>
      <c r="E6" s="4529"/>
      <c r="F6" s="4529"/>
      <c r="G6" s="4529"/>
      <c r="H6" s="4530"/>
    </row>
    <row r="7" spans="1:8" ht="5.0999999999999996" customHeight="1">
      <c r="A7" s="4528"/>
      <c r="B7" s="4529"/>
      <c r="C7" s="4529"/>
      <c r="D7" s="4529"/>
      <c r="E7" s="4529"/>
      <c r="F7" s="4529"/>
      <c r="G7" s="4529"/>
      <c r="H7" s="4530"/>
    </row>
    <row r="8" spans="1:8" ht="11.25" customHeight="1">
      <c r="A8" s="4528" t="s">
        <v>1342</v>
      </c>
      <c r="B8" s="4529"/>
      <c r="C8" s="4529"/>
      <c r="D8" s="4529"/>
      <c r="E8" s="4529"/>
      <c r="F8" s="4529"/>
      <c r="G8" s="4529"/>
      <c r="H8" s="4530"/>
    </row>
    <row r="9" spans="1:8" ht="11.25" customHeight="1">
      <c r="A9" s="4528" t="s">
        <v>706</v>
      </c>
      <c r="B9" s="4529"/>
      <c r="C9" s="4529"/>
      <c r="D9" s="4529"/>
      <c r="E9" s="4529"/>
      <c r="F9" s="4529"/>
      <c r="G9" s="4529"/>
      <c r="H9" s="4530"/>
    </row>
    <row r="10" spans="1:8" ht="11.25" customHeight="1">
      <c r="A10" s="4528" t="s">
        <v>707</v>
      </c>
      <c r="B10" s="4529"/>
      <c r="C10" s="4529"/>
      <c r="D10" s="4529"/>
      <c r="E10" s="4529"/>
      <c r="F10" s="4529"/>
      <c r="G10" s="4529"/>
      <c r="H10" s="4530"/>
    </row>
    <row r="11" spans="1:8" ht="5.0999999999999996" customHeight="1">
      <c r="A11" s="4528"/>
      <c r="B11" s="4529"/>
      <c r="C11" s="4529"/>
      <c r="D11" s="4529"/>
      <c r="E11" s="4529"/>
      <c r="F11" s="4529"/>
      <c r="G11" s="4529"/>
      <c r="H11" s="4530"/>
    </row>
    <row r="12" spans="1:8" ht="11.25" customHeight="1">
      <c r="A12" s="4528" t="s">
        <v>1343</v>
      </c>
      <c r="B12" s="4529"/>
      <c r="C12" s="4529"/>
      <c r="D12" s="4529"/>
      <c r="E12" s="4529"/>
      <c r="F12" s="4529"/>
      <c r="G12" s="4529"/>
      <c r="H12" s="4530"/>
    </row>
    <row r="13" spans="1:8" ht="11.25" customHeight="1">
      <c r="A13" s="4528" t="s">
        <v>1344</v>
      </c>
      <c r="B13" s="4529"/>
      <c r="C13" s="4529"/>
      <c r="D13" s="4529"/>
      <c r="E13" s="4529"/>
      <c r="F13" s="4529"/>
      <c r="G13" s="4529"/>
      <c r="H13" s="4530"/>
    </row>
    <row r="14" spans="1:8" ht="11.25" customHeight="1">
      <c r="A14" s="4528" t="s">
        <v>708</v>
      </c>
      <c r="B14" s="4529"/>
      <c r="C14" s="4529"/>
      <c r="D14" s="4529"/>
      <c r="E14" s="4529"/>
      <c r="F14" s="4529"/>
      <c r="G14" s="4529"/>
      <c r="H14" s="4530"/>
    </row>
    <row r="15" spans="1:8" ht="5.0999999999999996" customHeight="1">
      <c r="A15" s="4528"/>
      <c r="B15" s="4529"/>
      <c r="C15" s="4529"/>
      <c r="D15" s="4529"/>
      <c r="E15" s="4529"/>
      <c r="F15" s="4529"/>
      <c r="G15" s="4529"/>
      <c r="H15" s="4530"/>
    </row>
    <row r="16" spans="1:8" ht="11.25" customHeight="1">
      <c r="A16" s="4528" t="s">
        <v>1345</v>
      </c>
      <c r="B16" s="4529"/>
      <c r="C16" s="4529"/>
      <c r="D16" s="4529"/>
      <c r="E16" s="4529"/>
      <c r="F16" s="4529"/>
      <c r="G16" s="4529"/>
      <c r="H16" s="4530"/>
    </row>
    <row r="17" spans="1:8" ht="11.25" customHeight="1">
      <c r="A17" s="4528" t="s">
        <v>1346</v>
      </c>
      <c r="B17" s="4529"/>
      <c r="C17" s="4529"/>
      <c r="D17" s="4529"/>
      <c r="E17" s="4529"/>
      <c r="F17" s="4529"/>
      <c r="G17" s="4529"/>
      <c r="H17" s="4530"/>
    </row>
    <row r="18" spans="1:8" ht="11.25" customHeight="1">
      <c r="A18" s="4528" t="s">
        <v>709</v>
      </c>
      <c r="B18" s="4529"/>
      <c r="C18" s="4529"/>
      <c r="D18" s="4529"/>
      <c r="E18" s="4529"/>
      <c r="F18" s="4529"/>
      <c r="G18" s="4529"/>
      <c r="H18" s="4530"/>
    </row>
    <row r="19" spans="1:8" ht="11.25" customHeight="1">
      <c r="A19" s="4528" t="s">
        <v>710</v>
      </c>
      <c r="B19" s="4529"/>
      <c r="C19" s="4529"/>
      <c r="D19" s="4529"/>
      <c r="E19" s="4529"/>
      <c r="F19" s="4529"/>
      <c r="G19" s="4529"/>
      <c r="H19" s="4530"/>
    </row>
    <row r="20" spans="1:8" ht="9" customHeight="1">
      <c r="A20" s="4531"/>
      <c r="B20" s="4532"/>
      <c r="C20" s="4532"/>
      <c r="D20" s="4532"/>
      <c r="E20" s="4532"/>
      <c r="F20" s="4532"/>
      <c r="G20" s="4532"/>
      <c r="H20" s="4533"/>
    </row>
    <row r="21" spans="1:8" ht="11.25" customHeight="1">
      <c r="A21" s="4534" t="s">
        <v>549</v>
      </c>
      <c r="B21" s="4535" t="s">
        <v>491</v>
      </c>
      <c r="C21" s="4536" t="s">
        <v>379</v>
      </c>
      <c r="D21" s="4535" t="s">
        <v>711</v>
      </c>
      <c r="E21" s="4537" t="s">
        <v>712</v>
      </c>
      <c r="F21" s="4535" t="s">
        <v>713</v>
      </c>
      <c r="G21" s="4538" t="s">
        <v>714</v>
      </c>
      <c r="H21" s="4539" t="s">
        <v>549</v>
      </c>
    </row>
    <row r="22" spans="1:8" ht="11.25" customHeight="1">
      <c r="A22" s="4534" t="s">
        <v>593</v>
      </c>
      <c r="B22" s="4535" t="s">
        <v>88</v>
      </c>
      <c r="C22" s="4540"/>
      <c r="D22" s="4541"/>
      <c r="E22" s="4537" t="s">
        <v>715</v>
      </c>
      <c r="F22" s="4535" t="s">
        <v>716</v>
      </c>
      <c r="G22" s="4538" t="s">
        <v>717</v>
      </c>
      <c r="H22" s="4539" t="s">
        <v>593</v>
      </c>
    </row>
    <row r="23" spans="1:8" ht="11.25" customHeight="1" thickBot="1">
      <c r="A23" s="4542"/>
      <c r="B23" s="4543"/>
      <c r="C23" s="4544" t="s">
        <v>599</v>
      </c>
      <c r="D23" s="4545" t="s">
        <v>600</v>
      </c>
      <c r="E23" s="4546" t="s">
        <v>494</v>
      </c>
      <c r="F23" s="4545" t="s">
        <v>495</v>
      </c>
      <c r="G23" s="4547" t="s">
        <v>496</v>
      </c>
      <c r="H23" s="4548" t="s">
        <v>982</v>
      </c>
    </row>
    <row r="24" spans="1:8" ht="11.45" customHeight="1">
      <c r="A24" s="4542">
        <v>1</v>
      </c>
      <c r="B24" s="4543"/>
      <c r="C24" s="4549" t="s">
        <v>571</v>
      </c>
      <c r="D24" s="1443">
        <v>0</v>
      </c>
      <c r="E24" s="1444">
        <v>0</v>
      </c>
      <c r="F24" s="1445">
        <v>0</v>
      </c>
      <c r="G24" s="1446">
        <v>0</v>
      </c>
      <c r="H24" s="4548">
        <v>1</v>
      </c>
    </row>
    <row r="25" spans="1:8" ht="11.45" customHeight="1">
      <c r="A25" s="4542">
        <f t="shared" ref="A25:A52" si="0">A24+1</f>
        <v>2</v>
      </c>
      <c r="B25" s="4543"/>
      <c r="C25" s="4549" t="s">
        <v>572</v>
      </c>
      <c r="D25" s="1443">
        <v>1775</v>
      </c>
      <c r="E25" s="1444">
        <v>0</v>
      </c>
      <c r="F25" s="1445">
        <v>0</v>
      </c>
      <c r="G25" s="1446">
        <v>0</v>
      </c>
      <c r="H25" s="4548">
        <f t="shared" ref="H25:H52" si="1">H24+1</f>
        <v>2</v>
      </c>
    </row>
    <row r="26" spans="1:8" ht="11.45" customHeight="1">
      <c r="A26" s="4542">
        <f t="shared" si="0"/>
        <v>3</v>
      </c>
      <c r="B26" s="4543"/>
      <c r="C26" s="4549" t="s">
        <v>573</v>
      </c>
      <c r="D26" s="1443">
        <v>0</v>
      </c>
      <c r="E26" s="1444">
        <v>0</v>
      </c>
      <c r="F26" s="1445">
        <v>0</v>
      </c>
      <c r="G26" s="1446">
        <v>0</v>
      </c>
      <c r="H26" s="4548">
        <f t="shared" si="1"/>
        <v>3</v>
      </c>
    </row>
    <row r="27" spans="1:8" ht="11.45" customHeight="1">
      <c r="A27" s="4542">
        <f t="shared" si="0"/>
        <v>4</v>
      </c>
      <c r="B27" s="4543"/>
      <c r="C27" s="4549" t="s">
        <v>607</v>
      </c>
      <c r="D27" s="1443">
        <v>0</v>
      </c>
      <c r="E27" s="1444">
        <v>0</v>
      </c>
      <c r="F27" s="1445">
        <v>0</v>
      </c>
      <c r="G27" s="1446">
        <v>0</v>
      </c>
      <c r="H27" s="4548">
        <f t="shared" si="1"/>
        <v>4</v>
      </c>
    </row>
    <row r="28" spans="1:8" ht="11.45" customHeight="1">
      <c r="A28" s="4542">
        <f t="shared" si="0"/>
        <v>5</v>
      </c>
      <c r="B28" s="4543"/>
      <c r="C28" s="4549" t="s">
        <v>608</v>
      </c>
      <c r="D28" s="1443">
        <v>0</v>
      </c>
      <c r="E28" s="1444">
        <v>0</v>
      </c>
      <c r="F28" s="1445">
        <v>0</v>
      </c>
      <c r="G28" s="1446">
        <v>0</v>
      </c>
      <c r="H28" s="4548">
        <f t="shared" si="1"/>
        <v>5</v>
      </c>
    </row>
    <row r="29" spans="1:8" ht="11.45" customHeight="1">
      <c r="A29" s="4542">
        <f t="shared" si="0"/>
        <v>6</v>
      </c>
      <c r="B29" s="4543"/>
      <c r="C29" s="4549" t="s">
        <v>609</v>
      </c>
      <c r="D29" s="1443">
        <v>0</v>
      </c>
      <c r="E29" s="1444">
        <v>0</v>
      </c>
      <c r="F29" s="1445">
        <v>0</v>
      </c>
      <c r="G29" s="1446">
        <v>0</v>
      </c>
      <c r="H29" s="4548">
        <f t="shared" si="1"/>
        <v>6</v>
      </c>
    </row>
    <row r="30" spans="1:8" ht="11.45" customHeight="1">
      <c r="A30" s="4542">
        <f t="shared" si="0"/>
        <v>7</v>
      </c>
      <c r="B30" s="4543"/>
      <c r="C30" s="4549" t="s">
        <v>610</v>
      </c>
      <c r="D30" s="1443">
        <v>827</v>
      </c>
      <c r="E30" s="1444">
        <v>0</v>
      </c>
      <c r="F30" s="1445">
        <v>0</v>
      </c>
      <c r="G30" s="1446">
        <v>0</v>
      </c>
      <c r="H30" s="4548">
        <f t="shared" si="1"/>
        <v>7</v>
      </c>
    </row>
    <row r="31" spans="1:8" ht="11.45" customHeight="1">
      <c r="A31" s="4542">
        <f t="shared" si="0"/>
        <v>8</v>
      </c>
      <c r="B31" s="4543"/>
      <c r="C31" s="4549" t="s">
        <v>611</v>
      </c>
      <c r="D31" s="1443">
        <v>6825</v>
      </c>
      <c r="E31" s="1444">
        <v>0</v>
      </c>
      <c r="F31" s="1445">
        <v>0</v>
      </c>
      <c r="G31" s="1446">
        <v>0</v>
      </c>
      <c r="H31" s="4548">
        <f t="shared" si="1"/>
        <v>8</v>
      </c>
    </row>
    <row r="32" spans="1:8" ht="11.45" customHeight="1">
      <c r="A32" s="4542">
        <f t="shared" si="0"/>
        <v>9</v>
      </c>
      <c r="B32" s="4543"/>
      <c r="C32" s="4549" t="s">
        <v>612</v>
      </c>
      <c r="D32" s="1443">
        <v>407</v>
      </c>
      <c r="E32" s="1444">
        <v>0</v>
      </c>
      <c r="F32" s="1445">
        <v>0</v>
      </c>
      <c r="G32" s="1446">
        <v>0</v>
      </c>
      <c r="H32" s="4548">
        <f t="shared" si="1"/>
        <v>9</v>
      </c>
    </row>
    <row r="33" spans="1:8" ht="11.45" customHeight="1">
      <c r="A33" s="4542">
        <f t="shared" si="0"/>
        <v>10</v>
      </c>
      <c r="B33" s="4543"/>
      <c r="C33" s="4549" t="s">
        <v>613</v>
      </c>
      <c r="D33" s="1443">
        <v>0</v>
      </c>
      <c r="E33" s="1444">
        <v>0</v>
      </c>
      <c r="F33" s="1445">
        <v>0</v>
      </c>
      <c r="G33" s="1446">
        <v>0</v>
      </c>
      <c r="H33" s="4548">
        <f t="shared" si="1"/>
        <v>10</v>
      </c>
    </row>
    <row r="34" spans="1:8" ht="11.45" customHeight="1">
      <c r="A34" s="4542">
        <f t="shared" si="0"/>
        <v>11</v>
      </c>
      <c r="B34" s="4543"/>
      <c r="C34" s="4549" t="s">
        <v>837</v>
      </c>
      <c r="D34" s="1443">
        <v>3944</v>
      </c>
      <c r="E34" s="1444">
        <v>0</v>
      </c>
      <c r="F34" s="1445">
        <v>0</v>
      </c>
      <c r="G34" s="1446">
        <v>0</v>
      </c>
      <c r="H34" s="4548">
        <f t="shared" si="1"/>
        <v>11</v>
      </c>
    </row>
    <row r="35" spans="1:8" ht="11.45" customHeight="1">
      <c r="A35" s="4542">
        <f t="shared" si="0"/>
        <v>12</v>
      </c>
      <c r="B35" s="4543"/>
      <c r="C35" s="4549" t="s">
        <v>615</v>
      </c>
      <c r="D35" s="1443">
        <v>0</v>
      </c>
      <c r="E35" s="1444">
        <v>0</v>
      </c>
      <c r="F35" s="1445">
        <v>0</v>
      </c>
      <c r="G35" s="1446">
        <v>0</v>
      </c>
      <c r="H35" s="4548">
        <f t="shared" si="1"/>
        <v>12</v>
      </c>
    </row>
    <row r="36" spans="1:8" ht="11.45" customHeight="1">
      <c r="A36" s="4542">
        <f t="shared" si="0"/>
        <v>13</v>
      </c>
      <c r="B36" s="4543"/>
      <c r="C36" s="4549" t="s">
        <v>616</v>
      </c>
      <c r="D36" s="1443">
        <v>0</v>
      </c>
      <c r="E36" s="1444">
        <v>0</v>
      </c>
      <c r="F36" s="1445">
        <v>0</v>
      </c>
      <c r="G36" s="1446">
        <v>0</v>
      </c>
      <c r="H36" s="4548">
        <f t="shared" si="1"/>
        <v>13</v>
      </c>
    </row>
    <row r="37" spans="1:8" ht="11.45" customHeight="1">
      <c r="A37" s="4542">
        <f t="shared" si="0"/>
        <v>14</v>
      </c>
      <c r="B37" s="4543"/>
      <c r="C37" s="4549" t="s">
        <v>617</v>
      </c>
      <c r="D37" s="1443">
        <v>0</v>
      </c>
      <c r="E37" s="1444">
        <v>0</v>
      </c>
      <c r="F37" s="1445">
        <v>0</v>
      </c>
      <c r="G37" s="1446">
        <v>0</v>
      </c>
      <c r="H37" s="4548">
        <f t="shared" si="1"/>
        <v>14</v>
      </c>
    </row>
    <row r="38" spans="1:8" ht="11.45" customHeight="1">
      <c r="A38" s="4542">
        <f t="shared" si="0"/>
        <v>15</v>
      </c>
      <c r="B38" s="4543"/>
      <c r="C38" s="4549" t="s">
        <v>618</v>
      </c>
      <c r="D38" s="1443">
        <v>0</v>
      </c>
      <c r="E38" s="1444">
        <v>0</v>
      </c>
      <c r="F38" s="1445">
        <v>0</v>
      </c>
      <c r="G38" s="1446">
        <v>0</v>
      </c>
      <c r="H38" s="4548">
        <f t="shared" si="1"/>
        <v>15</v>
      </c>
    </row>
    <row r="39" spans="1:8" ht="11.45" customHeight="1">
      <c r="A39" s="4542">
        <f t="shared" si="0"/>
        <v>16</v>
      </c>
      <c r="B39" s="4543"/>
      <c r="C39" s="4549" t="s">
        <v>619</v>
      </c>
      <c r="D39" s="1443">
        <v>0</v>
      </c>
      <c r="E39" s="1444">
        <v>0</v>
      </c>
      <c r="F39" s="1445">
        <v>0</v>
      </c>
      <c r="G39" s="1446">
        <v>0</v>
      </c>
      <c r="H39" s="4548">
        <f t="shared" si="1"/>
        <v>16</v>
      </c>
    </row>
    <row r="40" spans="1:8" ht="11.45" customHeight="1">
      <c r="A40" s="4542">
        <f t="shared" si="0"/>
        <v>17</v>
      </c>
      <c r="B40" s="4543"/>
      <c r="C40" s="4549" t="s">
        <v>620</v>
      </c>
      <c r="D40" s="1443">
        <v>0</v>
      </c>
      <c r="E40" s="1444">
        <v>0</v>
      </c>
      <c r="F40" s="1445">
        <v>0</v>
      </c>
      <c r="G40" s="1446">
        <v>0</v>
      </c>
      <c r="H40" s="4548">
        <f t="shared" si="1"/>
        <v>17</v>
      </c>
    </row>
    <row r="41" spans="1:8" ht="11.45" customHeight="1">
      <c r="A41" s="4542">
        <f t="shared" si="0"/>
        <v>18</v>
      </c>
      <c r="B41" s="4543"/>
      <c r="C41" s="4549" t="s">
        <v>621</v>
      </c>
      <c r="D41" s="1443">
        <v>0</v>
      </c>
      <c r="E41" s="1444">
        <v>0</v>
      </c>
      <c r="F41" s="1445">
        <v>0</v>
      </c>
      <c r="G41" s="1446">
        <v>0</v>
      </c>
      <c r="H41" s="4548">
        <f t="shared" si="1"/>
        <v>18</v>
      </c>
    </row>
    <row r="42" spans="1:8" ht="11.45" customHeight="1">
      <c r="A42" s="4542">
        <f t="shared" si="0"/>
        <v>19</v>
      </c>
      <c r="B42" s="4543"/>
      <c r="C42" s="4549" t="s">
        <v>838</v>
      </c>
      <c r="D42" s="1443">
        <v>0</v>
      </c>
      <c r="E42" s="1444">
        <v>0</v>
      </c>
      <c r="F42" s="1445">
        <v>0</v>
      </c>
      <c r="G42" s="1446">
        <v>0</v>
      </c>
      <c r="H42" s="4548">
        <f t="shared" si="1"/>
        <v>19</v>
      </c>
    </row>
    <row r="43" spans="1:8" ht="11.45" customHeight="1">
      <c r="A43" s="4542">
        <f t="shared" si="0"/>
        <v>20</v>
      </c>
      <c r="B43" s="4543"/>
      <c r="C43" s="4549" t="s">
        <v>1347</v>
      </c>
      <c r="D43" s="1443">
        <v>806</v>
      </c>
      <c r="E43" s="1444">
        <v>0</v>
      </c>
      <c r="F43" s="1445">
        <v>0</v>
      </c>
      <c r="G43" s="1446">
        <v>0</v>
      </c>
      <c r="H43" s="4548">
        <f t="shared" si="1"/>
        <v>20</v>
      </c>
    </row>
    <row r="44" spans="1:8" ht="11.45" customHeight="1">
      <c r="A44" s="4542">
        <f t="shared" si="0"/>
        <v>21</v>
      </c>
      <c r="B44" s="4543"/>
      <c r="C44" s="4549" t="s">
        <v>624</v>
      </c>
      <c r="D44" s="1443">
        <v>483214</v>
      </c>
      <c r="E44" s="1444">
        <v>0</v>
      </c>
      <c r="F44" s="1445">
        <v>0</v>
      </c>
      <c r="G44" s="1446">
        <v>0</v>
      </c>
      <c r="H44" s="4548">
        <f t="shared" si="1"/>
        <v>21</v>
      </c>
    </row>
    <row r="45" spans="1:8" ht="11.45" customHeight="1">
      <c r="A45" s="4542">
        <f t="shared" si="0"/>
        <v>22</v>
      </c>
      <c r="B45" s="4543"/>
      <c r="C45" s="4549" t="s">
        <v>625</v>
      </c>
      <c r="D45" s="1443">
        <v>0</v>
      </c>
      <c r="E45" s="1444">
        <v>0</v>
      </c>
      <c r="F45" s="1445">
        <v>0</v>
      </c>
      <c r="G45" s="1446">
        <v>0</v>
      </c>
      <c r="H45" s="4548">
        <f t="shared" si="1"/>
        <v>22</v>
      </c>
    </row>
    <row r="46" spans="1:8" ht="11.45" customHeight="1">
      <c r="A46" s="4542">
        <f t="shared" si="0"/>
        <v>23</v>
      </c>
      <c r="B46" s="4543"/>
      <c r="C46" s="4549" t="s">
        <v>839</v>
      </c>
      <c r="D46" s="1443">
        <v>0</v>
      </c>
      <c r="E46" s="1444">
        <v>0</v>
      </c>
      <c r="F46" s="1445">
        <v>0</v>
      </c>
      <c r="G46" s="1446">
        <v>0</v>
      </c>
      <c r="H46" s="4548">
        <f t="shared" si="1"/>
        <v>23</v>
      </c>
    </row>
    <row r="47" spans="1:8" ht="11.45" customHeight="1">
      <c r="A47" s="4542">
        <f t="shared" si="0"/>
        <v>24</v>
      </c>
      <c r="B47" s="4543"/>
      <c r="C47" s="4549" t="s">
        <v>626</v>
      </c>
      <c r="D47" s="1443">
        <v>0</v>
      </c>
      <c r="E47" s="1444">
        <v>0</v>
      </c>
      <c r="F47" s="1445">
        <v>0</v>
      </c>
      <c r="G47" s="1446">
        <v>0</v>
      </c>
      <c r="H47" s="4548">
        <f t="shared" si="1"/>
        <v>24</v>
      </c>
    </row>
    <row r="48" spans="1:8" ht="11.45" customHeight="1">
      <c r="A48" s="4542">
        <f t="shared" si="0"/>
        <v>25</v>
      </c>
      <c r="B48" s="4543"/>
      <c r="C48" s="4549" t="s">
        <v>627</v>
      </c>
      <c r="D48" s="1443">
        <v>0</v>
      </c>
      <c r="E48" s="1444">
        <v>0</v>
      </c>
      <c r="F48" s="1445">
        <v>0</v>
      </c>
      <c r="G48" s="1446">
        <v>0</v>
      </c>
      <c r="H48" s="4548">
        <f t="shared" si="1"/>
        <v>25</v>
      </c>
    </row>
    <row r="49" spans="1:8" ht="11.45" customHeight="1">
      <c r="A49" s="4542">
        <f t="shared" si="0"/>
        <v>26</v>
      </c>
      <c r="B49" s="4543"/>
      <c r="C49" s="4549" t="s">
        <v>628</v>
      </c>
      <c r="D49" s="1443">
        <v>0</v>
      </c>
      <c r="E49" s="1444">
        <v>0</v>
      </c>
      <c r="F49" s="1445">
        <v>0</v>
      </c>
      <c r="G49" s="1446">
        <v>0</v>
      </c>
      <c r="H49" s="4548">
        <f t="shared" si="1"/>
        <v>26</v>
      </c>
    </row>
    <row r="50" spans="1:8" ht="11.45" customHeight="1">
      <c r="A50" s="4542">
        <f t="shared" si="0"/>
        <v>27</v>
      </c>
      <c r="B50" s="4543"/>
      <c r="C50" s="4549" t="s">
        <v>629</v>
      </c>
      <c r="D50" s="1443">
        <v>0</v>
      </c>
      <c r="E50" s="1444">
        <v>0</v>
      </c>
      <c r="F50" s="1445">
        <v>0</v>
      </c>
      <c r="G50" s="1446">
        <v>0</v>
      </c>
      <c r="H50" s="4548">
        <f t="shared" si="1"/>
        <v>27</v>
      </c>
    </row>
    <row r="51" spans="1:8" ht="11.45" customHeight="1">
      <c r="A51" s="4542">
        <f t="shared" si="0"/>
        <v>28</v>
      </c>
      <c r="B51" s="4543"/>
      <c r="C51" s="4549" t="s">
        <v>840</v>
      </c>
      <c r="D51" s="1443">
        <v>0</v>
      </c>
      <c r="E51" s="1444">
        <v>0</v>
      </c>
      <c r="F51" s="1445">
        <v>0</v>
      </c>
      <c r="G51" s="1446">
        <v>0</v>
      </c>
      <c r="H51" s="4548">
        <f t="shared" si="1"/>
        <v>28</v>
      </c>
    </row>
    <row r="52" spans="1:8" ht="11.45" customHeight="1">
      <c r="A52" s="4542">
        <f t="shared" si="0"/>
        <v>29</v>
      </c>
      <c r="B52" s="4543"/>
      <c r="C52" s="4549" t="s">
        <v>1348</v>
      </c>
      <c r="D52" s="5524"/>
      <c r="E52" s="1444">
        <v>0</v>
      </c>
      <c r="F52" s="1445">
        <v>0</v>
      </c>
      <c r="G52" s="1446">
        <v>0</v>
      </c>
      <c r="H52" s="4548">
        <f t="shared" si="1"/>
        <v>29</v>
      </c>
    </row>
    <row r="53" spans="1:8" ht="11.45" customHeight="1">
      <c r="A53" s="4542">
        <v>30</v>
      </c>
      <c r="B53" s="4543"/>
      <c r="C53" s="4550" t="s">
        <v>1349</v>
      </c>
      <c r="D53" s="1443"/>
      <c r="E53" s="1444">
        <v>0</v>
      </c>
      <c r="F53" s="1445">
        <v>0</v>
      </c>
      <c r="G53" s="1446">
        <v>0</v>
      </c>
      <c r="H53" s="4548">
        <v>30</v>
      </c>
    </row>
    <row r="54" spans="1:8" ht="14.1" customHeight="1">
      <c r="A54" s="4542">
        <f t="shared" ref="A54:A62" si="2">A53+1</f>
        <v>31</v>
      </c>
      <c r="B54" s="4543"/>
      <c r="C54" s="4549" t="s">
        <v>869</v>
      </c>
      <c r="D54" s="1443">
        <f>SUM(D24:D53)</f>
        <v>497798</v>
      </c>
      <c r="E54" s="1444">
        <f>SUM(E24:E53)</f>
        <v>0</v>
      </c>
      <c r="F54" s="1445">
        <f>SUM(F24:F53)</f>
        <v>0</v>
      </c>
      <c r="G54" s="1446">
        <f>SUM(G24:G53)</f>
        <v>0</v>
      </c>
      <c r="H54" s="4548">
        <f t="shared" ref="H54:H62" si="3">H53+1</f>
        <v>31</v>
      </c>
    </row>
    <row r="55" spans="1:8" ht="11.45" customHeight="1">
      <c r="A55" s="4542">
        <f t="shared" si="2"/>
        <v>32</v>
      </c>
      <c r="B55" s="4543"/>
      <c r="C55" s="4549" t="s">
        <v>632</v>
      </c>
      <c r="D55" s="1443">
        <v>16848</v>
      </c>
      <c r="E55" s="1444">
        <v>0</v>
      </c>
      <c r="F55" s="1445">
        <v>0</v>
      </c>
      <c r="G55" s="1446">
        <v>0</v>
      </c>
      <c r="H55" s="4548">
        <f t="shared" si="3"/>
        <v>32</v>
      </c>
    </row>
    <row r="56" spans="1:8" ht="11.45" customHeight="1">
      <c r="A56" s="4542">
        <f t="shared" si="2"/>
        <v>33</v>
      </c>
      <c r="B56" s="4543"/>
      <c r="C56" s="4549" t="s">
        <v>870</v>
      </c>
      <c r="D56" s="1443">
        <v>0</v>
      </c>
      <c r="E56" s="1444">
        <v>0</v>
      </c>
      <c r="F56" s="1445">
        <v>0</v>
      </c>
      <c r="G56" s="1446">
        <v>0</v>
      </c>
      <c r="H56" s="4548">
        <f t="shared" si="3"/>
        <v>33</v>
      </c>
    </row>
    <row r="57" spans="1:8" ht="11.45" customHeight="1">
      <c r="A57" s="4542">
        <f t="shared" si="2"/>
        <v>34</v>
      </c>
      <c r="B57" s="4543"/>
      <c r="C57" s="4549" t="s">
        <v>845</v>
      </c>
      <c r="D57" s="1443">
        <v>0</v>
      </c>
      <c r="E57" s="1444">
        <v>0</v>
      </c>
      <c r="F57" s="1445">
        <v>0</v>
      </c>
      <c r="G57" s="1446">
        <v>0</v>
      </c>
      <c r="H57" s="4548">
        <f t="shared" si="3"/>
        <v>34</v>
      </c>
    </row>
    <row r="58" spans="1:8" ht="11.45" customHeight="1">
      <c r="A58" s="4542">
        <f t="shared" si="2"/>
        <v>35</v>
      </c>
      <c r="B58" s="4543"/>
      <c r="C58" s="4549" t="s">
        <v>633</v>
      </c>
      <c r="D58" s="1443">
        <v>0</v>
      </c>
      <c r="E58" s="1444">
        <v>0</v>
      </c>
      <c r="F58" s="1445">
        <v>0</v>
      </c>
      <c r="G58" s="1446">
        <v>0</v>
      </c>
      <c r="H58" s="4548">
        <f t="shared" si="3"/>
        <v>35</v>
      </c>
    </row>
    <row r="59" spans="1:8" ht="11.45" customHeight="1">
      <c r="A59" s="4542">
        <f t="shared" si="2"/>
        <v>36</v>
      </c>
      <c r="B59" s="4543"/>
      <c r="C59" s="4549" t="s">
        <v>634</v>
      </c>
      <c r="D59" s="1443">
        <v>0</v>
      </c>
      <c r="E59" s="1444">
        <v>0</v>
      </c>
      <c r="F59" s="1445">
        <v>0</v>
      </c>
      <c r="G59" s="1446">
        <v>0</v>
      </c>
      <c r="H59" s="4548">
        <f t="shared" si="3"/>
        <v>36</v>
      </c>
    </row>
    <row r="60" spans="1:8" ht="11.45" customHeight="1">
      <c r="A60" s="4542">
        <f t="shared" si="2"/>
        <v>37</v>
      </c>
      <c r="B60" s="4543"/>
      <c r="C60" s="4549" t="s">
        <v>635</v>
      </c>
      <c r="D60" s="1443">
        <v>0</v>
      </c>
      <c r="E60" s="1444">
        <v>0</v>
      </c>
      <c r="F60" s="1445">
        <v>0</v>
      </c>
      <c r="G60" s="1446">
        <v>0</v>
      </c>
      <c r="H60" s="4548">
        <f t="shared" si="3"/>
        <v>37</v>
      </c>
    </row>
    <row r="61" spans="1:8" ht="11.45" customHeight="1">
      <c r="A61" s="4542">
        <f t="shared" si="2"/>
        <v>38</v>
      </c>
      <c r="B61" s="4543"/>
      <c r="C61" s="4549" t="s">
        <v>636</v>
      </c>
      <c r="D61" s="1443">
        <v>2002</v>
      </c>
      <c r="E61" s="1444">
        <v>0</v>
      </c>
      <c r="F61" s="1445">
        <v>0</v>
      </c>
      <c r="G61" s="1446">
        <v>0</v>
      </c>
      <c r="H61" s="4548">
        <f t="shared" si="3"/>
        <v>38</v>
      </c>
    </row>
    <row r="62" spans="1:8" ht="11.45" customHeight="1">
      <c r="A62" s="4542">
        <f t="shared" si="2"/>
        <v>39</v>
      </c>
      <c r="B62" s="4543"/>
      <c r="C62" s="4549" t="s">
        <v>871</v>
      </c>
      <c r="D62" s="1443">
        <v>81671</v>
      </c>
      <c r="E62" s="1444">
        <v>0</v>
      </c>
      <c r="F62" s="1445">
        <v>0</v>
      </c>
      <c r="G62" s="1446"/>
      <c r="H62" s="4548">
        <f t="shared" si="3"/>
        <v>39</v>
      </c>
    </row>
    <row r="63" spans="1:8" ht="14.1" customHeight="1">
      <c r="A63" s="4542">
        <v>40</v>
      </c>
      <c r="B63" s="4543"/>
      <c r="C63" s="4549" t="s">
        <v>872</v>
      </c>
      <c r="D63" s="1443">
        <f>SUM(D55:D62)</f>
        <v>100521</v>
      </c>
      <c r="E63" s="1445">
        <f>SUM(E55:E62)</f>
        <v>0</v>
      </c>
      <c r="F63" s="1445">
        <f>SUM(F55:F62)</f>
        <v>0</v>
      </c>
      <c r="G63" s="1446">
        <f>SUM(G55:G62)</f>
        <v>0</v>
      </c>
      <c r="H63" s="4548">
        <v>40</v>
      </c>
    </row>
    <row r="64" spans="1:8" ht="11.45" customHeight="1">
      <c r="A64" s="4542">
        <f>A63+1</f>
        <v>41</v>
      </c>
      <c r="B64" s="4543"/>
      <c r="C64" s="4549" t="s">
        <v>639</v>
      </c>
      <c r="D64" s="5524">
        <v>0</v>
      </c>
      <c r="E64" s="1445">
        <v>0</v>
      </c>
      <c r="F64" s="1445">
        <v>0</v>
      </c>
      <c r="G64" s="1446">
        <v>0</v>
      </c>
      <c r="H64" s="4548">
        <f>H63+1</f>
        <v>41</v>
      </c>
    </row>
    <row r="65" spans="1:8" ht="11.45" customHeight="1">
      <c r="A65" s="4542">
        <f>A64+1</f>
        <v>42</v>
      </c>
      <c r="B65" s="4543"/>
      <c r="C65" s="4549" t="s">
        <v>640</v>
      </c>
      <c r="D65" s="5524">
        <v>0</v>
      </c>
      <c r="E65" s="1445">
        <v>0</v>
      </c>
      <c r="F65" s="1445">
        <v>0</v>
      </c>
      <c r="G65" s="1446">
        <v>0</v>
      </c>
      <c r="H65" s="4548">
        <f>H64+1</f>
        <v>42</v>
      </c>
    </row>
    <row r="66" spans="1:8" ht="11.45" customHeight="1">
      <c r="A66" s="4542">
        <f>A65+1</f>
        <v>43</v>
      </c>
      <c r="B66" s="4543"/>
      <c r="C66" s="4549" t="s">
        <v>873</v>
      </c>
      <c r="D66" s="1443">
        <v>25756</v>
      </c>
      <c r="E66" s="1445">
        <v>0</v>
      </c>
      <c r="F66" s="1445">
        <v>0</v>
      </c>
      <c r="G66" s="1446">
        <v>0</v>
      </c>
      <c r="H66" s="4548">
        <f>H65+1</f>
        <v>43</v>
      </c>
    </row>
    <row r="67" spans="1:8" ht="14.1" customHeight="1" thickBot="1">
      <c r="A67" s="4542">
        <f>A66+1</f>
        <v>44</v>
      </c>
      <c r="B67" s="4543"/>
      <c r="C67" s="4549" t="s">
        <v>461</v>
      </c>
      <c r="D67" s="1447">
        <f>SUM(D63:D66,D54)</f>
        <v>624075</v>
      </c>
      <c r="E67" s="1448">
        <f>SUM(E63:E66,E54)</f>
        <v>0</v>
      </c>
      <c r="F67" s="1448">
        <f>SUM(F63:F66,F54)</f>
        <v>0</v>
      </c>
      <c r="G67" s="1449">
        <f>SUM(G63:G66,G54)</f>
        <v>0</v>
      </c>
      <c r="H67" s="4548">
        <f>H66+1</f>
        <v>44</v>
      </c>
    </row>
    <row r="68" spans="1:8" ht="18" customHeight="1" thickBot="1">
      <c r="A68" s="4551"/>
      <c r="B68" s="4552"/>
      <c r="C68" s="4552"/>
      <c r="D68" s="4552"/>
      <c r="E68" s="4552"/>
      <c r="F68" s="4552"/>
      <c r="G68" s="4552"/>
      <c r="H68" s="4553"/>
    </row>
    <row r="69" spans="1:8" ht="11.25" customHeight="1">
      <c r="A69" s="4554"/>
      <c r="B69" s="4555"/>
      <c r="C69" s="4555"/>
      <c r="H69" s="4556" t="s">
        <v>3213</v>
      </c>
    </row>
    <row r="70" spans="1:8" ht="11.25" customHeight="1"/>
    <row r="71" spans="1:8" ht="11.25" customHeight="1"/>
    <row r="72" spans="1:8" ht="11.25" customHeight="1"/>
    <row r="73" spans="1:8" ht="11.25" customHeight="1"/>
    <row r="74" spans="1:8" ht="11.25" customHeight="1"/>
    <row r="75" spans="1:8" ht="11.25" customHeight="1"/>
    <row r="76" spans="1:8" ht="11.25" customHeight="1"/>
    <row r="77" spans="1:8" ht="11.25" customHeight="1"/>
    <row r="78" spans="1:8" ht="11.25" customHeight="1"/>
    <row r="79" spans="1:8" ht="11.25" customHeight="1"/>
    <row r="80" spans="1:8" ht="11.25" customHeight="1"/>
    <row r="81" ht="11.25" customHeight="1"/>
    <row r="82" ht="11.25" customHeight="1"/>
    <row r="83" ht="11.25" customHeight="1"/>
    <row r="84" ht="11.25" customHeight="1"/>
    <row r="85" ht="11.25" customHeight="1"/>
    <row r="86" ht="11.25" customHeight="1"/>
    <row r="87" ht="11.25" customHeight="1"/>
  </sheetData>
  <printOptions horizontalCentered="1" verticalCentered="1"/>
  <pageMargins left="0.5" right="0.5" top="0.35" bottom="0.35" header="0" footer="0"/>
  <pageSetup scale="96" orientation="portrait" horizontalDpi="2400" verticalDpi="2400" r:id="rId1"/>
  <headerFooter alignWithMargins="0">
    <oddFooter xml:space="preserve">&amp;C </odd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2">
    <pageSetUpPr fitToPage="1"/>
  </sheetPr>
  <dimension ref="A2:M321"/>
  <sheetViews>
    <sheetView showGridLines="0" zoomScaleNormal="100" workbookViewId="0">
      <selection activeCell="H38" sqref="H38"/>
    </sheetView>
  </sheetViews>
  <sheetFormatPr defaultColWidth="17.140625" defaultRowHeight="15.75"/>
  <cols>
    <col min="1" max="1" width="4.5703125" style="4778" customWidth="1"/>
    <col min="2" max="2" width="6.140625" style="1506" customWidth="1"/>
    <col min="3" max="3" width="8.140625" style="1506" customWidth="1"/>
    <col min="4" max="4" width="53.85546875" style="1506" customWidth="1"/>
    <col min="5" max="5" width="14.5703125" style="1506" customWidth="1"/>
    <col min="6" max="6" width="18.85546875" style="1506" customWidth="1"/>
    <col min="7" max="11" width="15" style="1506" customWidth="1"/>
    <col min="12" max="12" width="6.140625" style="1506" customWidth="1"/>
    <col min="13" max="13" width="5.42578125" style="4776" customWidth="1"/>
    <col min="14" max="14" width="6" style="1506" customWidth="1"/>
    <col min="15" max="16384" width="17.140625" style="1506"/>
  </cols>
  <sheetData>
    <row r="2" spans="1:13" s="1572" customFormat="1" ht="17.100000000000001" customHeight="1">
      <c r="A2" s="4777"/>
      <c r="D2" s="1550"/>
      <c r="E2" s="1550"/>
      <c r="F2" s="1550"/>
      <c r="G2" s="1573"/>
      <c r="H2" s="1550"/>
      <c r="I2" s="1550"/>
      <c r="J2" s="1550"/>
      <c r="K2" s="1550"/>
      <c r="L2" s="1550"/>
      <c r="M2" s="4775"/>
    </row>
    <row r="3" spans="1:13" ht="16.5" thickBot="1"/>
    <row r="4" spans="1:13" ht="15" customHeight="1">
      <c r="A4" s="5720" t="s">
        <v>3213</v>
      </c>
      <c r="B4" s="1571"/>
      <c r="C4" s="1570"/>
      <c r="D4" s="1570"/>
      <c r="E4" s="1570"/>
      <c r="F4" s="1570"/>
      <c r="G4" s="1570"/>
      <c r="H4" s="1570"/>
      <c r="I4" s="1570"/>
      <c r="J4" s="1570"/>
      <c r="K4" s="1570"/>
      <c r="L4" s="1569"/>
      <c r="M4" s="5725" t="s">
        <v>3500</v>
      </c>
    </row>
    <row r="5" spans="1:13" ht="17.100000000000001" customHeight="1">
      <c r="A5" s="5720"/>
      <c r="B5" s="5634" t="s">
        <v>3221</v>
      </c>
      <c r="C5" s="5635"/>
      <c r="D5" s="5635"/>
      <c r="E5" s="5635"/>
      <c r="F5" s="5635"/>
      <c r="G5" s="5635"/>
      <c r="H5" s="5635"/>
      <c r="I5" s="5635"/>
      <c r="J5" s="5635"/>
      <c r="K5" s="5635"/>
      <c r="L5" s="4257"/>
      <c r="M5" s="5725"/>
    </row>
    <row r="6" spans="1:13" ht="17.100000000000001" customHeight="1">
      <c r="A6" s="5720"/>
      <c r="B6" s="5636" t="s">
        <v>1522</v>
      </c>
      <c r="C6" s="5637"/>
      <c r="D6" s="5637"/>
      <c r="E6" s="5637"/>
      <c r="F6" s="5637"/>
      <c r="G6" s="5637"/>
      <c r="H6" s="5637"/>
      <c r="I6" s="5637"/>
      <c r="J6" s="5637"/>
      <c r="K6" s="5637"/>
      <c r="L6" s="4256"/>
      <c r="M6" s="5725"/>
    </row>
    <row r="7" spans="1:13" ht="17.100000000000001" customHeight="1">
      <c r="A7" s="5720"/>
      <c r="B7" s="4254"/>
      <c r="C7" s="4255"/>
      <c r="D7" s="4255"/>
      <c r="E7" s="4255"/>
      <c r="F7" s="4255"/>
      <c r="G7" s="4255"/>
      <c r="H7" s="4255"/>
      <c r="I7" s="4255"/>
      <c r="J7" s="4255"/>
      <c r="K7" s="4255"/>
      <c r="L7" s="4256"/>
      <c r="M7" s="5725"/>
    </row>
    <row r="8" spans="1:13" ht="17.100000000000001" customHeight="1">
      <c r="A8" s="5720"/>
      <c r="B8" s="3197" t="s">
        <v>1521</v>
      </c>
      <c r="C8" s="3196"/>
      <c r="D8" s="4255"/>
      <c r="E8" s="4255"/>
      <c r="F8" s="4255"/>
      <c r="G8" s="4255"/>
      <c r="H8" s="4255"/>
      <c r="I8" s="4255"/>
      <c r="J8" s="4255"/>
      <c r="K8" s="4255"/>
      <c r="L8" s="4256"/>
      <c r="M8" s="5725"/>
    </row>
    <row r="9" spans="1:13" ht="17.100000000000001" customHeight="1">
      <c r="A9" s="5720"/>
      <c r="B9" s="3195" t="s">
        <v>1520</v>
      </c>
      <c r="C9" s="3194"/>
      <c r="D9" s="4255"/>
      <c r="E9" s="4255"/>
      <c r="F9" s="4255"/>
      <c r="G9" s="4255"/>
      <c r="H9" s="4255"/>
      <c r="I9" s="4255"/>
      <c r="J9" s="4255"/>
      <c r="K9" s="4255"/>
      <c r="L9" s="4256"/>
      <c r="M9" s="5725"/>
    </row>
    <row r="10" spans="1:13" ht="17.100000000000001" customHeight="1">
      <c r="A10" s="5720"/>
      <c r="B10" s="1566"/>
      <c r="C10" s="1684"/>
      <c r="D10" s="1684"/>
      <c r="E10" s="1550"/>
      <c r="F10" s="1550"/>
      <c r="G10" s="1550"/>
      <c r="H10" s="1550"/>
      <c r="I10" s="1550"/>
      <c r="J10" s="1550"/>
      <c r="K10" s="1684"/>
      <c r="L10" s="1564"/>
      <c r="M10" s="5725"/>
    </row>
    <row r="11" spans="1:13" ht="17.100000000000001" customHeight="1">
      <c r="A11" s="5720"/>
      <c r="B11" s="1563"/>
      <c r="C11" s="1561"/>
      <c r="D11" s="1561"/>
      <c r="E11" s="1560"/>
      <c r="F11" s="1559" t="s">
        <v>1519</v>
      </c>
      <c r="G11" s="1558" t="s">
        <v>982</v>
      </c>
      <c r="H11" s="1555"/>
      <c r="I11" s="1557" t="s">
        <v>788</v>
      </c>
      <c r="J11" s="1556"/>
      <c r="K11" s="1555"/>
      <c r="L11" s="1554"/>
      <c r="M11" s="5725"/>
    </row>
    <row r="12" spans="1:13" ht="17.100000000000001" customHeight="1">
      <c r="A12" s="5720"/>
      <c r="B12" s="1549"/>
      <c r="C12" s="1552"/>
      <c r="D12" s="1552"/>
      <c r="E12" s="1547" t="s">
        <v>1518</v>
      </c>
      <c r="F12" s="1538" t="s">
        <v>1517</v>
      </c>
      <c r="G12" s="1546" t="s">
        <v>1516</v>
      </c>
      <c r="H12" s="1550"/>
      <c r="I12" s="1546" t="s">
        <v>1515</v>
      </c>
      <c r="J12" s="1551"/>
      <c r="K12" s="1550"/>
      <c r="L12" s="1519"/>
      <c r="M12" s="5725"/>
    </row>
    <row r="13" spans="1:13" ht="17.100000000000001" customHeight="1">
      <c r="A13" s="5720"/>
      <c r="B13" s="1549" t="s">
        <v>549</v>
      </c>
      <c r="C13" s="1546" t="s">
        <v>491</v>
      </c>
      <c r="D13" s="1546" t="s">
        <v>1514</v>
      </c>
      <c r="E13" s="1547" t="s">
        <v>1513</v>
      </c>
      <c r="F13" s="1538" t="s">
        <v>1512</v>
      </c>
      <c r="G13" s="1546" t="s">
        <v>1511</v>
      </c>
      <c r="H13" s="1538" t="s">
        <v>1510</v>
      </c>
      <c r="I13" s="1546" t="s">
        <v>1509</v>
      </c>
      <c r="J13" s="1539" t="s">
        <v>23</v>
      </c>
      <c r="K13" s="1538" t="s">
        <v>788</v>
      </c>
      <c r="L13" s="1519" t="s">
        <v>549</v>
      </c>
      <c r="M13" s="5725"/>
    </row>
    <row r="14" spans="1:13" ht="17.100000000000001" customHeight="1">
      <c r="A14" s="5720"/>
      <c r="B14" s="1549" t="s">
        <v>1508</v>
      </c>
      <c r="C14" s="1546" t="s">
        <v>492</v>
      </c>
      <c r="D14" s="1546" t="s">
        <v>599</v>
      </c>
      <c r="E14" s="1547" t="s">
        <v>600</v>
      </c>
      <c r="F14" s="1538" t="s">
        <v>494</v>
      </c>
      <c r="G14" s="1546" t="s">
        <v>495</v>
      </c>
      <c r="H14" s="1538" t="s">
        <v>496</v>
      </c>
      <c r="I14" s="1546" t="s">
        <v>497</v>
      </c>
      <c r="J14" s="1539" t="s">
        <v>498</v>
      </c>
      <c r="K14" s="1538" t="s">
        <v>499</v>
      </c>
      <c r="L14" s="1519" t="s">
        <v>1508</v>
      </c>
      <c r="M14" s="5725"/>
    </row>
    <row r="15" spans="1:13" s="1536" customFormat="1" ht="17.100000000000001" customHeight="1" thickBot="1">
      <c r="A15" s="5720"/>
      <c r="B15" s="1545"/>
      <c r="C15" s="4392"/>
      <c r="D15" s="1543"/>
      <c r="E15" s="1542"/>
      <c r="F15" s="1541"/>
      <c r="G15" s="1540"/>
      <c r="H15" s="1541"/>
      <c r="I15" s="1540"/>
      <c r="J15" s="1539"/>
      <c r="K15" s="1538"/>
      <c r="L15" s="1537"/>
      <c r="M15" s="5725"/>
    </row>
    <row r="16" spans="1:13" ht="17.100000000000001" customHeight="1">
      <c r="A16" s="5720"/>
      <c r="B16" s="1522"/>
      <c r="C16" s="4393"/>
      <c r="D16" s="1549" t="s">
        <v>1507</v>
      </c>
      <c r="E16" s="1535"/>
      <c r="F16" s="1534"/>
      <c r="G16" s="1534"/>
      <c r="H16" s="1534"/>
      <c r="I16" s="1534"/>
      <c r="J16" s="1534"/>
      <c r="K16" s="1534"/>
      <c r="L16" s="1533"/>
      <c r="M16" s="5725"/>
    </row>
    <row r="17" spans="1:13" ht="17.100000000000001" customHeight="1">
      <c r="A17" s="5720"/>
      <c r="B17" s="4098"/>
      <c r="C17" s="4393"/>
      <c r="D17" s="1549" t="s">
        <v>1506</v>
      </c>
      <c r="E17" s="1532"/>
      <c r="F17" s="1531"/>
      <c r="G17" s="1531"/>
      <c r="H17" s="1531"/>
      <c r="I17" s="1530"/>
      <c r="J17" s="1530"/>
      <c r="K17" s="1529"/>
      <c r="L17" s="1519"/>
      <c r="M17" s="5725"/>
    </row>
    <row r="18" spans="1:13" ht="17.100000000000001" customHeight="1">
      <c r="A18" s="5720"/>
      <c r="B18" s="4098">
        <v>1</v>
      </c>
      <c r="C18" s="4393"/>
      <c r="D18" s="1549" t="s">
        <v>1505</v>
      </c>
      <c r="E18" s="3671">
        <v>0</v>
      </c>
      <c r="F18" s="1527">
        <v>0</v>
      </c>
      <c r="G18" s="1527">
        <v>0</v>
      </c>
      <c r="H18" s="1527">
        <v>0</v>
      </c>
      <c r="I18" s="1527">
        <f>SUM(E18:H18)</f>
        <v>0</v>
      </c>
      <c r="J18" s="1527">
        <v>0</v>
      </c>
      <c r="K18" s="1527">
        <f>SUM(I18:J18)</f>
        <v>0</v>
      </c>
      <c r="L18" s="1519" t="s">
        <v>789</v>
      </c>
      <c r="M18" s="4765"/>
    </row>
    <row r="19" spans="1:13" ht="17.100000000000001" customHeight="1">
      <c r="A19" s="5720"/>
      <c r="B19" s="4099">
        <v>2</v>
      </c>
      <c r="C19" s="4394"/>
      <c r="D19" s="1654" t="s">
        <v>1504</v>
      </c>
      <c r="E19" s="3671">
        <v>0</v>
      </c>
      <c r="F19" s="1527">
        <v>0</v>
      </c>
      <c r="G19" s="1527">
        <v>0</v>
      </c>
      <c r="H19" s="1527">
        <v>0</v>
      </c>
      <c r="I19" s="1514">
        <f>SUM(E19:H19)</f>
        <v>0</v>
      </c>
      <c r="J19" s="1514">
        <v>0</v>
      </c>
      <c r="K19" s="1514">
        <f>SUM(I19:J19)</f>
        <v>0</v>
      </c>
      <c r="L19" s="1513" t="s">
        <v>778</v>
      </c>
      <c r="M19" s="4765"/>
    </row>
    <row r="20" spans="1:13" ht="17.100000000000001" customHeight="1">
      <c r="A20" s="5720"/>
      <c r="B20" s="4099">
        <v>3</v>
      </c>
      <c r="C20" s="4394"/>
      <c r="D20" s="1654" t="s">
        <v>1503</v>
      </c>
      <c r="E20" s="3671">
        <v>554</v>
      </c>
      <c r="F20" s="1527">
        <v>16</v>
      </c>
      <c r="G20" s="1527">
        <v>5</v>
      </c>
      <c r="H20" s="1527">
        <v>12</v>
      </c>
      <c r="I20" s="1514">
        <f>SUM(E20:H20)</f>
        <v>587</v>
      </c>
      <c r="J20" s="1514">
        <v>0</v>
      </c>
      <c r="K20" s="1514">
        <f>SUM(I20:J20)</f>
        <v>587</v>
      </c>
      <c r="L20" s="1513" t="s">
        <v>790</v>
      </c>
    </row>
    <row r="21" spans="1:13" ht="17.100000000000001" customHeight="1">
      <c r="B21" s="4099">
        <v>4</v>
      </c>
      <c r="C21" s="4394"/>
      <c r="D21" s="1654" t="s">
        <v>1502</v>
      </c>
      <c r="E21" s="3671">
        <v>105</v>
      </c>
      <c r="F21" s="1527">
        <v>3</v>
      </c>
      <c r="G21" s="1527">
        <v>1</v>
      </c>
      <c r="H21" s="1527">
        <v>2</v>
      </c>
      <c r="I21" s="1514">
        <f>SUM(E21:H21)</f>
        <v>111</v>
      </c>
      <c r="J21" s="1514">
        <v>0</v>
      </c>
      <c r="K21" s="1514">
        <f>SUM(I21:J21)</f>
        <v>111</v>
      </c>
      <c r="L21" s="1513" t="s">
        <v>605</v>
      </c>
    </row>
    <row r="22" spans="1:13" ht="17.100000000000001" customHeight="1">
      <c r="A22" s="5720"/>
      <c r="B22" s="4099">
        <v>5</v>
      </c>
      <c r="C22" s="4394"/>
      <c r="D22" s="1654" t="s">
        <v>1501</v>
      </c>
      <c r="E22" s="3671">
        <v>0</v>
      </c>
      <c r="F22" s="1527">
        <v>0</v>
      </c>
      <c r="G22" s="1527">
        <v>0</v>
      </c>
      <c r="H22" s="1527">
        <v>0</v>
      </c>
      <c r="I22" s="1514">
        <f>SUM(E22:H22)</f>
        <v>0</v>
      </c>
      <c r="J22" s="1514">
        <v>0</v>
      </c>
      <c r="K22" s="1514">
        <f>SUM(I22:J22)</f>
        <v>0</v>
      </c>
      <c r="L22" s="1513" t="s">
        <v>791</v>
      </c>
    </row>
    <row r="23" spans="1:13" ht="17.100000000000001" customHeight="1">
      <c r="A23" s="5720"/>
      <c r="B23" s="4099"/>
      <c r="C23" s="4394"/>
      <c r="D23" s="1654" t="s">
        <v>1500</v>
      </c>
      <c r="E23" s="5088"/>
      <c r="F23" s="1528"/>
      <c r="G23" s="1528"/>
      <c r="H23" s="1528"/>
      <c r="I23" s="1528"/>
      <c r="J23" s="1528"/>
      <c r="K23" s="1528"/>
      <c r="L23" s="1513"/>
    </row>
    <row r="24" spans="1:13" ht="17.100000000000001" customHeight="1">
      <c r="A24" s="5720"/>
      <c r="B24" s="4098">
        <v>6</v>
      </c>
      <c r="C24" s="4393"/>
      <c r="D24" s="1549" t="s">
        <v>1499</v>
      </c>
      <c r="E24" s="3671">
        <v>7</v>
      </c>
      <c r="F24" s="1527">
        <v>0</v>
      </c>
      <c r="G24" s="1527">
        <v>42</v>
      </c>
      <c r="H24" s="1527">
        <v>0</v>
      </c>
      <c r="I24" s="1527">
        <f t="shared" ref="I24:I48" si="0">SUM(E24:H24)</f>
        <v>49</v>
      </c>
      <c r="J24" s="1527">
        <v>0</v>
      </c>
      <c r="K24" s="1527">
        <f t="shared" ref="K24:K48" si="1">SUM(I24:J24)</f>
        <v>49</v>
      </c>
      <c r="L24" s="1519" t="s">
        <v>792</v>
      </c>
      <c r="M24" s="4773"/>
    </row>
    <row r="25" spans="1:13" ht="17.100000000000001" customHeight="1">
      <c r="A25" s="5720"/>
      <c r="B25" s="4099">
        <v>7</v>
      </c>
      <c r="C25" s="4394"/>
      <c r="D25" s="1654" t="s">
        <v>1498</v>
      </c>
      <c r="E25" s="3671">
        <v>1</v>
      </c>
      <c r="F25" s="1527">
        <v>0</v>
      </c>
      <c r="G25" s="1527">
        <v>0</v>
      </c>
      <c r="H25" s="1527">
        <v>0</v>
      </c>
      <c r="I25" s="1514">
        <f t="shared" si="0"/>
        <v>1</v>
      </c>
      <c r="J25" s="1514">
        <v>0</v>
      </c>
      <c r="K25" s="1514">
        <f t="shared" si="1"/>
        <v>1</v>
      </c>
      <c r="L25" s="1513" t="s">
        <v>793</v>
      </c>
      <c r="M25" s="4773"/>
    </row>
    <row r="26" spans="1:13" ht="17.100000000000001" customHeight="1">
      <c r="A26" s="5720"/>
      <c r="B26" s="4099">
        <v>8</v>
      </c>
      <c r="C26" s="4394"/>
      <c r="D26" s="1654" t="s">
        <v>1497</v>
      </c>
      <c r="E26" s="3671">
        <v>0</v>
      </c>
      <c r="F26" s="1527">
        <v>0</v>
      </c>
      <c r="G26" s="1527">
        <v>0</v>
      </c>
      <c r="H26" s="1527">
        <v>0</v>
      </c>
      <c r="I26" s="1514">
        <f t="shared" si="0"/>
        <v>0</v>
      </c>
      <c r="J26" s="1514">
        <v>0</v>
      </c>
      <c r="K26" s="1514">
        <f t="shared" si="1"/>
        <v>0</v>
      </c>
      <c r="L26" s="1513" t="s">
        <v>517</v>
      </c>
      <c r="M26" s="4773"/>
    </row>
    <row r="27" spans="1:13" ht="17.100000000000001" customHeight="1">
      <c r="A27" s="5720"/>
      <c r="B27" s="4099">
        <v>9</v>
      </c>
      <c r="C27" s="4394"/>
      <c r="D27" s="1654" t="s">
        <v>1496</v>
      </c>
      <c r="E27" s="3671">
        <v>0</v>
      </c>
      <c r="F27" s="1527">
        <v>0</v>
      </c>
      <c r="G27" s="1527">
        <v>0</v>
      </c>
      <c r="H27" s="1527">
        <v>0</v>
      </c>
      <c r="I27" s="1514">
        <f t="shared" si="0"/>
        <v>0</v>
      </c>
      <c r="J27" s="1514">
        <v>0</v>
      </c>
      <c r="K27" s="1514">
        <f t="shared" si="1"/>
        <v>0</v>
      </c>
      <c r="L27" s="1513" t="s">
        <v>794</v>
      </c>
      <c r="M27" s="4773"/>
    </row>
    <row r="28" spans="1:13" ht="17.100000000000001" customHeight="1">
      <c r="A28" s="5720"/>
      <c r="B28" s="4100">
        <v>10</v>
      </c>
      <c r="C28" s="4395"/>
      <c r="D28" s="1656" t="s">
        <v>1495</v>
      </c>
      <c r="E28" s="3671">
        <v>0</v>
      </c>
      <c r="F28" s="1527">
        <v>0</v>
      </c>
      <c r="G28" s="1527">
        <v>0</v>
      </c>
      <c r="H28" s="1527">
        <v>0</v>
      </c>
      <c r="I28" s="1514">
        <f t="shared" si="0"/>
        <v>0</v>
      </c>
      <c r="J28" s="1514">
        <v>0</v>
      </c>
      <c r="K28" s="1514">
        <f t="shared" si="1"/>
        <v>0</v>
      </c>
      <c r="L28" s="1523" t="s">
        <v>795</v>
      </c>
      <c r="M28" s="4773"/>
    </row>
    <row r="29" spans="1:13" ht="17.100000000000001" customHeight="1">
      <c r="A29" s="5720"/>
      <c r="B29" s="4098">
        <v>11</v>
      </c>
      <c r="C29" s="4393"/>
      <c r="D29" s="1549" t="s">
        <v>1494</v>
      </c>
      <c r="E29" s="3671">
        <v>0</v>
      </c>
      <c r="F29" s="1527">
        <v>0</v>
      </c>
      <c r="G29" s="1527">
        <v>0</v>
      </c>
      <c r="H29" s="1527">
        <v>0</v>
      </c>
      <c r="I29" s="1514">
        <f t="shared" si="0"/>
        <v>0</v>
      </c>
      <c r="J29" s="1514">
        <v>0</v>
      </c>
      <c r="K29" s="1514">
        <f t="shared" si="1"/>
        <v>0</v>
      </c>
      <c r="L29" s="1519" t="s">
        <v>796</v>
      </c>
      <c r="M29" s="4773"/>
    </row>
    <row r="30" spans="1:13" ht="17.100000000000001" customHeight="1">
      <c r="A30" s="5720"/>
      <c r="B30" s="4099">
        <v>12</v>
      </c>
      <c r="C30" s="4394"/>
      <c r="D30" s="1654" t="s">
        <v>1493</v>
      </c>
      <c r="E30" s="3671">
        <v>0</v>
      </c>
      <c r="F30" s="1527">
        <v>0</v>
      </c>
      <c r="G30" s="1527">
        <v>0</v>
      </c>
      <c r="H30" s="1527">
        <v>3</v>
      </c>
      <c r="I30" s="1514">
        <f t="shared" si="0"/>
        <v>3</v>
      </c>
      <c r="J30" s="1514">
        <v>0</v>
      </c>
      <c r="K30" s="1514">
        <f t="shared" si="1"/>
        <v>3</v>
      </c>
      <c r="L30" s="1513" t="s">
        <v>797</v>
      </c>
      <c r="M30" s="4773"/>
    </row>
    <row r="31" spans="1:13" ht="17.100000000000001" customHeight="1">
      <c r="A31" s="5720"/>
      <c r="B31" s="4099">
        <v>13</v>
      </c>
      <c r="C31" s="4394"/>
      <c r="D31" s="1654" t="s">
        <v>1492</v>
      </c>
      <c r="E31" s="3671">
        <v>0</v>
      </c>
      <c r="F31" s="1527">
        <v>0</v>
      </c>
      <c r="G31" s="1527">
        <v>0</v>
      </c>
      <c r="H31" s="1527">
        <v>0</v>
      </c>
      <c r="I31" s="1514">
        <f t="shared" si="0"/>
        <v>0</v>
      </c>
      <c r="J31" s="1514">
        <v>0</v>
      </c>
      <c r="K31" s="1514">
        <f t="shared" si="1"/>
        <v>0</v>
      </c>
      <c r="L31" s="1513" t="s">
        <v>798</v>
      </c>
      <c r="M31" s="4773"/>
    </row>
    <row r="32" spans="1:13" ht="17.100000000000001" customHeight="1">
      <c r="B32" s="4099">
        <v>14</v>
      </c>
      <c r="C32" s="4394"/>
      <c r="D32" s="1654" t="s">
        <v>1491</v>
      </c>
      <c r="E32" s="3671">
        <v>12</v>
      </c>
      <c r="F32" s="1527">
        <v>0</v>
      </c>
      <c r="G32" s="1527">
        <v>13</v>
      </c>
      <c r="H32" s="1527">
        <v>0</v>
      </c>
      <c r="I32" s="1514">
        <f t="shared" si="0"/>
        <v>25</v>
      </c>
      <c r="J32" s="1514">
        <v>0</v>
      </c>
      <c r="K32" s="1514">
        <f t="shared" si="1"/>
        <v>25</v>
      </c>
      <c r="L32" s="1513" t="s">
        <v>799</v>
      </c>
      <c r="M32" s="4773"/>
    </row>
    <row r="33" spans="1:13" ht="17.100000000000001" customHeight="1">
      <c r="B33" s="4099">
        <v>15</v>
      </c>
      <c r="C33" s="4394"/>
      <c r="D33" s="1654" t="s">
        <v>1490</v>
      </c>
      <c r="E33" s="3671">
        <v>0</v>
      </c>
      <c r="F33" s="1527">
        <v>0</v>
      </c>
      <c r="G33" s="1527">
        <v>0</v>
      </c>
      <c r="H33" s="1527">
        <v>0</v>
      </c>
      <c r="I33" s="1514">
        <f t="shared" si="0"/>
        <v>0</v>
      </c>
      <c r="J33" s="1514">
        <v>0</v>
      </c>
      <c r="K33" s="1514">
        <f t="shared" si="1"/>
        <v>0</v>
      </c>
      <c r="L33" s="1513" t="s">
        <v>800</v>
      </c>
      <c r="M33" s="4773"/>
    </row>
    <row r="34" spans="1:13" ht="17.100000000000001" customHeight="1">
      <c r="A34" s="5720"/>
      <c r="B34" s="4099">
        <v>16</v>
      </c>
      <c r="C34" s="4394"/>
      <c r="D34" s="1654" t="s">
        <v>1489</v>
      </c>
      <c r="E34" s="3671">
        <v>0</v>
      </c>
      <c r="F34" s="1527">
        <v>0</v>
      </c>
      <c r="G34" s="1527">
        <v>0</v>
      </c>
      <c r="H34" s="1527">
        <v>0</v>
      </c>
      <c r="I34" s="1514">
        <f t="shared" si="0"/>
        <v>0</v>
      </c>
      <c r="J34" s="1514">
        <v>0</v>
      </c>
      <c r="K34" s="1514">
        <f t="shared" si="1"/>
        <v>0</v>
      </c>
      <c r="L34" s="1513" t="s">
        <v>801</v>
      </c>
      <c r="M34" s="4773"/>
    </row>
    <row r="35" spans="1:13" ht="17.100000000000001" customHeight="1">
      <c r="A35" s="5720"/>
      <c r="B35" s="4099">
        <v>17</v>
      </c>
      <c r="C35" s="4394"/>
      <c r="D35" s="1654" t="s">
        <v>1488</v>
      </c>
      <c r="E35" s="3671">
        <v>0</v>
      </c>
      <c r="F35" s="1527">
        <v>0</v>
      </c>
      <c r="G35" s="1527">
        <v>0</v>
      </c>
      <c r="H35" s="1527">
        <v>0</v>
      </c>
      <c r="I35" s="1514">
        <f t="shared" si="0"/>
        <v>0</v>
      </c>
      <c r="J35" s="1514">
        <v>0</v>
      </c>
      <c r="K35" s="1514">
        <f t="shared" si="1"/>
        <v>0</v>
      </c>
      <c r="L35" s="1513" t="s">
        <v>802</v>
      </c>
      <c r="M35" s="4773"/>
    </row>
    <row r="36" spans="1:13" ht="17.100000000000001" customHeight="1">
      <c r="A36" s="5720"/>
      <c r="B36" s="4099">
        <v>18</v>
      </c>
      <c r="C36" s="4394"/>
      <c r="D36" s="1654" t="s">
        <v>1487</v>
      </c>
      <c r="E36" s="3671">
        <v>0</v>
      </c>
      <c r="F36" s="1527">
        <v>0</v>
      </c>
      <c r="G36" s="1527">
        <v>0</v>
      </c>
      <c r="H36" s="1527">
        <v>0</v>
      </c>
      <c r="I36" s="1514">
        <f t="shared" si="0"/>
        <v>0</v>
      </c>
      <c r="J36" s="1514">
        <v>0</v>
      </c>
      <c r="K36" s="1514">
        <f t="shared" si="1"/>
        <v>0</v>
      </c>
      <c r="L36" s="1513" t="s">
        <v>803</v>
      </c>
      <c r="M36" s="4426"/>
    </row>
    <row r="37" spans="1:13" ht="17.100000000000001" customHeight="1">
      <c r="A37" s="5720"/>
      <c r="B37" s="4099">
        <v>19</v>
      </c>
      <c r="C37" s="4394"/>
      <c r="D37" s="1654" t="s">
        <v>1486</v>
      </c>
      <c r="E37" s="3671">
        <v>0</v>
      </c>
      <c r="F37" s="1527">
        <v>0</v>
      </c>
      <c r="G37" s="1527">
        <v>0</v>
      </c>
      <c r="H37" s="1527">
        <v>0</v>
      </c>
      <c r="I37" s="1514">
        <f t="shared" si="0"/>
        <v>0</v>
      </c>
      <c r="J37" s="1514">
        <v>0</v>
      </c>
      <c r="K37" s="1514">
        <f t="shared" si="1"/>
        <v>0</v>
      </c>
      <c r="L37" s="1513" t="s">
        <v>804</v>
      </c>
      <c r="M37" s="4426"/>
    </row>
    <row r="38" spans="1:13" ht="17.100000000000001" customHeight="1">
      <c r="A38" s="5720"/>
      <c r="B38" s="4099">
        <v>20</v>
      </c>
      <c r="C38" s="4394"/>
      <c r="D38" s="1654" t="s">
        <v>1485</v>
      </c>
      <c r="E38" s="3671">
        <v>0</v>
      </c>
      <c r="F38" s="1527">
        <v>0</v>
      </c>
      <c r="G38" s="1527">
        <v>0</v>
      </c>
      <c r="H38" s="1527">
        <v>0</v>
      </c>
      <c r="I38" s="1514">
        <f t="shared" si="0"/>
        <v>0</v>
      </c>
      <c r="J38" s="1514">
        <v>0</v>
      </c>
      <c r="K38" s="1514">
        <f t="shared" si="1"/>
        <v>0</v>
      </c>
      <c r="L38" s="1513" t="s">
        <v>805</v>
      </c>
      <c r="M38" s="4426"/>
    </row>
    <row r="39" spans="1:13" ht="17.100000000000001" customHeight="1">
      <c r="A39" s="5720"/>
      <c r="B39" s="4099">
        <v>21</v>
      </c>
      <c r="C39" s="4394"/>
      <c r="D39" s="1654" t="s">
        <v>1484</v>
      </c>
      <c r="E39" s="3671">
        <v>131</v>
      </c>
      <c r="F39" s="1527">
        <v>889</v>
      </c>
      <c r="G39" s="1527">
        <v>75</v>
      </c>
      <c r="H39" s="1527">
        <v>154</v>
      </c>
      <c r="I39" s="1514">
        <f t="shared" si="0"/>
        <v>1249</v>
      </c>
      <c r="J39" s="1514">
        <v>0</v>
      </c>
      <c r="K39" s="1514">
        <f t="shared" si="1"/>
        <v>1249</v>
      </c>
      <c r="L39" s="1513" t="s">
        <v>806</v>
      </c>
      <c r="M39" s="4426"/>
    </row>
    <row r="40" spans="1:13" ht="17.100000000000001" customHeight="1">
      <c r="A40" s="5720"/>
      <c r="B40" s="4099">
        <v>22</v>
      </c>
      <c r="C40" s="4394"/>
      <c r="D40" s="1654" t="s">
        <v>1483</v>
      </c>
      <c r="E40" s="3671">
        <v>0</v>
      </c>
      <c r="F40" s="1527">
        <v>0</v>
      </c>
      <c r="G40" s="1527">
        <v>0</v>
      </c>
      <c r="H40" s="1527">
        <v>0</v>
      </c>
      <c r="I40" s="1514">
        <f t="shared" si="0"/>
        <v>0</v>
      </c>
      <c r="J40" s="1514">
        <v>0</v>
      </c>
      <c r="K40" s="1514">
        <f t="shared" si="1"/>
        <v>0</v>
      </c>
      <c r="L40" s="1513" t="s">
        <v>807</v>
      </c>
      <c r="M40" s="4426"/>
    </row>
    <row r="41" spans="1:13" ht="17.100000000000001" customHeight="1">
      <c r="A41" s="5720"/>
      <c r="B41" s="4099">
        <v>23</v>
      </c>
      <c r="C41" s="4394"/>
      <c r="D41" s="1654" t="s">
        <v>1482</v>
      </c>
      <c r="E41" s="3671">
        <v>201</v>
      </c>
      <c r="F41" s="1527">
        <v>108</v>
      </c>
      <c r="G41" s="1527">
        <v>55</v>
      </c>
      <c r="H41" s="1527">
        <v>63</v>
      </c>
      <c r="I41" s="1514">
        <f t="shared" si="0"/>
        <v>427</v>
      </c>
      <c r="J41" s="1514">
        <v>0</v>
      </c>
      <c r="K41" s="1514">
        <f t="shared" si="1"/>
        <v>427</v>
      </c>
      <c r="L41" s="1513" t="s">
        <v>808</v>
      </c>
      <c r="M41" s="4426"/>
    </row>
    <row r="42" spans="1:13" ht="17.100000000000001" customHeight="1">
      <c r="A42" s="5720"/>
      <c r="B42" s="4099">
        <v>24</v>
      </c>
      <c r="C42" s="4394"/>
      <c r="D42" s="1654" t="s">
        <v>1481</v>
      </c>
      <c r="E42" s="3671">
        <v>0</v>
      </c>
      <c r="F42" s="1527">
        <v>0</v>
      </c>
      <c r="G42" s="1527">
        <v>0</v>
      </c>
      <c r="H42" s="1527">
        <v>0</v>
      </c>
      <c r="I42" s="1514">
        <f t="shared" si="0"/>
        <v>0</v>
      </c>
      <c r="J42" s="1514">
        <v>0</v>
      </c>
      <c r="K42" s="1514">
        <f t="shared" si="1"/>
        <v>0</v>
      </c>
      <c r="L42" s="1513" t="s">
        <v>809</v>
      </c>
      <c r="M42" s="4426"/>
    </row>
    <row r="43" spans="1:13" ht="17.100000000000001" customHeight="1">
      <c r="A43" s="5720"/>
      <c r="B43" s="4099">
        <v>25</v>
      </c>
      <c r="C43" s="4394"/>
      <c r="D43" s="1654" t="s">
        <v>1480</v>
      </c>
      <c r="E43" s="3671">
        <v>0</v>
      </c>
      <c r="F43" s="1527">
        <v>0</v>
      </c>
      <c r="G43" s="1527">
        <v>0</v>
      </c>
      <c r="H43" s="1527">
        <v>0</v>
      </c>
      <c r="I43" s="1514">
        <f t="shared" si="0"/>
        <v>0</v>
      </c>
      <c r="J43" s="1514">
        <v>0</v>
      </c>
      <c r="K43" s="1514">
        <f t="shared" si="1"/>
        <v>0</v>
      </c>
      <c r="L43" s="1513" t="s">
        <v>810</v>
      </c>
      <c r="M43" s="4426"/>
    </row>
    <row r="44" spans="1:13" ht="17.100000000000001" customHeight="1">
      <c r="A44" s="5720"/>
      <c r="B44" s="4099">
        <v>26</v>
      </c>
      <c r="C44" s="4394"/>
      <c r="D44" s="1654" t="s">
        <v>1479</v>
      </c>
      <c r="E44" s="3671">
        <v>0</v>
      </c>
      <c r="F44" s="1527">
        <v>0</v>
      </c>
      <c r="G44" s="1527">
        <v>0</v>
      </c>
      <c r="H44" s="1527">
        <v>0</v>
      </c>
      <c r="I44" s="1514">
        <f t="shared" si="0"/>
        <v>0</v>
      </c>
      <c r="J44" s="1514">
        <v>0</v>
      </c>
      <c r="K44" s="1514">
        <f t="shared" si="1"/>
        <v>0</v>
      </c>
      <c r="L44" s="1513" t="s">
        <v>811</v>
      </c>
      <c r="M44" s="4426"/>
    </row>
    <row r="45" spans="1:13" ht="17.100000000000001" customHeight="1">
      <c r="A45" s="5720"/>
      <c r="B45" s="4099">
        <v>27</v>
      </c>
      <c r="C45" s="4394"/>
      <c r="D45" s="1654" t="s">
        <v>1478</v>
      </c>
      <c r="E45" s="3671">
        <v>1</v>
      </c>
      <c r="F45" s="1527">
        <v>0</v>
      </c>
      <c r="G45" s="1527">
        <v>27</v>
      </c>
      <c r="H45" s="1527">
        <v>5</v>
      </c>
      <c r="I45" s="1514">
        <f t="shared" si="0"/>
        <v>33</v>
      </c>
      <c r="J45" s="1514">
        <v>0</v>
      </c>
      <c r="K45" s="1514">
        <f t="shared" si="1"/>
        <v>33</v>
      </c>
      <c r="L45" s="1513" t="s">
        <v>812</v>
      </c>
      <c r="M45" s="4426"/>
    </row>
    <row r="46" spans="1:13" ht="17.100000000000001" customHeight="1">
      <c r="A46" s="5720"/>
      <c r="B46" s="4099">
        <v>28</v>
      </c>
      <c r="C46" s="4394"/>
      <c r="D46" s="1654" t="s">
        <v>1477</v>
      </c>
      <c r="E46" s="3671">
        <v>0</v>
      </c>
      <c r="F46" s="1527">
        <v>0</v>
      </c>
      <c r="G46" s="1527">
        <v>0</v>
      </c>
      <c r="H46" s="1527">
        <v>0</v>
      </c>
      <c r="I46" s="1514">
        <f t="shared" si="0"/>
        <v>0</v>
      </c>
      <c r="J46" s="1514">
        <v>0</v>
      </c>
      <c r="K46" s="1514">
        <f t="shared" si="1"/>
        <v>0</v>
      </c>
      <c r="L46" s="1513" t="s">
        <v>813</v>
      </c>
      <c r="M46" s="4426"/>
    </row>
    <row r="47" spans="1:13" ht="17.100000000000001" customHeight="1">
      <c r="A47" s="5720"/>
      <c r="B47" s="4099">
        <v>29</v>
      </c>
      <c r="C47" s="4394"/>
      <c r="D47" s="1654" t="s">
        <v>1476</v>
      </c>
      <c r="E47" s="3671">
        <v>0</v>
      </c>
      <c r="F47" s="1527">
        <v>0</v>
      </c>
      <c r="G47" s="1527">
        <v>0</v>
      </c>
      <c r="H47" s="1527">
        <v>0</v>
      </c>
      <c r="I47" s="1514">
        <f t="shared" si="0"/>
        <v>0</v>
      </c>
      <c r="J47" s="1515" t="s">
        <v>478</v>
      </c>
      <c r="K47" s="1514">
        <f t="shared" si="1"/>
        <v>0</v>
      </c>
      <c r="L47" s="1513" t="s">
        <v>814</v>
      </c>
      <c r="M47" s="5640">
        <v>87</v>
      </c>
    </row>
    <row r="48" spans="1:13" ht="16.5" customHeight="1" thickBot="1">
      <c r="A48" s="5720"/>
      <c r="B48" s="4101">
        <v>30</v>
      </c>
      <c r="C48" s="4396"/>
      <c r="D48" s="1653" t="s">
        <v>1475</v>
      </c>
      <c r="E48" s="5089">
        <v>0</v>
      </c>
      <c r="F48" s="5090">
        <v>0</v>
      </c>
      <c r="G48" s="5090">
        <v>0</v>
      </c>
      <c r="H48" s="5090">
        <v>0</v>
      </c>
      <c r="I48" s="1509">
        <f t="shared" si="0"/>
        <v>0</v>
      </c>
      <c r="J48" s="1509">
        <v>0</v>
      </c>
      <c r="K48" s="1509">
        <f t="shared" si="1"/>
        <v>0</v>
      </c>
      <c r="L48" s="1508" t="s">
        <v>815</v>
      </c>
      <c r="M48" s="5640"/>
    </row>
    <row r="49" spans="1:13" ht="16.5" thickBot="1">
      <c r="B49" s="1507"/>
      <c r="C49" s="1507"/>
      <c r="D49" s="1507"/>
      <c r="E49" s="3193"/>
      <c r="F49" s="1507"/>
      <c r="G49" s="1507"/>
      <c r="H49" s="1507"/>
      <c r="I49" s="1507"/>
      <c r="J49" s="1507"/>
      <c r="K49" s="1507"/>
      <c r="L49" s="1507"/>
    </row>
    <row r="50" spans="1:13">
      <c r="A50" s="5720"/>
      <c r="B50" s="1571"/>
      <c r="C50" s="1570"/>
      <c r="D50" s="1570"/>
      <c r="E50" s="1570"/>
      <c r="F50" s="1570"/>
      <c r="G50" s="1570"/>
      <c r="H50" s="1570"/>
      <c r="I50" s="1570"/>
      <c r="J50" s="1570"/>
      <c r="K50" s="1570"/>
      <c r="L50" s="1569"/>
      <c r="M50" s="5724">
        <v>88</v>
      </c>
    </row>
    <row r="51" spans="1:13">
      <c r="A51" s="5720"/>
      <c r="B51" s="5634" t="s">
        <v>3222</v>
      </c>
      <c r="C51" s="5635"/>
      <c r="D51" s="5635"/>
      <c r="E51" s="5635"/>
      <c r="F51" s="5635"/>
      <c r="G51" s="5635"/>
      <c r="H51" s="5635"/>
      <c r="I51" s="5635"/>
      <c r="J51" s="5635"/>
      <c r="K51" s="5635"/>
      <c r="L51" s="4257"/>
      <c r="M51" s="5724"/>
    </row>
    <row r="52" spans="1:13">
      <c r="A52" s="5720"/>
      <c r="B52" s="5636" t="s">
        <v>1522</v>
      </c>
      <c r="C52" s="5637"/>
      <c r="D52" s="5637"/>
      <c r="E52" s="5637"/>
      <c r="F52" s="5637"/>
      <c r="G52" s="5637"/>
      <c r="H52" s="5637"/>
      <c r="I52" s="5637"/>
      <c r="J52" s="5637"/>
      <c r="K52" s="5637"/>
      <c r="L52" s="4256"/>
      <c r="M52" s="4426"/>
    </row>
    <row r="53" spans="1:13">
      <c r="A53" s="5720"/>
      <c r="B53" s="1566"/>
      <c r="C53" s="1684"/>
      <c r="D53" s="1684"/>
      <c r="E53" s="1684"/>
      <c r="F53" s="1684"/>
      <c r="G53" s="1684"/>
      <c r="H53" s="1684"/>
      <c r="I53" s="1684"/>
      <c r="J53" s="1550"/>
      <c r="K53" s="1684"/>
      <c r="L53" s="1683"/>
      <c r="M53" s="4426"/>
    </row>
    <row r="54" spans="1:13">
      <c r="A54" s="5720"/>
      <c r="B54" s="1563"/>
      <c r="C54" s="1561"/>
      <c r="D54" s="1560"/>
      <c r="E54" s="1560"/>
      <c r="F54" s="1559" t="s">
        <v>1519</v>
      </c>
      <c r="G54" s="1558" t="s">
        <v>982</v>
      </c>
      <c r="H54" s="1555"/>
      <c r="I54" s="1557" t="s">
        <v>788</v>
      </c>
      <c r="J54" s="1556"/>
      <c r="K54" s="1550"/>
      <c r="L54" s="1554"/>
      <c r="M54" s="4426"/>
    </row>
    <row r="55" spans="1:13">
      <c r="A55" s="5720"/>
      <c r="B55" s="1549"/>
      <c r="C55" s="1552"/>
      <c r="D55" s="1591"/>
      <c r="E55" s="1547" t="s">
        <v>1518</v>
      </c>
      <c r="F55" s="1538" t="s">
        <v>1517</v>
      </c>
      <c r="G55" s="1546" t="s">
        <v>1516</v>
      </c>
      <c r="H55" s="1550"/>
      <c r="I55" s="1546" t="s">
        <v>1515</v>
      </c>
      <c r="J55" s="1551"/>
      <c r="K55" s="1550"/>
      <c r="L55" s="1519"/>
      <c r="M55" s="4426"/>
    </row>
    <row r="56" spans="1:13">
      <c r="A56" s="5720"/>
      <c r="B56" s="1549" t="s">
        <v>549</v>
      </c>
      <c r="C56" s="1546" t="s">
        <v>491</v>
      </c>
      <c r="D56" s="1547" t="s">
        <v>1514</v>
      </c>
      <c r="E56" s="1547" t="s">
        <v>1513</v>
      </c>
      <c r="F56" s="1538" t="s">
        <v>1512</v>
      </c>
      <c r="G56" s="1546" t="s">
        <v>1511</v>
      </c>
      <c r="H56" s="1538" t="s">
        <v>1510</v>
      </c>
      <c r="I56" s="1546" t="s">
        <v>1509</v>
      </c>
      <c r="J56" s="1539" t="s">
        <v>23</v>
      </c>
      <c r="K56" s="1538" t="s">
        <v>788</v>
      </c>
      <c r="L56" s="1519" t="s">
        <v>549</v>
      </c>
      <c r="M56" s="4426"/>
    </row>
    <row r="57" spans="1:13">
      <c r="A57" s="5720"/>
      <c r="B57" s="1549" t="s">
        <v>1508</v>
      </c>
      <c r="C57" s="1546" t="s">
        <v>492</v>
      </c>
      <c r="D57" s="1547" t="s">
        <v>599</v>
      </c>
      <c r="E57" s="1547" t="s">
        <v>600</v>
      </c>
      <c r="F57" s="1538" t="s">
        <v>494</v>
      </c>
      <c r="G57" s="1546" t="s">
        <v>495</v>
      </c>
      <c r="H57" s="1538" t="s">
        <v>496</v>
      </c>
      <c r="I57" s="1546" t="s">
        <v>497</v>
      </c>
      <c r="J57" s="1539" t="s">
        <v>498</v>
      </c>
      <c r="K57" s="1538" t="s">
        <v>499</v>
      </c>
      <c r="L57" s="1519" t="s">
        <v>1508</v>
      </c>
      <c r="M57" s="4426"/>
    </row>
    <row r="58" spans="1:13" ht="16.5" thickBot="1">
      <c r="A58" s="5720"/>
      <c r="B58" s="1590"/>
      <c r="C58" s="4392"/>
      <c r="D58" s="1589"/>
      <c r="E58" s="1588"/>
      <c r="F58" s="1587"/>
      <c r="G58" s="1586"/>
      <c r="H58" s="1587"/>
      <c r="I58" s="1586"/>
      <c r="J58" s="1539"/>
      <c r="K58" s="1538"/>
      <c r="L58" s="1585"/>
      <c r="M58" s="4426"/>
    </row>
    <row r="59" spans="1:13">
      <c r="A59" s="5720"/>
      <c r="B59" s="4098"/>
      <c r="C59" s="4393"/>
      <c r="D59" s="1522" t="s">
        <v>1590</v>
      </c>
      <c r="E59" s="1535"/>
      <c r="F59" s="1534"/>
      <c r="G59" s="1534"/>
      <c r="H59" s="1534"/>
      <c r="I59" s="1534"/>
      <c r="J59" s="1534"/>
      <c r="K59" s="1533"/>
      <c r="L59" s="1522"/>
      <c r="M59" s="4426"/>
    </row>
    <row r="60" spans="1:13">
      <c r="A60" s="5720"/>
      <c r="B60" s="4098">
        <v>101</v>
      </c>
      <c r="C60" s="4393"/>
      <c r="D60" s="1522" t="s">
        <v>1589</v>
      </c>
      <c r="E60" s="3200">
        <v>0</v>
      </c>
      <c r="F60" s="1527">
        <v>0</v>
      </c>
      <c r="G60" s="1527">
        <v>0</v>
      </c>
      <c r="H60" s="1527">
        <v>0</v>
      </c>
      <c r="I60" s="1584">
        <f t="shared" ref="I60:I92" si="2">SUM(E60:H60)</f>
        <v>0</v>
      </c>
      <c r="J60" s="1584">
        <v>0</v>
      </c>
      <c r="K60" s="1583">
        <f t="shared" ref="K60:K92" si="3">SUM(I60:J60)</f>
        <v>0</v>
      </c>
      <c r="L60" s="1522" t="s">
        <v>1588</v>
      </c>
      <c r="M60" s="4426"/>
    </row>
    <row r="61" spans="1:13">
      <c r="A61" s="5720"/>
      <c r="B61" s="4099">
        <v>102</v>
      </c>
      <c r="C61" s="4394"/>
      <c r="D61" s="1518" t="s">
        <v>1587</v>
      </c>
      <c r="E61" s="3674">
        <v>220</v>
      </c>
      <c r="F61" s="1514">
        <v>13</v>
      </c>
      <c r="G61" s="1514">
        <v>645</v>
      </c>
      <c r="H61" s="1514">
        <v>1</v>
      </c>
      <c r="I61" s="1579">
        <f t="shared" si="2"/>
        <v>879</v>
      </c>
      <c r="J61" s="1579">
        <v>0</v>
      </c>
      <c r="K61" s="1578">
        <f t="shared" si="3"/>
        <v>879</v>
      </c>
      <c r="L61" s="1518" t="s">
        <v>1586</v>
      </c>
      <c r="M61" s="4426"/>
    </row>
    <row r="62" spans="1:13">
      <c r="A62" s="5720"/>
      <c r="B62" s="4099">
        <v>103</v>
      </c>
      <c r="C62" s="4394"/>
      <c r="D62" s="1518" t="s">
        <v>1585</v>
      </c>
      <c r="E62" s="3674">
        <v>0</v>
      </c>
      <c r="F62" s="1514">
        <v>0</v>
      </c>
      <c r="G62" s="1514">
        <v>0</v>
      </c>
      <c r="H62" s="1514">
        <v>0</v>
      </c>
      <c r="I62" s="1579">
        <f t="shared" si="2"/>
        <v>0</v>
      </c>
      <c r="J62" s="1582" t="s">
        <v>478</v>
      </c>
      <c r="K62" s="1578">
        <f t="shared" si="3"/>
        <v>0</v>
      </c>
      <c r="L62" s="1518" t="s">
        <v>1584</v>
      </c>
      <c r="M62" s="4426"/>
    </row>
    <row r="63" spans="1:13">
      <c r="A63" s="5720"/>
      <c r="B63" s="4099">
        <v>104</v>
      </c>
      <c r="C63" s="4394"/>
      <c r="D63" s="1518" t="s">
        <v>1583</v>
      </c>
      <c r="E63" s="3674">
        <v>0</v>
      </c>
      <c r="F63" s="1514">
        <v>0</v>
      </c>
      <c r="G63" s="1514">
        <v>0</v>
      </c>
      <c r="H63" s="1514">
        <v>0</v>
      </c>
      <c r="I63" s="1579">
        <f t="shared" si="2"/>
        <v>0</v>
      </c>
      <c r="J63" s="1582" t="s">
        <v>478</v>
      </c>
      <c r="K63" s="1578">
        <f t="shared" si="3"/>
        <v>0</v>
      </c>
      <c r="L63" s="1518" t="s">
        <v>1582</v>
      </c>
      <c r="M63" s="4426"/>
    </row>
    <row r="64" spans="1:13">
      <c r="A64" s="5720"/>
      <c r="B64" s="4099">
        <v>105</v>
      </c>
      <c r="C64" s="4394"/>
      <c r="D64" s="1518" t="s">
        <v>1581</v>
      </c>
      <c r="E64" s="3674">
        <v>0</v>
      </c>
      <c r="F64" s="1514">
        <v>0</v>
      </c>
      <c r="G64" s="1514">
        <v>0</v>
      </c>
      <c r="H64" s="1514">
        <v>0</v>
      </c>
      <c r="I64" s="1579">
        <f t="shared" si="2"/>
        <v>0</v>
      </c>
      <c r="J64" s="1582" t="s">
        <v>478</v>
      </c>
      <c r="K64" s="1578">
        <f t="shared" si="3"/>
        <v>0</v>
      </c>
      <c r="L64" s="1518" t="s">
        <v>1580</v>
      </c>
      <c r="M64" s="4426"/>
    </row>
    <row r="65" spans="1:13">
      <c r="A65" s="4425"/>
      <c r="B65" s="4099">
        <v>106</v>
      </c>
      <c r="C65" s="4394"/>
      <c r="D65" s="1518" t="s">
        <v>1579</v>
      </c>
      <c r="E65" s="3674">
        <v>0</v>
      </c>
      <c r="F65" s="1514">
        <v>0</v>
      </c>
      <c r="G65" s="1514">
        <v>0</v>
      </c>
      <c r="H65" s="1514">
        <v>0</v>
      </c>
      <c r="I65" s="1579">
        <f t="shared" si="2"/>
        <v>0</v>
      </c>
      <c r="J65" s="1582" t="s">
        <v>478</v>
      </c>
      <c r="K65" s="1578">
        <f t="shared" si="3"/>
        <v>0</v>
      </c>
      <c r="L65" s="1518" t="s">
        <v>1578</v>
      </c>
    </row>
    <row r="66" spans="1:13">
      <c r="A66" s="4425"/>
      <c r="B66" s="4099">
        <v>107</v>
      </c>
      <c r="C66" s="4394"/>
      <c r="D66" s="1518" t="s">
        <v>1577</v>
      </c>
      <c r="E66" s="3674">
        <v>0</v>
      </c>
      <c r="F66" s="1514">
        <v>0</v>
      </c>
      <c r="G66" s="1514">
        <v>0</v>
      </c>
      <c r="H66" s="1514">
        <v>0</v>
      </c>
      <c r="I66" s="1579">
        <f t="shared" si="2"/>
        <v>0</v>
      </c>
      <c r="J66" s="1582" t="s">
        <v>478</v>
      </c>
      <c r="K66" s="1578">
        <f t="shared" si="3"/>
        <v>0</v>
      </c>
      <c r="L66" s="1518" t="s">
        <v>1576</v>
      </c>
    </row>
    <row r="67" spans="1:13">
      <c r="A67" s="4425"/>
      <c r="B67" s="4099">
        <v>108</v>
      </c>
      <c r="C67" s="4394"/>
      <c r="D67" s="1518" t="s">
        <v>1575</v>
      </c>
      <c r="E67" s="3674">
        <v>0</v>
      </c>
      <c r="F67" s="1514">
        <v>0</v>
      </c>
      <c r="G67" s="1514">
        <v>0</v>
      </c>
      <c r="H67" s="1514">
        <v>0</v>
      </c>
      <c r="I67" s="1579">
        <f t="shared" si="2"/>
        <v>0</v>
      </c>
      <c r="J67" s="1582" t="s">
        <v>478</v>
      </c>
      <c r="K67" s="1578">
        <f t="shared" si="3"/>
        <v>0</v>
      </c>
      <c r="L67" s="1518" t="s">
        <v>1574</v>
      </c>
      <c r="M67" s="5723"/>
    </row>
    <row r="68" spans="1:13">
      <c r="A68" s="4425"/>
      <c r="B68" s="4099">
        <v>109</v>
      </c>
      <c r="C68" s="4394"/>
      <c r="D68" s="1518" t="s">
        <v>1573</v>
      </c>
      <c r="E68" s="3674">
        <v>0</v>
      </c>
      <c r="F68" s="1514">
        <v>62</v>
      </c>
      <c r="G68" s="1514">
        <v>118</v>
      </c>
      <c r="H68" s="1514">
        <v>9</v>
      </c>
      <c r="I68" s="1579">
        <f t="shared" si="2"/>
        <v>189</v>
      </c>
      <c r="J68" s="1579">
        <v>0</v>
      </c>
      <c r="K68" s="1578">
        <f t="shared" si="3"/>
        <v>189</v>
      </c>
      <c r="L68" s="1518" t="s">
        <v>1572</v>
      </c>
      <c r="M68" s="5723"/>
    </row>
    <row r="69" spans="1:13">
      <c r="A69" s="4425"/>
      <c r="B69" s="4099">
        <v>110</v>
      </c>
      <c r="C69" s="4394"/>
      <c r="D69" s="1518" t="s">
        <v>1571</v>
      </c>
      <c r="E69" s="3674">
        <v>0</v>
      </c>
      <c r="F69" s="1514">
        <v>0</v>
      </c>
      <c r="G69" s="1514">
        <v>0</v>
      </c>
      <c r="H69" s="1514">
        <v>0</v>
      </c>
      <c r="I69" s="1579">
        <f t="shared" si="2"/>
        <v>0</v>
      </c>
      <c r="J69" s="1579">
        <v>0</v>
      </c>
      <c r="K69" s="1578">
        <f t="shared" si="3"/>
        <v>0</v>
      </c>
      <c r="L69" s="1518" t="s">
        <v>1570</v>
      </c>
      <c r="M69" s="5723"/>
    </row>
    <row r="70" spans="1:13">
      <c r="A70" s="4425"/>
      <c r="B70" s="4099">
        <v>111</v>
      </c>
      <c r="C70" s="4394"/>
      <c r="D70" s="1518" t="s">
        <v>1569</v>
      </c>
      <c r="E70" s="3674">
        <v>0</v>
      </c>
      <c r="F70" s="1514">
        <v>0</v>
      </c>
      <c r="G70" s="1514">
        <v>0</v>
      </c>
      <c r="H70" s="1514">
        <v>0</v>
      </c>
      <c r="I70" s="1579">
        <f t="shared" si="2"/>
        <v>0</v>
      </c>
      <c r="J70" s="1579">
        <v>0</v>
      </c>
      <c r="K70" s="1578">
        <f t="shared" si="3"/>
        <v>0</v>
      </c>
      <c r="L70" s="1518" t="s">
        <v>1568</v>
      </c>
      <c r="M70" s="5723"/>
    </row>
    <row r="71" spans="1:13">
      <c r="A71" s="4425"/>
      <c r="B71" s="4100">
        <v>112</v>
      </c>
      <c r="C71" s="4395"/>
      <c r="D71" s="1526" t="s">
        <v>1567</v>
      </c>
      <c r="E71" s="5092" t="s">
        <v>478</v>
      </c>
      <c r="F71" s="1515" t="s">
        <v>478</v>
      </c>
      <c r="G71" s="1515" t="s">
        <v>478</v>
      </c>
      <c r="H71" s="1514">
        <v>73</v>
      </c>
      <c r="I71" s="1579">
        <f t="shared" si="2"/>
        <v>73</v>
      </c>
      <c r="J71" s="1579">
        <v>0</v>
      </c>
      <c r="K71" s="1578">
        <f t="shared" si="3"/>
        <v>73</v>
      </c>
      <c r="L71" s="1526" t="s">
        <v>1566</v>
      </c>
      <c r="M71" s="5723"/>
    </row>
    <row r="72" spans="1:13">
      <c r="A72" s="4425"/>
      <c r="B72" s="4098">
        <v>113</v>
      </c>
      <c r="C72" s="4393"/>
      <c r="D72" s="1522" t="s">
        <v>1565</v>
      </c>
      <c r="E72" s="5092" t="s">
        <v>478</v>
      </c>
      <c r="F72" s="1515" t="s">
        <v>478</v>
      </c>
      <c r="G72" s="1515" t="s">
        <v>478</v>
      </c>
      <c r="H72" s="1514">
        <v>1</v>
      </c>
      <c r="I72" s="1579">
        <f t="shared" si="2"/>
        <v>1</v>
      </c>
      <c r="J72" s="1579">
        <v>0</v>
      </c>
      <c r="K72" s="1578">
        <f t="shared" si="3"/>
        <v>1</v>
      </c>
      <c r="L72" s="1522" t="s">
        <v>1564</v>
      </c>
      <c r="M72" s="5723"/>
    </row>
    <row r="73" spans="1:13">
      <c r="A73" s="4425"/>
      <c r="B73" s="4099">
        <v>114</v>
      </c>
      <c r="C73" s="4394"/>
      <c r="D73" s="1518" t="s">
        <v>1563</v>
      </c>
      <c r="E73" s="5092" t="s">
        <v>478</v>
      </c>
      <c r="F73" s="1515" t="s">
        <v>478</v>
      </c>
      <c r="G73" s="1515" t="s">
        <v>478</v>
      </c>
      <c r="H73" s="1514">
        <v>528</v>
      </c>
      <c r="I73" s="1579">
        <f t="shared" si="2"/>
        <v>528</v>
      </c>
      <c r="J73" s="1579">
        <v>0</v>
      </c>
      <c r="K73" s="1578">
        <f t="shared" si="3"/>
        <v>528</v>
      </c>
      <c r="L73" s="1518" t="s">
        <v>1562</v>
      </c>
      <c r="M73" s="5723"/>
    </row>
    <row r="74" spans="1:13">
      <c r="A74" s="4425"/>
      <c r="B74" s="4099">
        <v>115</v>
      </c>
      <c r="C74" s="4394"/>
      <c r="D74" s="1518" t="s">
        <v>1561</v>
      </c>
      <c r="E74" s="5092" t="s">
        <v>478</v>
      </c>
      <c r="F74" s="1515" t="s">
        <v>478</v>
      </c>
      <c r="G74" s="1515" t="s">
        <v>478</v>
      </c>
      <c r="H74" s="1514">
        <v>2</v>
      </c>
      <c r="I74" s="1579">
        <f t="shared" si="2"/>
        <v>2</v>
      </c>
      <c r="J74" s="1579">
        <v>0</v>
      </c>
      <c r="K74" s="1578">
        <f t="shared" si="3"/>
        <v>2</v>
      </c>
      <c r="L74" s="1518" t="s">
        <v>1560</v>
      </c>
      <c r="M74" s="5723"/>
    </row>
    <row r="75" spans="1:13">
      <c r="A75" s="5722" t="s">
        <v>3213</v>
      </c>
      <c r="B75" s="4099">
        <v>116</v>
      </c>
      <c r="C75" s="4394"/>
      <c r="D75" s="1518" t="s">
        <v>1559</v>
      </c>
      <c r="E75" s="5092" t="s">
        <v>478</v>
      </c>
      <c r="F75" s="1515" t="s">
        <v>478</v>
      </c>
      <c r="G75" s="1515" t="s">
        <v>478</v>
      </c>
      <c r="H75" s="1514">
        <v>0</v>
      </c>
      <c r="I75" s="1579">
        <f t="shared" si="2"/>
        <v>0</v>
      </c>
      <c r="J75" s="1579">
        <v>0</v>
      </c>
      <c r="K75" s="1578">
        <f t="shared" si="3"/>
        <v>0</v>
      </c>
      <c r="L75" s="1518" t="s">
        <v>1558</v>
      </c>
      <c r="M75" s="5723"/>
    </row>
    <row r="76" spans="1:13" ht="15.75" customHeight="1">
      <c r="A76" s="5722"/>
      <c r="B76" s="4099">
        <v>117</v>
      </c>
      <c r="C76" s="4394"/>
      <c r="D76" s="1518" t="s">
        <v>1557</v>
      </c>
      <c r="E76" s="5092" t="s">
        <v>478</v>
      </c>
      <c r="F76" s="1515" t="s">
        <v>478</v>
      </c>
      <c r="G76" s="1515" t="s">
        <v>478</v>
      </c>
      <c r="H76" s="1514">
        <v>0</v>
      </c>
      <c r="I76" s="1579">
        <f t="shared" si="2"/>
        <v>0</v>
      </c>
      <c r="J76" s="1579">
        <v>0</v>
      </c>
      <c r="K76" s="1578">
        <f t="shared" si="3"/>
        <v>0</v>
      </c>
      <c r="L76" s="1518" t="s">
        <v>1556</v>
      </c>
      <c r="M76" s="5723"/>
    </row>
    <row r="77" spans="1:13" ht="15.75" customHeight="1">
      <c r="A77" s="5722"/>
      <c r="B77" s="4099">
        <v>118</v>
      </c>
      <c r="C77" s="4397" t="s">
        <v>249</v>
      </c>
      <c r="D77" s="1518" t="s">
        <v>1555</v>
      </c>
      <c r="E77" s="5092" t="s">
        <v>478</v>
      </c>
      <c r="F77" s="1515" t="s">
        <v>478</v>
      </c>
      <c r="G77" s="1514">
        <v>0</v>
      </c>
      <c r="H77" s="1515" t="s">
        <v>478</v>
      </c>
      <c r="I77" s="1579">
        <f t="shared" si="2"/>
        <v>0</v>
      </c>
      <c r="J77" s="1579">
        <v>0</v>
      </c>
      <c r="K77" s="1578">
        <f t="shared" si="3"/>
        <v>0</v>
      </c>
      <c r="L77" s="1518" t="s">
        <v>1554</v>
      </c>
      <c r="M77" s="5723"/>
    </row>
    <row r="78" spans="1:13">
      <c r="A78" s="5722"/>
      <c r="B78" s="4099">
        <v>119</v>
      </c>
      <c r="C78" s="4397" t="s">
        <v>249</v>
      </c>
      <c r="D78" s="1518" t="s">
        <v>1553</v>
      </c>
      <c r="E78" s="5092" t="s">
        <v>478</v>
      </c>
      <c r="F78" s="1515" t="s">
        <v>478</v>
      </c>
      <c r="G78" s="1514">
        <v>0</v>
      </c>
      <c r="H78" s="1515" t="s">
        <v>478</v>
      </c>
      <c r="I78" s="1579">
        <f t="shared" si="2"/>
        <v>0</v>
      </c>
      <c r="J78" s="1579">
        <v>0</v>
      </c>
      <c r="K78" s="1578">
        <f t="shared" si="3"/>
        <v>0</v>
      </c>
      <c r="L78" s="1518" t="s">
        <v>1552</v>
      </c>
      <c r="M78" s="5640" t="s">
        <v>3500</v>
      </c>
    </row>
    <row r="79" spans="1:13" ht="15.75" customHeight="1">
      <c r="A79" s="5722"/>
      <c r="B79" s="4099">
        <v>120</v>
      </c>
      <c r="C79" s="4397" t="s">
        <v>249</v>
      </c>
      <c r="D79" s="1518" t="s">
        <v>1551</v>
      </c>
      <c r="E79" s="5092" t="s">
        <v>478</v>
      </c>
      <c r="F79" s="1515" t="s">
        <v>478</v>
      </c>
      <c r="G79" s="1514">
        <v>0</v>
      </c>
      <c r="H79" s="1515" t="s">
        <v>478</v>
      </c>
      <c r="I79" s="1579">
        <f t="shared" si="2"/>
        <v>0</v>
      </c>
      <c r="J79" s="1579">
        <v>0</v>
      </c>
      <c r="K79" s="1578">
        <f t="shared" si="3"/>
        <v>0</v>
      </c>
      <c r="L79" s="1518" t="s">
        <v>1550</v>
      </c>
      <c r="M79" s="5640"/>
    </row>
    <row r="80" spans="1:13">
      <c r="A80" s="5722"/>
      <c r="B80" s="4099">
        <v>121</v>
      </c>
      <c r="C80" s="4397" t="s">
        <v>249</v>
      </c>
      <c r="D80" s="1518" t="s">
        <v>1549</v>
      </c>
      <c r="E80" s="5092" t="s">
        <v>478</v>
      </c>
      <c r="F80" s="1515" t="s">
        <v>478</v>
      </c>
      <c r="G80" s="1514">
        <v>0</v>
      </c>
      <c r="H80" s="1515" t="s">
        <v>478</v>
      </c>
      <c r="I80" s="1579">
        <f t="shared" si="2"/>
        <v>0</v>
      </c>
      <c r="J80" s="1579">
        <v>0</v>
      </c>
      <c r="K80" s="1578">
        <f t="shared" si="3"/>
        <v>0</v>
      </c>
      <c r="L80" s="1518" t="s">
        <v>1548</v>
      </c>
      <c r="M80" s="5640"/>
    </row>
    <row r="81" spans="1:13">
      <c r="A81" s="5722"/>
      <c r="B81" s="4099">
        <v>122</v>
      </c>
      <c r="C81" s="4397" t="s">
        <v>249</v>
      </c>
      <c r="D81" s="1518" t="s">
        <v>1547</v>
      </c>
      <c r="E81" s="5092" t="s">
        <v>478</v>
      </c>
      <c r="F81" s="1515" t="s">
        <v>478</v>
      </c>
      <c r="G81" s="1514">
        <v>0</v>
      </c>
      <c r="H81" s="1515" t="s">
        <v>478</v>
      </c>
      <c r="I81" s="1579">
        <f t="shared" si="2"/>
        <v>0</v>
      </c>
      <c r="J81" s="1579">
        <v>0</v>
      </c>
      <c r="K81" s="1578">
        <f t="shared" si="3"/>
        <v>0</v>
      </c>
      <c r="L81" s="1518" t="s">
        <v>1546</v>
      </c>
      <c r="M81" s="5640"/>
    </row>
    <row r="82" spans="1:13">
      <c r="A82" s="5722"/>
      <c r="B82" s="4099">
        <v>123</v>
      </c>
      <c r="C82" s="4397" t="s">
        <v>249</v>
      </c>
      <c r="D82" s="1518" t="s">
        <v>1545</v>
      </c>
      <c r="E82" s="5092" t="s">
        <v>478</v>
      </c>
      <c r="F82" s="1515" t="s">
        <v>478</v>
      </c>
      <c r="G82" s="1514">
        <v>0</v>
      </c>
      <c r="H82" s="1515" t="s">
        <v>478</v>
      </c>
      <c r="I82" s="1579">
        <f t="shared" si="2"/>
        <v>0</v>
      </c>
      <c r="J82" s="1579">
        <v>0</v>
      </c>
      <c r="K82" s="1578">
        <f t="shared" si="3"/>
        <v>0</v>
      </c>
      <c r="L82" s="1518" t="s">
        <v>1544</v>
      </c>
      <c r="M82" s="5640"/>
    </row>
    <row r="83" spans="1:13">
      <c r="A83" s="5722"/>
      <c r="B83" s="4099">
        <v>124</v>
      </c>
      <c r="C83" s="4397"/>
      <c r="D83" s="1518" t="s">
        <v>1543</v>
      </c>
      <c r="E83" s="5092" t="s">
        <v>478</v>
      </c>
      <c r="F83" s="1515" t="s">
        <v>478</v>
      </c>
      <c r="G83" s="1514">
        <v>0</v>
      </c>
      <c r="H83" s="1515" t="s">
        <v>478</v>
      </c>
      <c r="I83" s="1579">
        <f t="shared" si="2"/>
        <v>0</v>
      </c>
      <c r="J83" s="1579">
        <v>0</v>
      </c>
      <c r="K83" s="1578">
        <f t="shared" si="3"/>
        <v>0</v>
      </c>
      <c r="L83" s="1518" t="s">
        <v>1542</v>
      </c>
      <c r="M83" s="5640"/>
    </row>
    <row r="84" spans="1:13">
      <c r="A84" s="5722"/>
      <c r="B84" s="4099">
        <v>125</v>
      </c>
      <c r="C84" s="4397"/>
      <c r="D84" s="1518" t="s">
        <v>1541</v>
      </c>
      <c r="E84" s="5092" t="s">
        <v>478</v>
      </c>
      <c r="F84" s="1515" t="s">
        <v>478</v>
      </c>
      <c r="G84" s="1514">
        <v>0</v>
      </c>
      <c r="H84" s="1515" t="s">
        <v>478</v>
      </c>
      <c r="I84" s="1579">
        <f t="shared" si="2"/>
        <v>0</v>
      </c>
      <c r="J84" s="1579">
        <v>0</v>
      </c>
      <c r="K84" s="1578">
        <f t="shared" si="3"/>
        <v>0</v>
      </c>
      <c r="L84" s="1518" t="s">
        <v>1540</v>
      </c>
      <c r="M84" s="5640"/>
    </row>
    <row r="85" spans="1:13">
      <c r="A85" s="5722"/>
      <c r="B85" s="4099">
        <v>126</v>
      </c>
      <c r="C85" s="4397"/>
      <c r="D85" s="1518" t="s">
        <v>1539</v>
      </c>
      <c r="E85" s="5092" t="s">
        <v>478</v>
      </c>
      <c r="F85" s="1515" t="s">
        <v>478</v>
      </c>
      <c r="G85" s="1514">
        <v>0</v>
      </c>
      <c r="H85" s="1515" t="s">
        <v>478</v>
      </c>
      <c r="I85" s="1579">
        <f t="shared" si="2"/>
        <v>0</v>
      </c>
      <c r="J85" s="1579">
        <v>0</v>
      </c>
      <c r="K85" s="1578">
        <f t="shared" si="3"/>
        <v>0</v>
      </c>
      <c r="L85" s="1518" t="s">
        <v>1538</v>
      </c>
      <c r="M85" s="5640"/>
    </row>
    <row r="86" spans="1:13">
      <c r="A86" s="5722"/>
      <c r="B86" s="4099">
        <v>127</v>
      </c>
      <c r="C86" s="4397"/>
      <c r="D86" s="1518" t="s">
        <v>1537</v>
      </c>
      <c r="E86" s="5092" t="s">
        <v>478</v>
      </c>
      <c r="F86" s="1515" t="s">
        <v>478</v>
      </c>
      <c r="G86" s="1514">
        <v>0</v>
      </c>
      <c r="H86" s="1515" t="s">
        <v>478</v>
      </c>
      <c r="I86" s="1579">
        <f t="shared" si="2"/>
        <v>0</v>
      </c>
      <c r="J86" s="1579">
        <v>0</v>
      </c>
      <c r="K86" s="1578">
        <f t="shared" si="3"/>
        <v>0</v>
      </c>
      <c r="L86" s="1518" t="s">
        <v>1536</v>
      </c>
      <c r="M86" s="5640"/>
    </row>
    <row r="87" spans="1:13">
      <c r="A87" s="5722"/>
      <c r="B87" s="4099">
        <v>128</v>
      </c>
      <c r="C87" s="4397"/>
      <c r="D87" s="1518" t="s">
        <v>1535</v>
      </c>
      <c r="E87" s="5092" t="s">
        <v>478</v>
      </c>
      <c r="F87" s="1515" t="s">
        <v>478</v>
      </c>
      <c r="G87" s="1514">
        <v>0</v>
      </c>
      <c r="H87" s="1515" t="s">
        <v>478</v>
      </c>
      <c r="I87" s="1579">
        <f t="shared" si="2"/>
        <v>0</v>
      </c>
      <c r="J87" s="1579">
        <v>0</v>
      </c>
      <c r="K87" s="1578">
        <f t="shared" si="3"/>
        <v>0</v>
      </c>
      <c r="L87" s="1518" t="s">
        <v>1534</v>
      </c>
      <c r="M87" s="5640"/>
    </row>
    <row r="88" spans="1:13">
      <c r="A88" s="5722"/>
      <c r="B88" s="4099">
        <v>129</v>
      </c>
      <c r="C88" s="4397"/>
      <c r="D88" s="1518" t="s">
        <v>1533</v>
      </c>
      <c r="E88" s="5092" t="s">
        <v>478</v>
      </c>
      <c r="F88" s="1515" t="s">
        <v>478</v>
      </c>
      <c r="G88" s="1514">
        <v>0</v>
      </c>
      <c r="H88" s="1515" t="s">
        <v>478</v>
      </c>
      <c r="I88" s="1579">
        <f t="shared" si="2"/>
        <v>0</v>
      </c>
      <c r="J88" s="1579">
        <v>0</v>
      </c>
      <c r="K88" s="1578">
        <f t="shared" si="3"/>
        <v>0</v>
      </c>
      <c r="L88" s="1518" t="s">
        <v>1532</v>
      </c>
      <c r="M88" s="5640"/>
    </row>
    <row r="89" spans="1:13">
      <c r="A89" s="5722"/>
      <c r="B89" s="4099">
        <v>130</v>
      </c>
      <c r="C89" s="4397" t="s">
        <v>249</v>
      </c>
      <c r="D89" s="1518" t="s">
        <v>1531</v>
      </c>
      <c r="E89" s="5092" t="s">
        <v>478</v>
      </c>
      <c r="F89" s="1515" t="s">
        <v>478</v>
      </c>
      <c r="G89" s="1514">
        <v>0</v>
      </c>
      <c r="H89" s="1515" t="s">
        <v>478</v>
      </c>
      <c r="I89" s="1579">
        <f t="shared" si="2"/>
        <v>0</v>
      </c>
      <c r="J89" s="1579">
        <v>0</v>
      </c>
      <c r="K89" s="1578">
        <f t="shared" si="3"/>
        <v>0</v>
      </c>
      <c r="L89" s="1518" t="s">
        <v>1530</v>
      </c>
      <c r="M89" s="5640"/>
    </row>
    <row r="90" spans="1:13">
      <c r="A90" s="5722"/>
      <c r="B90" s="4099">
        <v>131</v>
      </c>
      <c r="C90" s="4397" t="s">
        <v>249</v>
      </c>
      <c r="D90" s="1518" t="s">
        <v>1529</v>
      </c>
      <c r="E90" s="5092" t="s">
        <v>478</v>
      </c>
      <c r="F90" s="1515" t="s">
        <v>478</v>
      </c>
      <c r="G90" s="1514">
        <v>0</v>
      </c>
      <c r="H90" s="1515" t="s">
        <v>478</v>
      </c>
      <c r="I90" s="1579">
        <f t="shared" si="2"/>
        <v>0</v>
      </c>
      <c r="J90" s="1579">
        <v>0</v>
      </c>
      <c r="K90" s="1578">
        <f t="shared" si="3"/>
        <v>0</v>
      </c>
      <c r="L90" s="1518" t="s">
        <v>1528</v>
      </c>
      <c r="M90" s="5640"/>
    </row>
    <row r="91" spans="1:13">
      <c r="A91" s="5722"/>
      <c r="B91" s="4102">
        <v>132</v>
      </c>
      <c r="C91" s="4398" t="s">
        <v>249</v>
      </c>
      <c r="D91" s="1577" t="s">
        <v>1527</v>
      </c>
      <c r="E91" s="5092" t="s">
        <v>478</v>
      </c>
      <c r="F91" s="1515" t="s">
        <v>478</v>
      </c>
      <c r="G91" s="1514">
        <v>0</v>
      </c>
      <c r="H91" s="1515" t="s">
        <v>478</v>
      </c>
      <c r="I91" s="1579">
        <f t="shared" si="2"/>
        <v>0</v>
      </c>
      <c r="J91" s="1579">
        <v>0</v>
      </c>
      <c r="K91" s="1578">
        <f t="shared" si="3"/>
        <v>0</v>
      </c>
      <c r="L91" s="1577" t="s">
        <v>1526</v>
      </c>
      <c r="M91" s="5640"/>
    </row>
    <row r="92" spans="1:13" ht="16.5" thickBot="1">
      <c r="A92" s="5722"/>
      <c r="B92" s="4101">
        <v>133</v>
      </c>
      <c r="C92" s="4396" t="s">
        <v>249</v>
      </c>
      <c r="D92" s="1512" t="s">
        <v>1525</v>
      </c>
      <c r="E92" s="5093" t="s">
        <v>478</v>
      </c>
      <c r="F92" s="5094" t="s">
        <v>478</v>
      </c>
      <c r="G92" s="1509">
        <v>0</v>
      </c>
      <c r="H92" s="5094" t="s">
        <v>478</v>
      </c>
      <c r="I92" s="1575">
        <f t="shared" si="2"/>
        <v>0</v>
      </c>
      <c r="J92" s="1575">
        <v>0</v>
      </c>
      <c r="K92" s="1574">
        <f t="shared" si="3"/>
        <v>0</v>
      </c>
      <c r="L92" s="1512" t="s">
        <v>1524</v>
      </c>
      <c r="M92" s="5640"/>
    </row>
    <row r="93" spans="1:13" ht="16.5" thickBot="1">
      <c r="A93" s="4425"/>
    </row>
    <row r="94" spans="1:13" ht="15.75" customHeight="1">
      <c r="A94" s="5720" t="s">
        <v>3213</v>
      </c>
      <c r="B94" s="1571"/>
      <c r="C94" s="1570"/>
      <c r="D94" s="1570"/>
      <c r="E94" s="1570"/>
      <c r="F94" s="1570"/>
      <c r="G94" s="1570"/>
      <c r="H94" s="1570"/>
      <c r="I94" s="1570"/>
      <c r="J94" s="1570"/>
      <c r="K94" s="1570"/>
      <c r="L94" s="1569"/>
      <c r="M94" s="5638" t="s">
        <v>3500</v>
      </c>
    </row>
    <row r="95" spans="1:13">
      <c r="A95" s="5720"/>
      <c r="B95" s="5634" t="s">
        <v>3222</v>
      </c>
      <c r="C95" s="5635"/>
      <c r="D95" s="5635"/>
      <c r="E95" s="5635"/>
      <c r="F95" s="5635"/>
      <c r="G95" s="5635"/>
      <c r="H95" s="5635"/>
      <c r="I95" s="5635"/>
      <c r="J95" s="5635"/>
      <c r="K95" s="5635"/>
      <c r="L95" s="4257"/>
      <c r="M95" s="5638"/>
    </row>
    <row r="96" spans="1:13">
      <c r="A96" s="5720"/>
      <c r="B96" s="5636" t="s">
        <v>1522</v>
      </c>
      <c r="C96" s="5637"/>
      <c r="D96" s="5637"/>
      <c r="E96" s="5637"/>
      <c r="F96" s="5637"/>
      <c r="G96" s="5637"/>
      <c r="H96" s="5637"/>
      <c r="I96" s="5637"/>
      <c r="J96" s="5637"/>
      <c r="K96" s="5637"/>
      <c r="L96" s="4256"/>
      <c r="M96" s="5638"/>
    </row>
    <row r="97" spans="1:13">
      <c r="A97" s="5720"/>
      <c r="B97" s="1566"/>
      <c r="C97" s="1684"/>
      <c r="D97" s="1684"/>
      <c r="E97" s="1550"/>
      <c r="F97" s="1550"/>
      <c r="G97" s="1550"/>
      <c r="H97" s="1550"/>
      <c r="I97" s="1550"/>
      <c r="J97" s="1550"/>
      <c r="K97" s="1684"/>
      <c r="L97" s="1683"/>
      <c r="M97" s="5638"/>
    </row>
    <row r="98" spans="1:13">
      <c r="A98" s="5720"/>
      <c r="B98" s="1563"/>
      <c r="C98" s="1561"/>
      <c r="D98" s="1560"/>
      <c r="E98" s="1560"/>
      <c r="F98" s="1557" t="s">
        <v>1519</v>
      </c>
      <c r="G98" s="1558" t="s">
        <v>982</v>
      </c>
      <c r="H98" s="1561"/>
      <c r="I98" s="1557" t="s">
        <v>788</v>
      </c>
      <c r="J98" s="1556"/>
      <c r="K98" s="1550"/>
      <c r="L98" s="1554"/>
      <c r="M98" s="5638"/>
    </row>
    <row r="99" spans="1:13">
      <c r="A99" s="5720"/>
      <c r="B99" s="1549"/>
      <c r="C99" s="1552"/>
      <c r="D99" s="1591"/>
      <c r="E99" s="1547" t="s">
        <v>1518</v>
      </c>
      <c r="F99" s="1546" t="s">
        <v>1660</v>
      </c>
      <c r="G99" s="1546" t="s">
        <v>1516</v>
      </c>
      <c r="H99" s="1552"/>
      <c r="I99" s="1546" t="s">
        <v>1515</v>
      </c>
      <c r="J99" s="1551"/>
      <c r="K99" s="1550"/>
      <c r="L99" s="1519"/>
      <c r="M99" s="5638"/>
    </row>
    <row r="100" spans="1:13">
      <c r="A100" s="5720"/>
      <c r="B100" s="1549" t="s">
        <v>549</v>
      </c>
      <c r="C100" s="1546" t="s">
        <v>491</v>
      </c>
      <c r="D100" s="1547" t="s">
        <v>1514</v>
      </c>
      <c r="E100" s="1547" t="s">
        <v>1513</v>
      </c>
      <c r="F100" s="1546" t="s">
        <v>1512</v>
      </c>
      <c r="G100" s="1546" t="s">
        <v>1511</v>
      </c>
      <c r="H100" s="1546" t="s">
        <v>1510</v>
      </c>
      <c r="I100" s="1546" t="s">
        <v>1509</v>
      </c>
      <c r="J100" s="1539" t="s">
        <v>23</v>
      </c>
      <c r="K100" s="1538" t="s">
        <v>788</v>
      </c>
      <c r="L100" s="1519" t="s">
        <v>549</v>
      </c>
      <c r="M100" s="5638"/>
    </row>
    <row r="101" spans="1:13">
      <c r="A101" s="5720"/>
      <c r="B101" s="1549" t="s">
        <v>1508</v>
      </c>
      <c r="C101" s="1546" t="s">
        <v>492</v>
      </c>
      <c r="D101" s="1547" t="s">
        <v>599</v>
      </c>
      <c r="E101" s="1547" t="s">
        <v>600</v>
      </c>
      <c r="F101" s="1546" t="s">
        <v>494</v>
      </c>
      <c r="G101" s="1546" t="s">
        <v>495</v>
      </c>
      <c r="H101" s="1546" t="s">
        <v>496</v>
      </c>
      <c r="I101" s="1546" t="s">
        <v>497</v>
      </c>
      <c r="J101" s="1539" t="s">
        <v>498</v>
      </c>
      <c r="K101" s="1538" t="s">
        <v>499</v>
      </c>
      <c r="L101" s="1519" t="s">
        <v>1508</v>
      </c>
      <c r="M101" s="5638"/>
    </row>
    <row r="102" spans="1:13" ht="16.5" thickBot="1">
      <c r="A102" s="5720"/>
      <c r="B102" s="1590"/>
      <c r="C102" s="4392"/>
      <c r="D102" s="1589"/>
      <c r="E102" s="1588"/>
      <c r="F102" s="1586"/>
      <c r="G102" s="1586"/>
      <c r="H102" s="1586"/>
      <c r="I102" s="1586"/>
      <c r="J102" s="1539"/>
      <c r="K102" s="1538"/>
      <c r="L102" s="1585"/>
      <c r="M102" s="5638"/>
    </row>
    <row r="103" spans="1:13">
      <c r="A103" s="5720"/>
      <c r="B103" s="4098"/>
      <c r="C103" s="4393"/>
      <c r="D103" s="1550" t="s">
        <v>1590</v>
      </c>
      <c r="E103" s="1535"/>
      <c r="F103" s="1534"/>
      <c r="G103" s="1534"/>
      <c r="H103" s="1534"/>
      <c r="I103" s="1534"/>
      <c r="J103" s="1534"/>
      <c r="K103" s="1608"/>
      <c r="L103" s="1533"/>
      <c r="M103" s="5638"/>
    </row>
    <row r="104" spans="1:13">
      <c r="A104" s="5720"/>
      <c r="B104" s="4098">
        <v>134</v>
      </c>
      <c r="C104" s="4399" t="s">
        <v>249</v>
      </c>
      <c r="D104" s="1550" t="s">
        <v>1659</v>
      </c>
      <c r="E104" s="5095" t="s">
        <v>478</v>
      </c>
      <c r="F104" s="3672" t="s">
        <v>478</v>
      </c>
      <c r="G104" s="1527">
        <v>0</v>
      </c>
      <c r="H104" s="3672" t="s">
        <v>478</v>
      </c>
      <c r="I104" s="1584">
        <f t="shared" ref="I104:I120" si="4">SUM(E104:H104)</f>
        <v>0</v>
      </c>
      <c r="J104" s="1584">
        <v>0</v>
      </c>
      <c r="K104" s="3198">
        <f t="shared" ref="K104:K120" si="5">SUM(I104:J104)</f>
        <v>0</v>
      </c>
      <c r="L104" s="1519" t="s">
        <v>1658</v>
      </c>
      <c r="M104" s="5638"/>
    </row>
    <row r="105" spans="1:13">
      <c r="A105" s="5720"/>
      <c r="B105" s="4099">
        <v>135</v>
      </c>
      <c r="C105" s="4397" t="s">
        <v>249</v>
      </c>
      <c r="D105" s="4400" t="s">
        <v>1657</v>
      </c>
      <c r="E105" s="5096" t="s">
        <v>478</v>
      </c>
      <c r="F105" s="1515" t="s">
        <v>478</v>
      </c>
      <c r="G105" s="1514">
        <v>0</v>
      </c>
      <c r="H105" s="1515" t="s">
        <v>478</v>
      </c>
      <c r="I105" s="1579">
        <f t="shared" si="4"/>
        <v>0</v>
      </c>
      <c r="J105" s="1579">
        <v>0</v>
      </c>
      <c r="K105" s="3198">
        <f t="shared" si="5"/>
        <v>0</v>
      </c>
      <c r="L105" s="1513" t="s">
        <v>1656</v>
      </c>
      <c r="M105" s="5638"/>
    </row>
    <row r="106" spans="1:13">
      <c r="A106" s="5720"/>
      <c r="B106" s="4099">
        <v>136</v>
      </c>
      <c r="C106" s="4397" t="s">
        <v>249</v>
      </c>
      <c r="D106" s="4400" t="s">
        <v>1655</v>
      </c>
      <c r="E106" s="5096" t="s">
        <v>478</v>
      </c>
      <c r="F106" s="1515" t="s">
        <v>478</v>
      </c>
      <c r="G106" s="1515" t="s">
        <v>478</v>
      </c>
      <c r="H106" s="1514">
        <v>17557</v>
      </c>
      <c r="I106" s="1579">
        <f t="shared" si="4"/>
        <v>17557</v>
      </c>
      <c r="J106" s="1579">
        <v>0</v>
      </c>
      <c r="K106" s="3198">
        <f t="shared" si="5"/>
        <v>17557</v>
      </c>
      <c r="L106" s="1513" t="s">
        <v>1654</v>
      </c>
      <c r="M106" s="5638"/>
    </row>
    <row r="107" spans="1:13">
      <c r="A107" s="5720"/>
      <c r="B107" s="4099">
        <v>137</v>
      </c>
      <c r="C107" s="4397" t="s">
        <v>249</v>
      </c>
      <c r="D107" s="4400" t="s">
        <v>1653</v>
      </c>
      <c r="E107" s="5096" t="s">
        <v>478</v>
      </c>
      <c r="F107" s="1515" t="s">
        <v>478</v>
      </c>
      <c r="G107" s="1515" t="s">
        <v>478</v>
      </c>
      <c r="H107" s="1514">
        <v>0</v>
      </c>
      <c r="I107" s="1579">
        <f t="shared" si="4"/>
        <v>0</v>
      </c>
      <c r="J107" s="1579">
        <v>0</v>
      </c>
      <c r="K107" s="3198">
        <f t="shared" si="5"/>
        <v>0</v>
      </c>
      <c r="L107" s="1513" t="s">
        <v>1652</v>
      </c>
      <c r="M107" s="5638"/>
    </row>
    <row r="108" spans="1:13">
      <c r="A108" s="5720"/>
      <c r="B108" s="4099">
        <v>138</v>
      </c>
      <c r="C108" s="4397" t="s">
        <v>249</v>
      </c>
      <c r="D108" s="4400" t="s">
        <v>1651</v>
      </c>
      <c r="E108" s="5096" t="s">
        <v>478</v>
      </c>
      <c r="F108" s="1515" t="s">
        <v>478</v>
      </c>
      <c r="G108" s="1515" t="s">
        <v>478</v>
      </c>
      <c r="H108" s="1514">
        <v>0</v>
      </c>
      <c r="I108" s="1579">
        <f t="shared" si="4"/>
        <v>0</v>
      </c>
      <c r="J108" s="1579">
        <v>0</v>
      </c>
      <c r="K108" s="3198">
        <f t="shared" si="5"/>
        <v>0</v>
      </c>
      <c r="L108" s="1513" t="s">
        <v>1650</v>
      </c>
      <c r="M108" s="5638"/>
    </row>
    <row r="109" spans="1:13" ht="18.75" customHeight="1">
      <c r="A109" s="5720"/>
      <c r="B109" s="4099">
        <v>139</v>
      </c>
      <c r="C109" s="4397"/>
      <c r="D109" s="4400" t="s">
        <v>1649</v>
      </c>
      <c r="E109" s="5096" t="s">
        <v>478</v>
      </c>
      <c r="F109" s="1515" t="s">
        <v>478</v>
      </c>
      <c r="G109" s="1514">
        <v>0</v>
      </c>
      <c r="H109" s="1515" t="s">
        <v>478</v>
      </c>
      <c r="I109" s="1579">
        <f t="shared" si="4"/>
        <v>0</v>
      </c>
      <c r="J109" s="1579">
        <v>0</v>
      </c>
      <c r="K109" s="3198">
        <f t="shared" si="5"/>
        <v>0</v>
      </c>
      <c r="L109" s="1513" t="s">
        <v>1648</v>
      </c>
    </row>
    <row r="110" spans="1:13" ht="18.75" customHeight="1">
      <c r="A110" s="5720"/>
      <c r="B110" s="4099">
        <v>140</v>
      </c>
      <c r="C110" s="4397"/>
      <c r="D110" s="4400" t="s">
        <v>1647</v>
      </c>
      <c r="E110" s="5096" t="s">
        <v>478</v>
      </c>
      <c r="F110" s="1515" t="s">
        <v>478</v>
      </c>
      <c r="G110" s="1514">
        <v>0</v>
      </c>
      <c r="H110" s="1515" t="s">
        <v>478</v>
      </c>
      <c r="I110" s="1579">
        <f t="shared" si="4"/>
        <v>0</v>
      </c>
      <c r="J110" s="1579">
        <v>0</v>
      </c>
      <c r="K110" s="3198">
        <f t="shared" si="5"/>
        <v>0</v>
      </c>
      <c r="L110" s="1513" t="s">
        <v>1646</v>
      </c>
    </row>
    <row r="111" spans="1:13" ht="18.75" customHeight="1">
      <c r="A111" s="5720"/>
      <c r="B111" s="4099">
        <v>141</v>
      </c>
      <c r="C111" s="4397"/>
      <c r="D111" s="4400" t="s">
        <v>1645</v>
      </c>
      <c r="E111" s="5096" t="s">
        <v>478</v>
      </c>
      <c r="F111" s="1515" t="s">
        <v>478</v>
      </c>
      <c r="G111" s="1514">
        <v>0</v>
      </c>
      <c r="H111" s="1515" t="s">
        <v>478</v>
      </c>
      <c r="I111" s="1579">
        <f t="shared" si="4"/>
        <v>0</v>
      </c>
      <c r="J111" s="1579">
        <v>0</v>
      </c>
      <c r="K111" s="3198">
        <f t="shared" si="5"/>
        <v>0</v>
      </c>
      <c r="L111" s="1513" t="s">
        <v>1644</v>
      </c>
    </row>
    <row r="112" spans="1:13">
      <c r="B112" s="4099">
        <v>142</v>
      </c>
      <c r="C112" s="4397"/>
      <c r="D112" s="4400" t="s">
        <v>1643</v>
      </c>
      <c r="E112" s="5096" t="s">
        <v>478</v>
      </c>
      <c r="F112" s="1515" t="s">
        <v>478</v>
      </c>
      <c r="G112" s="1514">
        <v>0</v>
      </c>
      <c r="H112" s="1515" t="s">
        <v>478</v>
      </c>
      <c r="I112" s="1579">
        <f t="shared" si="4"/>
        <v>0</v>
      </c>
      <c r="J112" s="1579">
        <v>0</v>
      </c>
      <c r="K112" s="3198">
        <f t="shared" si="5"/>
        <v>0</v>
      </c>
      <c r="L112" s="1513" t="s">
        <v>1642</v>
      </c>
    </row>
    <row r="113" spans="1:13">
      <c r="B113" s="4099">
        <v>143</v>
      </c>
      <c r="C113" s="4397"/>
      <c r="D113" s="4400" t="s">
        <v>1641</v>
      </c>
      <c r="E113" s="5096" t="s">
        <v>478</v>
      </c>
      <c r="F113" s="1515" t="s">
        <v>478</v>
      </c>
      <c r="G113" s="1514">
        <v>0</v>
      </c>
      <c r="H113" s="1515" t="s">
        <v>478</v>
      </c>
      <c r="I113" s="1579">
        <f t="shared" si="4"/>
        <v>0</v>
      </c>
      <c r="J113" s="1579">
        <v>0</v>
      </c>
      <c r="K113" s="3198">
        <f t="shared" si="5"/>
        <v>0</v>
      </c>
      <c r="L113" s="1513" t="s">
        <v>1640</v>
      </c>
    </row>
    <row r="114" spans="1:13">
      <c r="B114" s="4099">
        <v>144</v>
      </c>
      <c r="C114" s="4397"/>
      <c r="D114" s="4400" t="s">
        <v>1639</v>
      </c>
      <c r="E114" s="5096" t="s">
        <v>478</v>
      </c>
      <c r="F114" s="1515" t="s">
        <v>478</v>
      </c>
      <c r="G114" s="1514">
        <v>0</v>
      </c>
      <c r="H114" s="1515" t="s">
        <v>478</v>
      </c>
      <c r="I114" s="1579">
        <f t="shared" si="4"/>
        <v>0</v>
      </c>
      <c r="J114" s="1579">
        <v>0</v>
      </c>
      <c r="K114" s="3198">
        <f t="shared" si="5"/>
        <v>0</v>
      </c>
      <c r="L114" s="1513" t="s">
        <v>1638</v>
      </c>
    </row>
    <row r="115" spans="1:13">
      <c r="B115" s="4100">
        <v>145</v>
      </c>
      <c r="C115" s="4401"/>
      <c r="D115" s="4402" t="s">
        <v>1637</v>
      </c>
      <c r="E115" s="3673">
        <v>0</v>
      </c>
      <c r="F115" s="1514">
        <v>0</v>
      </c>
      <c r="G115" s="1514">
        <v>0</v>
      </c>
      <c r="H115" s="1514">
        <v>0</v>
      </c>
      <c r="I115" s="1579">
        <f t="shared" si="4"/>
        <v>0</v>
      </c>
      <c r="J115" s="1579">
        <v>0</v>
      </c>
      <c r="K115" s="3198">
        <f t="shared" si="5"/>
        <v>0</v>
      </c>
      <c r="L115" s="1523" t="s">
        <v>1636</v>
      </c>
    </row>
    <row r="116" spans="1:13">
      <c r="B116" s="4098">
        <v>146</v>
      </c>
      <c r="C116" s="4399"/>
      <c r="D116" s="1550" t="s">
        <v>1635</v>
      </c>
      <c r="E116" s="3673">
        <v>0</v>
      </c>
      <c r="F116" s="1514">
        <v>0</v>
      </c>
      <c r="G116" s="1514">
        <v>0</v>
      </c>
      <c r="H116" s="1514">
        <v>0</v>
      </c>
      <c r="I116" s="1579">
        <f t="shared" si="4"/>
        <v>0</v>
      </c>
      <c r="J116" s="1579">
        <v>0</v>
      </c>
      <c r="K116" s="3198">
        <f t="shared" si="5"/>
        <v>0</v>
      </c>
      <c r="L116" s="1519" t="s">
        <v>1634</v>
      </c>
    </row>
    <row r="117" spans="1:13">
      <c r="B117" s="4099">
        <v>147</v>
      </c>
      <c r="C117" s="4397"/>
      <c r="D117" s="4400" t="s">
        <v>1633</v>
      </c>
      <c r="E117" s="3673">
        <v>0</v>
      </c>
      <c r="F117" s="1514">
        <v>0</v>
      </c>
      <c r="G117" s="1514">
        <v>0</v>
      </c>
      <c r="H117" s="1514">
        <v>0</v>
      </c>
      <c r="I117" s="1579">
        <f t="shared" si="4"/>
        <v>0</v>
      </c>
      <c r="J117" s="1579">
        <v>0</v>
      </c>
      <c r="K117" s="3198">
        <f t="shared" si="5"/>
        <v>0</v>
      </c>
      <c r="L117" s="1513" t="s">
        <v>1632</v>
      </c>
    </row>
    <row r="118" spans="1:13">
      <c r="B118" s="4099">
        <v>148</v>
      </c>
      <c r="C118" s="4397"/>
      <c r="D118" s="4400" t="s">
        <v>1631</v>
      </c>
      <c r="E118" s="3673">
        <v>0</v>
      </c>
      <c r="F118" s="1514">
        <v>0</v>
      </c>
      <c r="G118" s="1514">
        <v>0</v>
      </c>
      <c r="H118" s="1514">
        <v>0</v>
      </c>
      <c r="I118" s="1579">
        <f t="shared" si="4"/>
        <v>0</v>
      </c>
      <c r="J118" s="1579">
        <v>0</v>
      </c>
      <c r="K118" s="3198">
        <f t="shared" si="5"/>
        <v>0</v>
      </c>
      <c r="L118" s="1513" t="s">
        <v>1630</v>
      </c>
    </row>
    <row r="119" spans="1:13">
      <c r="B119" s="4099">
        <v>149</v>
      </c>
      <c r="C119" s="4397"/>
      <c r="D119" s="4400" t="s">
        <v>1629</v>
      </c>
      <c r="E119" s="3673">
        <v>0</v>
      </c>
      <c r="F119" s="1514">
        <v>0</v>
      </c>
      <c r="G119" s="1514">
        <v>0</v>
      </c>
      <c r="H119" s="1514">
        <v>0</v>
      </c>
      <c r="I119" s="1579">
        <f t="shared" si="4"/>
        <v>0</v>
      </c>
      <c r="J119" s="1579">
        <v>0</v>
      </c>
      <c r="K119" s="3198">
        <f t="shared" si="5"/>
        <v>0</v>
      </c>
      <c r="L119" s="1513" t="s">
        <v>1628</v>
      </c>
    </row>
    <row r="120" spans="1:13">
      <c r="B120" s="4099">
        <v>150</v>
      </c>
      <c r="C120" s="4397"/>
      <c r="D120" s="4400" t="s">
        <v>1627</v>
      </c>
      <c r="E120" s="5088">
        <v>0</v>
      </c>
      <c r="F120" s="1528">
        <v>0</v>
      </c>
      <c r="G120" s="1528">
        <v>0</v>
      </c>
      <c r="H120" s="1528">
        <v>0</v>
      </c>
      <c r="I120" s="1579">
        <f t="shared" si="4"/>
        <v>0</v>
      </c>
      <c r="J120" s="1605">
        <v>0</v>
      </c>
      <c r="K120" s="1604">
        <f t="shared" si="5"/>
        <v>0</v>
      </c>
      <c r="L120" s="1513" t="s">
        <v>1626</v>
      </c>
    </row>
    <row r="121" spans="1:13">
      <c r="B121" s="4099">
        <v>151</v>
      </c>
      <c r="C121" s="4397"/>
      <c r="D121" s="4400" t="s">
        <v>1625</v>
      </c>
      <c r="E121" s="3673">
        <f t="shared" ref="E121:K121" si="6">SUM(E18:E48,E60:E92,E104:E120)</f>
        <v>1232</v>
      </c>
      <c r="F121" s="1514">
        <f t="shared" si="6"/>
        <v>1091</v>
      </c>
      <c r="G121" s="1514">
        <f t="shared" si="6"/>
        <v>981</v>
      </c>
      <c r="H121" s="1514">
        <f t="shared" si="6"/>
        <v>18410</v>
      </c>
      <c r="I121" s="1514">
        <f t="shared" si="6"/>
        <v>21714</v>
      </c>
      <c r="J121" s="1514">
        <f t="shared" si="6"/>
        <v>0</v>
      </c>
      <c r="K121" s="1603">
        <f t="shared" si="6"/>
        <v>21714</v>
      </c>
      <c r="L121" s="1513" t="s">
        <v>1624</v>
      </c>
    </row>
    <row r="122" spans="1:13">
      <c r="B122" s="4099"/>
      <c r="C122" s="4397"/>
      <c r="D122" s="4400" t="s">
        <v>844</v>
      </c>
      <c r="E122" s="4177"/>
      <c r="F122" s="4178"/>
      <c r="G122" s="4178"/>
      <c r="H122" s="4178"/>
      <c r="I122" s="1600"/>
      <c r="J122" s="1600"/>
      <c r="K122" s="1599"/>
      <c r="L122" s="1513"/>
    </row>
    <row r="123" spans="1:13">
      <c r="B123" s="4098"/>
      <c r="C123" s="4399"/>
      <c r="D123" s="1550" t="s">
        <v>1623</v>
      </c>
      <c r="E123" s="4177"/>
      <c r="F123" s="4178"/>
      <c r="G123" s="4178"/>
      <c r="H123" s="4178"/>
      <c r="I123" s="1600"/>
      <c r="J123" s="1600"/>
      <c r="K123" s="1599"/>
      <c r="L123" s="1519"/>
    </row>
    <row r="124" spans="1:13">
      <c r="B124" s="4098">
        <v>201</v>
      </c>
      <c r="C124" s="4399"/>
      <c r="D124" s="1550" t="s">
        <v>1622</v>
      </c>
      <c r="E124" s="3671">
        <v>0</v>
      </c>
      <c r="F124" s="1527">
        <v>0</v>
      </c>
      <c r="G124" s="1527">
        <v>0</v>
      </c>
      <c r="H124" s="1527">
        <v>0</v>
      </c>
      <c r="I124" s="1584">
        <f t="shared" ref="I124:I139" si="7">SUM(E124:H124)</f>
        <v>0</v>
      </c>
      <c r="J124" s="1584">
        <v>0</v>
      </c>
      <c r="K124" s="3198">
        <f t="shared" ref="K124:K139" si="8">SUM(I124:J124)</f>
        <v>0</v>
      </c>
      <c r="L124" s="1519" t="s">
        <v>1621</v>
      </c>
    </row>
    <row r="125" spans="1:13">
      <c r="A125" s="5720"/>
      <c r="B125" s="4099">
        <v>202</v>
      </c>
      <c r="C125" s="4397" t="s">
        <v>249</v>
      </c>
      <c r="D125" s="4400" t="s">
        <v>1620</v>
      </c>
      <c r="E125" s="3673">
        <v>123</v>
      </c>
      <c r="F125" s="1514">
        <v>30</v>
      </c>
      <c r="G125" s="1514">
        <v>22</v>
      </c>
      <c r="H125" s="1514">
        <v>3</v>
      </c>
      <c r="I125" s="1584">
        <f t="shared" si="7"/>
        <v>178</v>
      </c>
      <c r="J125" s="1579">
        <v>0</v>
      </c>
      <c r="K125" s="3198">
        <f t="shared" si="8"/>
        <v>178</v>
      </c>
      <c r="L125" s="1513" t="s">
        <v>1619</v>
      </c>
    </row>
    <row r="126" spans="1:13">
      <c r="A126" s="5720"/>
      <c r="B126" s="4099">
        <v>203</v>
      </c>
      <c r="C126" s="4397" t="s">
        <v>249</v>
      </c>
      <c r="D126" s="4400" t="s">
        <v>1618</v>
      </c>
      <c r="E126" s="3673">
        <v>0</v>
      </c>
      <c r="F126" s="1514">
        <v>0</v>
      </c>
      <c r="G126" s="1514">
        <v>0</v>
      </c>
      <c r="H126" s="1514">
        <v>0</v>
      </c>
      <c r="I126" s="1584">
        <f t="shared" si="7"/>
        <v>0</v>
      </c>
      <c r="J126" s="1579">
        <v>0</v>
      </c>
      <c r="K126" s="3198">
        <f t="shared" si="8"/>
        <v>0</v>
      </c>
      <c r="L126" s="1513" t="s">
        <v>1617</v>
      </c>
    </row>
    <row r="127" spans="1:13">
      <c r="A127" s="5720"/>
      <c r="B127" s="4099">
        <v>204</v>
      </c>
      <c r="C127" s="4397"/>
      <c r="D127" s="4400" t="s">
        <v>1616</v>
      </c>
      <c r="E127" s="3673">
        <v>0</v>
      </c>
      <c r="F127" s="1514">
        <v>0</v>
      </c>
      <c r="G127" s="1514">
        <v>0</v>
      </c>
      <c r="H127" s="1514">
        <v>0</v>
      </c>
      <c r="I127" s="1584">
        <f t="shared" si="7"/>
        <v>0</v>
      </c>
      <c r="J127" s="1579">
        <v>0</v>
      </c>
      <c r="K127" s="3198">
        <f t="shared" si="8"/>
        <v>0</v>
      </c>
      <c r="L127" s="1513" t="s">
        <v>1615</v>
      </c>
      <c r="M127" s="4426"/>
    </row>
    <row r="128" spans="1:13">
      <c r="A128" s="5720"/>
      <c r="B128" s="4099">
        <v>205</v>
      </c>
      <c r="C128" s="4397"/>
      <c r="D128" s="4400" t="s">
        <v>1614</v>
      </c>
      <c r="E128" s="5096" t="s">
        <v>478</v>
      </c>
      <c r="F128" s="1515" t="s">
        <v>478</v>
      </c>
      <c r="G128" s="1515" t="s">
        <v>478</v>
      </c>
      <c r="H128" s="1514">
        <v>60</v>
      </c>
      <c r="I128" s="1579">
        <f t="shared" si="7"/>
        <v>60</v>
      </c>
      <c r="J128" s="1579">
        <v>0</v>
      </c>
      <c r="K128" s="3198">
        <f t="shared" si="8"/>
        <v>60</v>
      </c>
      <c r="L128" s="1513" t="s">
        <v>1613</v>
      </c>
      <c r="M128" s="4426"/>
    </row>
    <row r="129" spans="1:13">
      <c r="A129" s="5720"/>
      <c r="B129" s="4099">
        <v>206</v>
      </c>
      <c r="C129" s="4397"/>
      <c r="D129" s="4400" t="s">
        <v>1612</v>
      </c>
      <c r="E129" s="5096" t="s">
        <v>478</v>
      </c>
      <c r="F129" s="1515" t="s">
        <v>478</v>
      </c>
      <c r="G129" s="1515" t="s">
        <v>478</v>
      </c>
      <c r="H129" s="1514">
        <v>0</v>
      </c>
      <c r="I129" s="1579">
        <f t="shared" si="7"/>
        <v>0</v>
      </c>
      <c r="J129" s="1579">
        <v>0</v>
      </c>
      <c r="K129" s="3198">
        <f t="shared" si="8"/>
        <v>0</v>
      </c>
      <c r="L129" s="1513" t="s">
        <v>1611</v>
      </c>
      <c r="M129" s="4426"/>
    </row>
    <row r="130" spans="1:13">
      <c r="A130" s="5720"/>
      <c r="B130" s="4099">
        <v>207</v>
      </c>
      <c r="C130" s="4397" t="s">
        <v>249</v>
      </c>
      <c r="D130" s="4400" t="s">
        <v>1610</v>
      </c>
      <c r="E130" s="5096" t="s">
        <v>478</v>
      </c>
      <c r="F130" s="1515" t="s">
        <v>478</v>
      </c>
      <c r="G130" s="1514">
        <v>0</v>
      </c>
      <c r="H130" s="1515" t="s">
        <v>478</v>
      </c>
      <c r="I130" s="1579">
        <f t="shared" si="7"/>
        <v>0</v>
      </c>
      <c r="J130" s="1579">
        <v>0</v>
      </c>
      <c r="K130" s="3198">
        <f t="shared" si="8"/>
        <v>0</v>
      </c>
      <c r="L130" s="1513" t="s">
        <v>1609</v>
      </c>
      <c r="M130" s="4426"/>
    </row>
    <row r="131" spans="1:13">
      <c r="A131" s="5720"/>
      <c r="B131" s="4099">
        <v>208</v>
      </c>
      <c r="C131" s="4397" t="s">
        <v>249</v>
      </c>
      <c r="D131" s="4400" t="s">
        <v>1608</v>
      </c>
      <c r="E131" s="5096" t="s">
        <v>478</v>
      </c>
      <c r="F131" s="1515" t="s">
        <v>478</v>
      </c>
      <c r="G131" s="1514">
        <v>0</v>
      </c>
      <c r="H131" s="1515" t="s">
        <v>478</v>
      </c>
      <c r="I131" s="1579">
        <f t="shared" si="7"/>
        <v>0</v>
      </c>
      <c r="J131" s="1579">
        <v>0</v>
      </c>
      <c r="K131" s="3198">
        <f t="shared" si="8"/>
        <v>0</v>
      </c>
      <c r="L131" s="1513" t="s">
        <v>1607</v>
      </c>
      <c r="M131" s="4426"/>
    </row>
    <row r="132" spans="1:13">
      <c r="A132" s="5720"/>
      <c r="B132" s="4099">
        <v>209</v>
      </c>
      <c r="C132" s="4397"/>
      <c r="D132" s="4400" t="s">
        <v>1606</v>
      </c>
      <c r="E132" s="5096" t="s">
        <v>478</v>
      </c>
      <c r="F132" s="1515" t="s">
        <v>478</v>
      </c>
      <c r="G132" s="1514">
        <v>0</v>
      </c>
      <c r="H132" s="1515" t="s">
        <v>478</v>
      </c>
      <c r="I132" s="1579">
        <f t="shared" si="7"/>
        <v>0</v>
      </c>
      <c r="J132" s="1579">
        <v>0</v>
      </c>
      <c r="K132" s="3198">
        <f t="shared" si="8"/>
        <v>0</v>
      </c>
      <c r="L132" s="1513" t="s">
        <v>1605</v>
      </c>
      <c r="M132" s="4426"/>
    </row>
    <row r="133" spans="1:13">
      <c r="A133" s="5720"/>
      <c r="B133" s="4099">
        <v>210</v>
      </c>
      <c r="C133" s="4397"/>
      <c r="D133" s="4400" t="s">
        <v>1604</v>
      </c>
      <c r="E133" s="5096" t="s">
        <v>478</v>
      </c>
      <c r="F133" s="1515" t="s">
        <v>478</v>
      </c>
      <c r="G133" s="1514">
        <v>0</v>
      </c>
      <c r="H133" s="1515" t="s">
        <v>478</v>
      </c>
      <c r="I133" s="1579">
        <f t="shared" si="7"/>
        <v>0</v>
      </c>
      <c r="J133" s="1579">
        <v>0</v>
      </c>
      <c r="K133" s="3198">
        <f t="shared" si="8"/>
        <v>0</v>
      </c>
      <c r="L133" s="1513" t="s">
        <v>1603</v>
      </c>
      <c r="M133" s="4426"/>
    </row>
    <row r="134" spans="1:13">
      <c r="A134" s="5720"/>
      <c r="B134" s="4099">
        <v>211</v>
      </c>
      <c r="C134" s="4397" t="s">
        <v>249</v>
      </c>
      <c r="D134" s="4400" t="s">
        <v>1602</v>
      </c>
      <c r="E134" s="5096" t="s">
        <v>478</v>
      </c>
      <c r="F134" s="1515" t="s">
        <v>478</v>
      </c>
      <c r="G134" s="1514">
        <v>0</v>
      </c>
      <c r="H134" s="1515" t="s">
        <v>478</v>
      </c>
      <c r="I134" s="1579">
        <f t="shared" si="7"/>
        <v>0</v>
      </c>
      <c r="J134" s="1579">
        <v>0</v>
      </c>
      <c r="K134" s="3198">
        <f t="shared" si="8"/>
        <v>0</v>
      </c>
      <c r="L134" s="1513" t="s">
        <v>1601</v>
      </c>
      <c r="M134" s="4426"/>
    </row>
    <row r="135" spans="1:13">
      <c r="A135" s="5720"/>
      <c r="B135" s="4099">
        <v>212</v>
      </c>
      <c r="C135" s="4397" t="s">
        <v>249</v>
      </c>
      <c r="D135" s="4400" t="s">
        <v>1600</v>
      </c>
      <c r="E135" s="5096" t="s">
        <v>478</v>
      </c>
      <c r="F135" s="1515" t="s">
        <v>478</v>
      </c>
      <c r="G135" s="1514">
        <v>0</v>
      </c>
      <c r="H135" s="1515" t="s">
        <v>478</v>
      </c>
      <c r="I135" s="1579">
        <f t="shared" si="7"/>
        <v>0</v>
      </c>
      <c r="J135" s="1579">
        <v>0</v>
      </c>
      <c r="K135" s="3198">
        <f t="shared" si="8"/>
        <v>0</v>
      </c>
      <c r="L135" s="1513" t="s">
        <v>1599</v>
      </c>
      <c r="M135" s="4426"/>
    </row>
    <row r="136" spans="1:13">
      <c r="A136" s="5720"/>
      <c r="B136" s="4099">
        <v>213</v>
      </c>
      <c r="C136" s="4397" t="s">
        <v>249</v>
      </c>
      <c r="D136" s="4400" t="s">
        <v>1598</v>
      </c>
      <c r="E136" s="5096" t="s">
        <v>478</v>
      </c>
      <c r="F136" s="1515" t="s">
        <v>478</v>
      </c>
      <c r="G136" s="1515" t="s">
        <v>478</v>
      </c>
      <c r="H136" s="1514">
        <v>855</v>
      </c>
      <c r="I136" s="1579">
        <f t="shared" si="7"/>
        <v>855</v>
      </c>
      <c r="J136" s="1579">
        <v>0</v>
      </c>
      <c r="K136" s="3198">
        <f t="shared" si="8"/>
        <v>855</v>
      </c>
      <c r="L136" s="1513" t="s">
        <v>1372</v>
      </c>
      <c r="M136" s="4426"/>
    </row>
    <row r="137" spans="1:13">
      <c r="A137" s="5720"/>
      <c r="B137" s="4099">
        <v>214</v>
      </c>
      <c r="C137" s="4397"/>
      <c r="D137" s="4400" t="s">
        <v>1597</v>
      </c>
      <c r="E137" s="5096" t="s">
        <v>478</v>
      </c>
      <c r="F137" s="1515" t="s">
        <v>478</v>
      </c>
      <c r="G137" s="1514">
        <v>0</v>
      </c>
      <c r="H137" s="1515" t="s">
        <v>478</v>
      </c>
      <c r="I137" s="1579">
        <f t="shared" si="7"/>
        <v>0</v>
      </c>
      <c r="J137" s="1579">
        <v>0</v>
      </c>
      <c r="K137" s="3198">
        <f t="shared" si="8"/>
        <v>0</v>
      </c>
      <c r="L137" s="1513" t="s">
        <v>1596</v>
      </c>
      <c r="M137" s="4426"/>
    </row>
    <row r="138" spans="1:13">
      <c r="A138" s="5720"/>
      <c r="B138" s="4099">
        <v>215</v>
      </c>
      <c r="C138" s="4397"/>
      <c r="D138" s="4400" t="s">
        <v>1595</v>
      </c>
      <c r="E138" s="5096" t="s">
        <v>478</v>
      </c>
      <c r="F138" s="1515" t="s">
        <v>478</v>
      </c>
      <c r="G138" s="1514">
        <v>0</v>
      </c>
      <c r="H138" s="1515" t="s">
        <v>478</v>
      </c>
      <c r="I138" s="1579">
        <f t="shared" si="7"/>
        <v>0</v>
      </c>
      <c r="J138" s="1579">
        <v>0</v>
      </c>
      <c r="K138" s="3198">
        <f t="shared" si="8"/>
        <v>0</v>
      </c>
      <c r="L138" s="1513" t="s">
        <v>1594</v>
      </c>
      <c r="M138" s="5640">
        <v>89</v>
      </c>
    </row>
    <row r="139" spans="1:13" ht="16.5" thickBot="1">
      <c r="A139" s="5720"/>
      <c r="B139" s="4101">
        <v>216</v>
      </c>
      <c r="C139" s="4396" t="s">
        <v>249</v>
      </c>
      <c r="D139" s="4403" t="s">
        <v>1593</v>
      </c>
      <c r="E139" s="5097" t="s">
        <v>478</v>
      </c>
      <c r="F139" s="5094" t="s">
        <v>478</v>
      </c>
      <c r="G139" s="1509">
        <v>0</v>
      </c>
      <c r="H139" s="5094" t="s">
        <v>478</v>
      </c>
      <c r="I139" s="1575">
        <f t="shared" si="7"/>
        <v>0</v>
      </c>
      <c r="J139" s="1575">
        <v>0</v>
      </c>
      <c r="K139" s="1593">
        <f t="shared" si="8"/>
        <v>0</v>
      </c>
      <c r="L139" s="1508" t="s">
        <v>1592</v>
      </c>
      <c r="M139" s="5640"/>
    </row>
    <row r="140" spans="1:13" ht="16.5" thickBot="1"/>
    <row r="141" spans="1:13">
      <c r="A141" s="5720"/>
      <c r="B141" s="1571"/>
      <c r="C141" s="1570"/>
      <c r="D141" s="1570"/>
      <c r="E141" s="1570"/>
      <c r="F141" s="1570"/>
      <c r="G141" s="1570"/>
      <c r="H141" s="1570"/>
      <c r="I141" s="1570"/>
      <c r="J141" s="1570"/>
      <c r="K141" s="1570"/>
      <c r="L141" s="1569"/>
      <c r="M141" s="5641">
        <v>90</v>
      </c>
    </row>
    <row r="142" spans="1:13">
      <c r="A142" s="5720"/>
      <c r="B142" s="5634" t="s">
        <v>3222</v>
      </c>
      <c r="C142" s="5635"/>
      <c r="D142" s="5635"/>
      <c r="E142" s="5635"/>
      <c r="F142" s="5635"/>
      <c r="G142" s="5635"/>
      <c r="H142" s="5635"/>
      <c r="I142" s="5635"/>
      <c r="J142" s="5635"/>
      <c r="K142" s="5635"/>
      <c r="L142" s="4257"/>
      <c r="M142" s="5641"/>
    </row>
    <row r="143" spans="1:13">
      <c r="A143" s="5720"/>
      <c r="B143" s="5636" t="s">
        <v>1522</v>
      </c>
      <c r="C143" s="5637"/>
      <c r="D143" s="5637"/>
      <c r="E143" s="5637"/>
      <c r="F143" s="5637"/>
      <c r="G143" s="5637"/>
      <c r="H143" s="5637"/>
      <c r="I143" s="5637"/>
      <c r="J143" s="5637"/>
      <c r="K143" s="5637"/>
      <c r="L143" s="4256"/>
      <c r="M143" s="4766"/>
    </row>
    <row r="144" spans="1:13">
      <c r="A144" s="5720"/>
      <c r="B144" s="1566"/>
      <c r="C144" s="1550"/>
      <c r="D144" s="1661"/>
      <c r="E144" s="1661"/>
      <c r="F144" s="1661"/>
      <c r="G144" s="1661"/>
      <c r="H144" s="1661"/>
      <c r="I144" s="1661"/>
      <c r="J144" s="1661"/>
      <c r="K144" s="1661"/>
      <c r="L144" s="1683"/>
      <c r="M144" s="4766"/>
    </row>
    <row r="145" spans="1:13">
      <c r="A145" s="5720"/>
      <c r="B145" s="1563"/>
      <c r="C145" s="1561"/>
      <c r="D145" s="1550"/>
      <c r="E145" s="1631"/>
      <c r="F145" s="1630" t="s">
        <v>1519</v>
      </c>
      <c r="G145" s="1558" t="s">
        <v>982</v>
      </c>
      <c r="H145" s="1561"/>
      <c r="I145" s="1630" t="s">
        <v>788</v>
      </c>
      <c r="J145" s="1556"/>
      <c r="K145" s="1550"/>
      <c r="L145" s="1554"/>
      <c r="M145" s="4766"/>
    </row>
    <row r="146" spans="1:13">
      <c r="A146" s="5720"/>
      <c r="B146" s="1549"/>
      <c r="C146" s="1552"/>
      <c r="D146" s="1550"/>
      <c r="E146" s="1546" t="s">
        <v>1518</v>
      </c>
      <c r="F146" s="1629" t="s">
        <v>1517</v>
      </c>
      <c r="G146" s="1546" t="s">
        <v>1516</v>
      </c>
      <c r="H146" s="1552"/>
      <c r="I146" s="1629" t="s">
        <v>1515</v>
      </c>
      <c r="J146" s="1551"/>
      <c r="K146" s="1550"/>
      <c r="L146" s="1519"/>
      <c r="M146" s="4766"/>
    </row>
    <row r="147" spans="1:13">
      <c r="A147" s="5720"/>
      <c r="B147" s="1549" t="s">
        <v>549</v>
      </c>
      <c r="C147" s="1546" t="s">
        <v>491</v>
      </c>
      <c r="D147" s="1538" t="s">
        <v>1514</v>
      </c>
      <c r="E147" s="1626" t="s">
        <v>1513</v>
      </c>
      <c r="F147" s="1628" t="s">
        <v>1512</v>
      </c>
      <c r="G147" s="1627" t="s">
        <v>1511</v>
      </c>
      <c r="H147" s="1539" t="s">
        <v>1510</v>
      </c>
      <c r="I147" s="1626" t="s">
        <v>1509</v>
      </c>
      <c r="J147" s="1539" t="s">
        <v>23</v>
      </c>
      <c r="K147" s="1538" t="s">
        <v>788</v>
      </c>
      <c r="L147" s="1519" t="s">
        <v>549</v>
      </c>
      <c r="M147" s="4766"/>
    </row>
    <row r="148" spans="1:13">
      <c r="A148" s="5720"/>
      <c r="B148" s="1549" t="s">
        <v>1508</v>
      </c>
      <c r="C148" s="1546" t="s">
        <v>492</v>
      </c>
      <c r="D148" s="1538" t="s">
        <v>599</v>
      </c>
      <c r="E148" s="1626" t="s">
        <v>600</v>
      </c>
      <c r="F148" s="1539" t="s">
        <v>494</v>
      </c>
      <c r="G148" s="1627" t="s">
        <v>495</v>
      </c>
      <c r="H148" s="1539" t="s">
        <v>496</v>
      </c>
      <c r="I148" s="1626" t="s">
        <v>497</v>
      </c>
      <c r="J148" s="1539" t="s">
        <v>498</v>
      </c>
      <c r="K148" s="1538" t="s">
        <v>499</v>
      </c>
      <c r="L148" s="1519" t="s">
        <v>1508</v>
      </c>
      <c r="M148" s="4766"/>
    </row>
    <row r="149" spans="1:13" ht="16.5" thickBot="1">
      <c r="A149" s="5720"/>
      <c r="B149" s="1590"/>
      <c r="C149" s="4392"/>
      <c r="D149" s="1625"/>
      <c r="E149" s="1624"/>
      <c r="F149" s="1623"/>
      <c r="G149" s="1623"/>
      <c r="H149" s="1623"/>
      <c r="I149" s="1623"/>
      <c r="J149" s="1539"/>
      <c r="K149" s="1538"/>
      <c r="L149" s="1585"/>
      <c r="M149" s="4766"/>
    </row>
    <row r="150" spans="1:13">
      <c r="A150" s="5720"/>
      <c r="B150" s="1522"/>
      <c r="C150" s="4393"/>
      <c r="D150" s="4400" t="s">
        <v>1710</v>
      </c>
      <c r="E150" s="1535"/>
      <c r="F150" s="1534"/>
      <c r="G150" s="1534"/>
      <c r="H150" s="1534"/>
      <c r="I150" s="1534"/>
      <c r="J150" s="1534"/>
      <c r="K150" s="1608"/>
      <c r="L150" s="1533"/>
      <c r="M150" s="4766"/>
    </row>
    <row r="151" spans="1:13">
      <c r="A151" s="5720"/>
      <c r="B151" s="4098">
        <v>217</v>
      </c>
      <c r="C151" s="4393"/>
      <c r="D151" s="1550" t="s">
        <v>1687</v>
      </c>
      <c r="E151" s="3671">
        <v>0</v>
      </c>
      <c r="F151" s="1527">
        <v>0</v>
      </c>
      <c r="G151" s="1527">
        <v>0</v>
      </c>
      <c r="H151" s="1527">
        <v>0</v>
      </c>
      <c r="I151" s="1584">
        <f>SUM(E151:H151)</f>
        <v>0</v>
      </c>
      <c r="J151" s="1584">
        <v>0</v>
      </c>
      <c r="K151" s="1669">
        <f>SUM(I151:J151)</f>
        <v>0</v>
      </c>
      <c r="L151" s="1519" t="s">
        <v>1709</v>
      </c>
      <c r="M151" s="4766"/>
    </row>
    <row r="152" spans="1:13">
      <c r="A152" s="5720"/>
      <c r="B152" s="4099">
        <v>218</v>
      </c>
      <c r="C152" s="4394"/>
      <c r="D152" s="4400" t="s">
        <v>1501</v>
      </c>
      <c r="E152" s="5088">
        <v>0</v>
      </c>
      <c r="F152" s="1528">
        <v>0</v>
      </c>
      <c r="G152" s="1528">
        <v>0</v>
      </c>
      <c r="H152" s="1528">
        <v>0</v>
      </c>
      <c r="I152" s="1584">
        <f>SUM(E152:H152)</f>
        <v>0</v>
      </c>
      <c r="J152" s="1605">
        <v>0</v>
      </c>
      <c r="K152" s="1669">
        <f>SUM(I152:J152)</f>
        <v>0</v>
      </c>
      <c r="L152" s="1513" t="s">
        <v>1708</v>
      </c>
      <c r="M152" s="4766"/>
    </row>
    <row r="153" spans="1:13">
      <c r="A153" s="5720"/>
      <c r="B153" s="4099">
        <v>219</v>
      </c>
      <c r="C153" s="4394"/>
      <c r="D153" s="4400" t="s">
        <v>1707</v>
      </c>
      <c r="E153" s="3673">
        <f t="shared" ref="E153:K153" si="9">SUM(E124:E139,E151:E152)</f>
        <v>123</v>
      </c>
      <c r="F153" s="1514">
        <f t="shared" si="9"/>
        <v>30</v>
      </c>
      <c r="G153" s="1514">
        <f t="shared" si="9"/>
        <v>22</v>
      </c>
      <c r="H153" s="1514">
        <f t="shared" si="9"/>
        <v>918</v>
      </c>
      <c r="I153" s="1579">
        <f t="shared" si="9"/>
        <v>1093</v>
      </c>
      <c r="J153" s="1579">
        <f t="shared" si="9"/>
        <v>0</v>
      </c>
      <c r="K153" s="1669">
        <f t="shared" si="9"/>
        <v>1093</v>
      </c>
      <c r="L153" s="1513" t="s">
        <v>1706</v>
      </c>
      <c r="M153" s="4766"/>
    </row>
    <row r="154" spans="1:13">
      <c r="A154" s="5720"/>
      <c r="B154" s="4099"/>
      <c r="C154" s="4394"/>
      <c r="D154" s="4400" t="s">
        <v>1705</v>
      </c>
      <c r="E154" s="4177"/>
      <c r="F154" s="4178"/>
      <c r="G154" s="4178"/>
      <c r="H154" s="4178"/>
      <c r="I154" s="1600"/>
      <c r="J154" s="1600"/>
      <c r="K154" s="1599"/>
      <c r="L154" s="1513"/>
      <c r="M154" s="4766"/>
    </row>
    <row r="155" spans="1:13">
      <c r="A155" s="5720"/>
      <c r="B155" s="4098">
        <v>220</v>
      </c>
      <c r="C155" s="4399"/>
      <c r="D155" s="1550" t="s">
        <v>1622</v>
      </c>
      <c r="E155" s="3671">
        <v>0</v>
      </c>
      <c r="F155" s="1527">
        <v>0</v>
      </c>
      <c r="G155" s="1527">
        <v>0</v>
      </c>
      <c r="H155" s="1527">
        <v>0</v>
      </c>
      <c r="I155" s="1584">
        <f t="shared" ref="I155:I172" si="10">SUM(E155:H155)</f>
        <v>0</v>
      </c>
      <c r="J155" s="3672" t="s">
        <v>478</v>
      </c>
      <c r="K155" s="1669">
        <f t="shared" ref="K155:K172" si="11">SUM(I155:J155)</f>
        <v>0</v>
      </c>
      <c r="L155" s="1519" t="s">
        <v>1704</v>
      </c>
      <c r="M155" s="4766"/>
    </row>
    <row r="156" spans="1:13">
      <c r="B156" s="4099">
        <v>221</v>
      </c>
      <c r="C156" s="4397" t="s">
        <v>249</v>
      </c>
      <c r="D156" s="4400" t="s">
        <v>1703</v>
      </c>
      <c r="E156" s="3671">
        <v>0</v>
      </c>
      <c r="F156" s="1527">
        <v>0</v>
      </c>
      <c r="G156" s="1527">
        <v>0</v>
      </c>
      <c r="H156" s="1527">
        <v>0</v>
      </c>
      <c r="I156" s="1584">
        <f t="shared" si="10"/>
        <v>0</v>
      </c>
      <c r="J156" s="1515" t="s">
        <v>478</v>
      </c>
      <c r="K156" s="1669">
        <f t="shared" si="11"/>
        <v>0</v>
      </c>
      <c r="L156" s="1513" t="s">
        <v>1702</v>
      </c>
      <c r="M156" s="4766"/>
    </row>
    <row r="157" spans="1:13">
      <c r="B157" s="4099">
        <v>222</v>
      </c>
      <c r="C157" s="4397" t="s">
        <v>249</v>
      </c>
      <c r="D157" s="4400" t="s">
        <v>1618</v>
      </c>
      <c r="E157" s="3671">
        <v>0</v>
      </c>
      <c r="F157" s="1527">
        <v>0</v>
      </c>
      <c r="G157" s="1527">
        <v>0</v>
      </c>
      <c r="H157" s="1527">
        <v>0</v>
      </c>
      <c r="I157" s="1584">
        <f t="shared" si="10"/>
        <v>0</v>
      </c>
      <c r="J157" s="1515" t="s">
        <v>478</v>
      </c>
      <c r="K157" s="1669">
        <f t="shared" si="11"/>
        <v>0</v>
      </c>
      <c r="L157" s="1513" t="s">
        <v>1701</v>
      </c>
    </row>
    <row r="158" spans="1:13">
      <c r="B158" s="4099">
        <v>223</v>
      </c>
      <c r="C158" s="4397"/>
      <c r="D158" s="4400" t="s">
        <v>1616</v>
      </c>
      <c r="E158" s="3671">
        <v>0</v>
      </c>
      <c r="F158" s="1527">
        <v>0</v>
      </c>
      <c r="G158" s="1527">
        <v>0</v>
      </c>
      <c r="H158" s="1527">
        <v>0</v>
      </c>
      <c r="I158" s="1584">
        <f t="shared" si="10"/>
        <v>0</v>
      </c>
      <c r="J158" s="1515" t="s">
        <v>478</v>
      </c>
      <c r="K158" s="1669">
        <f t="shared" si="11"/>
        <v>0</v>
      </c>
      <c r="L158" s="1513" t="s">
        <v>1700</v>
      </c>
    </row>
    <row r="159" spans="1:13">
      <c r="B159" s="4099">
        <v>224</v>
      </c>
      <c r="C159" s="4397"/>
      <c r="D159" s="4400" t="s">
        <v>1614</v>
      </c>
      <c r="E159" s="5096" t="s">
        <v>478</v>
      </c>
      <c r="F159" s="1515" t="s">
        <v>478</v>
      </c>
      <c r="G159" s="1515" t="s">
        <v>478</v>
      </c>
      <c r="H159" s="1514">
        <v>0</v>
      </c>
      <c r="I159" s="1584">
        <f t="shared" si="10"/>
        <v>0</v>
      </c>
      <c r="J159" s="4404" t="s">
        <v>478</v>
      </c>
      <c r="K159" s="1669">
        <f t="shared" si="11"/>
        <v>0</v>
      </c>
      <c r="L159" s="1513" t="s">
        <v>1699</v>
      </c>
    </row>
    <row r="160" spans="1:13">
      <c r="B160" s="4099">
        <v>225</v>
      </c>
      <c r="C160" s="4397"/>
      <c r="D160" s="4400" t="s">
        <v>1612</v>
      </c>
      <c r="E160" s="5096" t="s">
        <v>478</v>
      </c>
      <c r="F160" s="1515" t="s">
        <v>478</v>
      </c>
      <c r="G160" s="1515" t="s">
        <v>478</v>
      </c>
      <c r="H160" s="1514">
        <v>0</v>
      </c>
      <c r="I160" s="1584">
        <f t="shared" si="10"/>
        <v>0</v>
      </c>
      <c r="J160" s="1582" t="s">
        <v>478</v>
      </c>
      <c r="K160" s="1669">
        <f t="shared" si="11"/>
        <v>0</v>
      </c>
      <c r="L160" s="1513" t="s">
        <v>1698</v>
      </c>
    </row>
    <row r="161" spans="1:13">
      <c r="B161" s="4099">
        <v>226</v>
      </c>
      <c r="C161" s="4397" t="s">
        <v>249</v>
      </c>
      <c r="D161" s="4400" t="s">
        <v>1610</v>
      </c>
      <c r="E161" s="5096" t="s">
        <v>478</v>
      </c>
      <c r="F161" s="1515" t="s">
        <v>478</v>
      </c>
      <c r="G161" s="1514">
        <v>0</v>
      </c>
      <c r="H161" s="1515" t="s">
        <v>478</v>
      </c>
      <c r="I161" s="1584">
        <f t="shared" si="10"/>
        <v>0</v>
      </c>
      <c r="J161" s="1582" t="s">
        <v>478</v>
      </c>
      <c r="K161" s="1669">
        <f t="shared" si="11"/>
        <v>0</v>
      </c>
      <c r="L161" s="1513" t="s">
        <v>1697</v>
      </c>
    </row>
    <row r="162" spans="1:13">
      <c r="B162" s="4100">
        <v>227</v>
      </c>
      <c r="C162" s="4401" t="s">
        <v>249</v>
      </c>
      <c r="D162" s="4402" t="s">
        <v>1608</v>
      </c>
      <c r="E162" s="5096" t="s">
        <v>478</v>
      </c>
      <c r="F162" s="1515" t="s">
        <v>478</v>
      </c>
      <c r="G162" s="1514">
        <v>0</v>
      </c>
      <c r="H162" s="1515" t="s">
        <v>478</v>
      </c>
      <c r="I162" s="1584">
        <f t="shared" si="10"/>
        <v>0</v>
      </c>
      <c r="J162" s="1582" t="s">
        <v>478</v>
      </c>
      <c r="K162" s="1669">
        <f t="shared" si="11"/>
        <v>0</v>
      </c>
      <c r="L162" s="1523" t="s">
        <v>1696</v>
      </c>
    </row>
    <row r="163" spans="1:13">
      <c r="B163" s="4098">
        <v>228</v>
      </c>
      <c r="C163" s="4399"/>
      <c r="D163" s="1550" t="s">
        <v>1606</v>
      </c>
      <c r="E163" s="5096" t="s">
        <v>478</v>
      </c>
      <c r="F163" s="1515" t="s">
        <v>478</v>
      </c>
      <c r="G163" s="1514">
        <v>0</v>
      </c>
      <c r="H163" s="1515" t="s">
        <v>478</v>
      </c>
      <c r="I163" s="1584">
        <f t="shared" si="10"/>
        <v>0</v>
      </c>
      <c r="J163" s="1582" t="s">
        <v>478</v>
      </c>
      <c r="K163" s="1669">
        <f t="shared" si="11"/>
        <v>0</v>
      </c>
      <c r="L163" s="1519" t="s">
        <v>1695</v>
      </c>
    </row>
    <row r="164" spans="1:13">
      <c r="B164" s="4099">
        <v>229</v>
      </c>
      <c r="C164" s="4397"/>
      <c r="D164" s="4400" t="s">
        <v>1604</v>
      </c>
      <c r="E164" s="5096" t="s">
        <v>478</v>
      </c>
      <c r="F164" s="1515" t="s">
        <v>478</v>
      </c>
      <c r="G164" s="1514">
        <v>0</v>
      </c>
      <c r="H164" s="1515" t="s">
        <v>478</v>
      </c>
      <c r="I164" s="1584">
        <f t="shared" si="10"/>
        <v>0</v>
      </c>
      <c r="J164" s="1582" t="s">
        <v>478</v>
      </c>
      <c r="K164" s="1669">
        <f t="shared" si="11"/>
        <v>0</v>
      </c>
      <c r="L164" s="1513" t="s">
        <v>1694</v>
      </c>
    </row>
    <row r="165" spans="1:13">
      <c r="B165" s="4099">
        <v>230</v>
      </c>
      <c r="C165" s="4397" t="s">
        <v>249</v>
      </c>
      <c r="D165" s="4400" t="s">
        <v>1602</v>
      </c>
      <c r="E165" s="5096" t="s">
        <v>478</v>
      </c>
      <c r="F165" s="1515" t="s">
        <v>478</v>
      </c>
      <c r="G165" s="1514">
        <v>0</v>
      </c>
      <c r="H165" s="1515" t="s">
        <v>478</v>
      </c>
      <c r="I165" s="1584">
        <f t="shared" si="10"/>
        <v>0</v>
      </c>
      <c r="J165" s="1582" t="s">
        <v>478</v>
      </c>
      <c r="K165" s="1669">
        <f t="shared" si="11"/>
        <v>0</v>
      </c>
      <c r="L165" s="1513" t="s">
        <v>1693</v>
      </c>
    </row>
    <row r="166" spans="1:13">
      <c r="B166" s="4099">
        <v>231</v>
      </c>
      <c r="C166" s="4397" t="s">
        <v>249</v>
      </c>
      <c r="D166" s="4400" t="s">
        <v>1600</v>
      </c>
      <c r="E166" s="5096" t="s">
        <v>478</v>
      </c>
      <c r="F166" s="1515" t="s">
        <v>478</v>
      </c>
      <c r="G166" s="1514">
        <v>0</v>
      </c>
      <c r="H166" s="1515" t="s">
        <v>478</v>
      </c>
      <c r="I166" s="1584">
        <f t="shared" si="10"/>
        <v>0</v>
      </c>
      <c r="J166" s="1582" t="s">
        <v>478</v>
      </c>
      <c r="K166" s="1669">
        <f t="shared" si="11"/>
        <v>0</v>
      </c>
      <c r="L166" s="1513" t="s">
        <v>1692</v>
      </c>
    </row>
    <row r="167" spans="1:13">
      <c r="B167" s="4099">
        <v>232</v>
      </c>
      <c r="C167" s="4397" t="s">
        <v>249</v>
      </c>
      <c r="D167" s="4400" t="s">
        <v>1598</v>
      </c>
      <c r="E167" s="5096" t="s">
        <v>478</v>
      </c>
      <c r="F167" s="1515" t="s">
        <v>478</v>
      </c>
      <c r="G167" s="1515" t="s">
        <v>478</v>
      </c>
      <c r="H167" s="1514">
        <v>0</v>
      </c>
      <c r="I167" s="1584">
        <f t="shared" si="10"/>
        <v>0</v>
      </c>
      <c r="J167" s="1582" t="s">
        <v>478</v>
      </c>
      <c r="K167" s="1669">
        <f t="shared" si="11"/>
        <v>0</v>
      </c>
      <c r="L167" s="1513" t="s">
        <v>1691</v>
      </c>
    </row>
    <row r="168" spans="1:13">
      <c r="B168" s="4099">
        <v>233</v>
      </c>
      <c r="C168" s="4397"/>
      <c r="D168" s="4400" t="s">
        <v>1597</v>
      </c>
      <c r="E168" s="5096" t="s">
        <v>478</v>
      </c>
      <c r="F168" s="1515" t="s">
        <v>478</v>
      </c>
      <c r="G168" s="1514">
        <v>0</v>
      </c>
      <c r="H168" s="1515" t="s">
        <v>478</v>
      </c>
      <c r="I168" s="1584">
        <f t="shared" si="10"/>
        <v>0</v>
      </c>
      <c r="J168" s="1582" t="s">
        <v>478</v>
      </c>
      <c r="K168" s="1669">
        <f t="shared" si="11"/>
        <v>0</v>
      </c>
      <c r="L168" s="1513" t="s">
        <v>1690</v>
      </c>
    </row>
    <row r="169" spans="1:13">
      <c r="B169" s="4099">
        <v>234</v>
      </c>
      <c r="C169" s="4397"/>
      <c r="D169" s="4400" t="s">
        <v>1595</v>
      </c>
      <c r="E169" s="5096" t="s">
        <v>478</v>
      </c>
      <c r="F169" s="1515" t="s">
        <v>478</v>
      </c>
      <c r="G169" s="1514">
        <v>0</v>
      </c>
      <c r="H169" s="1515" t="s">
        <v>478</v>
      </c>
      <c r="I169" s="1584">
        <f t="shared" si="10"/>
        <v>0</v>
      </c>
      <c r="J169" s="1582" t="s">
        <v>478</v>
      </c>
      <c r="K169" s="1669">
        <f t="shared" si="11"/>
        <v>0</v>
      </c>
      <c r="L169" s="1513" t="s">
        <v>1689</v>
      </c>
    </row>
    <row r="170" spans="1:13">
      <c r="B170" s="4099">
        <v>235</v>
      </c>
      <c r="C170" s="4397" t="s">
        <v>249</v>
      </c>
      <c r="D170" s="4400" t="s">
        <v>1593</v>
      </c>
      <c r="E170" s="5096" t="s">
        <v>478</v>
      </c>
      <c r="F170" s="1515" t="s">
        <v>478</v>
      </c>
      <c r="G170" s="1514">
        <v>0</v>
      </c>
      <c r="H170" s="1515" t="s">
        <v>478</v>
      </c>
      <c r="I170" s="1584">
        <f t="shared" si="10"/>
        <v>0</v>
      </c>
      <c r="J170" s="1582" t="s">
        <v>478</v>
      </c>
      <c r="K170" s="1669">
        <f t="shared" si="11"/>
        <v>0</v>
      </c>
      <c r="L170" s="1513" t="s">
        <v>1688</v>
      </c>
    </row>
    <row r="171" spans="1:13">
      <c r="B171" s="4099">
        <v>236</v>
      </c>
      <c r="C171" s="4397"/>
      <c r="D171" s="4400" t="s">
        <v>1687</v>
      </c>
      <c r="E171" s="3673">
        <v>0</v>
      </c>
      <c r="F171" s="1514">
        <v>0</v>
      </c>
      <c r="G171" s="1514">
        <v>0</v>
      </c>
      <c r="H171" s="1514">
        <v>0</v>
      </c>
      <c r="I171" s="1584">
        <f t="shared" si="10"/>
        <v>0</v>
      </c>
      <c r="J171" s="1582" t="s">
        <v>478</v>
      </c>
      <c r="K171" s="1669">
        <f t="shared" si="11"/>
        <v>0</v>
      </c>
      <c r="L171" s="1513" t="s">
        <v>1686</v>
      </c>
    </row>
    <row r="172" spans="1:13">
      <c r="A172" s="5722" t="s">
        <v>3213</v>
      </c>
      <c r="B172" s="4099">
        <v>237</v>
      </c>
      <c r="C172" s="4397"/>
      <c r="D172" s="4400" t="s">
        <v>1501</v>
      </c>
      <c r="E172" s="5088">
        <v>0</v>
      </c>
      <c r="F172" s="1528">
        <v>0</v>
      </c>
      <c r="G172" s="1528">
        <v>0</v>
      </c>
      <c r="H172" s="1528">
        <v>0</v>
      </c>
      <c r="I172" s="1584">
        <f t="shared" si="10"/>
        <v>0</v>
      </c>
      <c r="J172" s="1582" t="s">
        <v>478</v>
      </c>
      <c r="K172" s="1669">
        <f t="shared" si="11"/>
        <v>0</v>
      </c>
      <c r="L172" s="1513" t="s">
        <v>1685</v>
      </c>
    </row>
    <row r="173" spans="1:13" ht="15.75" customHeight="1">
      <c r="A173" s="5722"/>
      <c r="B173" s="4099">
        <v>238</v>
      </c>
      <c r="C173" s="4397"/>
      <c r="D173" s="4400" t="s">
        <v>1684</v>
      </c>
      <c r="E173" s="4405">
        <f>SUM(E155:E172)</f>
        <v>0</v>
      </c>
      <c r="F173" s="1618">
        <f t="shared" ref="F173:K173" si="12">SUM(F155:F172)</f>
        <v>0</v>
      </c>
      <c r="G173" s="1618">
        <f t="shared" si="12"/>
        <v>0</v>
      </c>
      <c r="H173" s="1618">
        <f t="shared" si="12"/>
        <v>0</v>
      </c>
      <c r="I173" s="1618">
        <f t="shared" si="12"/>
        <v>0</v>
      </c>
      <c r="J173" s="1618">
        <f t="shared" si="12"/>
        <v>0</v>
      </c>
      <c r="K173" s="1617">
        <f t="shared" si="12"/>
        <v>0</v>
      </c>
      <c r="L173" s="1513" t="s">
        <v>1683</v>
      </c>
    </row>
    <row r="174" spans="1:13">
      <c r="A174" s="5722"/>
      <c r="B174" s="4099"/>
      <c r="C174" s="4397"/>
      <c r="D174" s="4400" t="s">
        <v>1682</v>
      </c>
      <c r="E174" s="4406"/>
      <c r="F174" s="1655"/>
      <c r="G174" s="1655"/>
      <c r="H174" s="4178"/>
      <c r="I174" s="1600"/>
      <c r="J174" s="1605"/>
      <c r="K174" s="1599"/>
      <c r="L174" s="1513"/>
      <c r="M174" s="5642" t="s">
        <v>3500</v>
      </c>
    </row>
    <row r="175" spans="1:13">
      <c r="A175" s="5722"/>
      <c r="B175" s="4098">
        <v>301</v>
      </c>
      <c r="C175" s="4399"/>
      <c r="D175" s="1550" t="s">
        <v>1622</v>
      </c>
      <c r="E175" s="3671">
        <v>0</v>
      </c>
      <c r="F175" s="1527">
        <v>0</v>
      </c>
      <c r="G175" s="1527">
        <v>0</v>
      </c>
      <c r="H175" s="1527">
        <v>0</v>
      </c>
      <c r="I175" s="1584">
        <f>SUM(E175:H175)</f>
        <v>0</v>
      </c>
      <c r="J175" s="1613">
        <v>0</v>
      </c>
      <c r="K175" s="1669">
        <f>SUM(I175:J175)</f>
        <v>0</v>
      </c>
      <c r="L175" s="1519" t="s">
        <v>1681</v>
      </c>
      <c r="M175" s="5642"/>
    </row>
    <row r="176" spans="1:13">
      <c r="A176" s="5722"/>
      <c r="B176" s="4099"/>
      <c r="C176" s="4397"/>
      <c r="D176" s="4400" t="s">
        <v>1620</v>
      </c>
      <c r="E176" s="5088"/>
      <c r="F176" s="1528"/>
      <c r="G176" s="1528"/>
      <c r="H176" s="1528"/>
      <c r="I176" s="1605"/>
      <c r="J176" s="1605"/>
      <c r="K176" s="1612"/>
      <c r="L176" s="1513"/>
      <c r="M176" s="5642"/>
    </row>
    <row r="177" spans="1:13">
      <c r="A177" s="5722"/>
      <c r="B177" s="4098">
        <v>302</v>
      </c>
      <c r="C177" s="4399" t="s">
        <v>249</v>
      </c>
      <c r="D177" s="1550" t="s">
        <v>1680</v>
      </c>
      <c r="E177" s="3671">
        <v>0</v>
      </c>
      <c r="F177" s="1527">
        <v>0</v>
      </c>
      <c r="G177" s="1527">
        <v>0</v>
      </c>
      <c r="H177" s="1527">
        <v>0</v>
      </c>
      <c r="I177" s="1584">
        <f t="shared" ref="I177:I187" si="13">SUM(E177:H177)</f>
        <v>0</v>
      </c>
      <c r="J177" s="4404" t="s">
        <v>478</v>
      </c>
      <c r="K177" s="1669">
        <f t="shared" ref="K177:K187" si="14">SUM(I177:J177)</f>
        <v>0</v>
      </c>
      <c r="L177" s="1519" t="s">
        <v>1679</v>
      </c>
      <c r="M177" s="5642"/>
    </row>
    <row r="178" spans="1:13">
      <c r="A178" s="5722"/>
      <c r="B178" s="4099">
        <v>303</v>
      </c>
      <c r="C178" s="4397" t="s">
        <v>249</v>
      </c>
      <c r="D178" s="4400" t="s">
        <v>1678</v>
      </c>
      <c r="E178" s="3673">
        <v>0</v>
      </c>
      <c r="F178" s="1514">
        <v>0</v>
      </c>
      <c r="G178" s="1514">
        <v>0</v>
      </c>
      <c r="H178" s="1514">
        <v>0</v>
      </c>
      <c r="I178" s="1584">
        <f t="shared" si="13"/>
        <v>0</v>
      </c>
      <c r="J178" s="1582" t="s">
        <v>478</v>
      </c>
      <c r="K178" s="1669">
        <f t="shared" si="14"/>
        <v>0</v>
      </c>
      <c r="L178" s="1513" t="s">
        <v>1677</v>
      </c>
      <c r="M178" s="5642"/>
    </row>
    <row r="179" spans="1:13">
      <c r="A179" s="5722"/>
      <c r="B179" s="4099">
        <v>304</v>
      </c>
      <c r="C179" s="4397" t="s">
        <v>249</v>
      </c>
      <c r="D179" s="4400" t="s">
        <v>1676</v>
      </c>
      <c r="E179" s="3673">
        <v>0</v>
      </c>
      <c r="F179" s="1514">
        <v>0</v>
      </c>
      <c r="G179" s="1514">
        <v>0</v>
      </c>
      <c r="H179" s="1514">
        <v>0</v>
      </c>
      <c r="I179" s="1584">
        <f t="shared" si="13"/>
        <v>0</v>
      </c>
      <c r="J179" s="1605">
        <v>0</v>
      </c>
      <c r="K179" s="1669">
        <f t="shared" si="14"/>
        <v>0</v>
      </c>
      <c r="L179" s="1513" t="s">
        <v>1675</v>
      </c>
      <c r="M179" s="5642"/>
    </row>
    <row r="180" spans="1:13">
      <c r="A180" s="5722"/>
      <c r="B180" s="4099">
        <v>305</v>
      </c>
      <c r="C180" s="4397" t="s">
        <v>249</v>
      </c>
      <c r="D180" s="4400" t="s">
        <v>1674</v>
      </c>
      <c r="E180" s="3673">
        <v>0</v>
      </c>
      <c r="F180" s="1514">
        <v>0</v>
      </c>
      <c r="G180" s="1514">
        <v>0</v>
      </c>
      <c r="H180" s="1514">
        <v>0</v>
      </c>
      <c r="I180" s="1584">
        <f t="shared" si="13"/>
        <v>0</v>
      </c>
      <c r="J180" s="1605">
        <v>0</v>
      </c>
      <c r="K180" s="1669">
        <f t="shared" si="14"/>
        <v>0</v>
      </c>
      <c r="L180" s="1513" t="s">
        <v>1673</v>
      </c>
      <c r="M180" s="5642"/>
    </row>
    <row r="181" spans="1:13">
      <c r="A181" s="5722"/>
      <c r="B181" s="4099">
        <v>306</v>
      </c>
      <c r="C181" s="4397" t="s">
        <v>249</v>
      </c>
      <c r="D181" s="4400" t="s">
        <v>1672</v>
      </c>
      <c r="E181" s="3673">
        <v>0</v>
      </c>
      <c r="F181" s="1514">
        <v>0</v>
      </c>
      <c r="G181" s="1514">
        <v>0</v>
      </c>
      <c r="H181" s="1514">
        <v>0</v>
      </c>
      <c r="I181" s="1584">
        <f t="shared" si="13"/>
        <v>0</v>
      </c>
      <c r="J181" s="1605">
        <v>0</v>
      </c>
      <c r="K181" s="1669">
        <f t="shared" si="14"/>
        <v>0</v>
      </c>
      <c r="L181" s="1513" t="s">
        <v>1671</v>
      </c>
      <c r="M181" s="5642"/>
    </row>
    <row r="182" spans="1:13">
      <c r="A182" s="5722"/>
      <c r="B182" s="4099">
        <v>307</v>
      </c>
      <c r="C182" s="4397" t="s">
        <v>249</v>
      </c>
      <c r="D182" s="4400" t="s">
        <v>1670</v>
      </c>
      <c r="E182" s="3673">
        <v>0</v>
      </c>
      <c r="F182" s="1514">
        <v>0</v>
      </c>
      <c r="G182" s="1514">
        <v>0</v>
      </c>
      <c r="H182" s="1514">
        <v>0</v>
      </c>
      <c r="I182" s="1584">
        <f t="shared" si="13"/>
        <v>0</v>
      </c>
      <c r="J182" s="1605">
        <v>0</v>
      </c>
      <c r="K182" s="1669">
        <f t="shared" si="14"/>
        <v>0</v>
      </c>
      <c r="L182" s="1513" t="s">
        <v>1669</v>
      </c>
      <c r="M182" s="5642"/>
    </row>
    <row r="183" spans="1:13">
      <c r="A183" s="5722"/>
      <c r="B183" s="4099">
        <v>308</v>
      </c>
      <c r="C183" s="4397"/>
      <c r="D183" s="4400" t="s">
        <v>1668</v>
      </c>
      <c r="E183" s="3673">
        <v>0</v>
      </c>
      <c r="F183" s="1514">
        <v>0</v>
      </c>
      <c r="G183" s="1514">
        <v>0</v>
      </c>
      <c r="H183" s="1514">
        <v>0</v>
      </c>
      <c r="I183" s="1584">
        <f t="shared" si="13"/>
        <v>0</v>
      </c>
      <c r="J183" s="1605">
        <v>0</v>
      </c>
      <c r="K183" s="1669">
        <f t="shared" si="14"/>
        <v>0</v>
      </c>
      <c r="L183" s="1513" t="s">
        <v>1667</v>
      </c>
      <c r="M183" s="5642"/>
    </row>
    <row r="184" spans="1:13">
      <c r="A184" s="5722"/>
      <c r="B184" s="4099">
        <v>309</v>
      </c>
      <c r="C184" s="4397"/>
      <c r="D184" s="4400" t="s">
        <v>1614</v>
      </c>
      <c r="E184" s="5096" t="s">
        <v>478</v>
      </c>
      <c r="F184" s="1515" t="s">
        <v>478</v>
      </c>
      <c r="G184" s="1515" t="s">
        <v>478</v>
      </c>
      <c r="H184" s="1514">
        <v>0</v>
      </c>
      <c r="I184" s="1584">
        <f t="shared" si="13"/>
        <v>0</v>
      </c>
      <c r="J184" s="1605">
        <v>0</v>
      </c>
      <c r="K184" s="1669">
        <f t="shared" si="14"/>
        <v>0</v>
      </c>
      <c r="L184" s="1513" t="s">
        <v>1666</v>
      </c>
      <c r="M184" s="5642"/>
    </row>
    <row r="185" spans="1:13">
      <c r="A185" s="5722"/>
      <c r="B185" s="4099">
        <v>310</v>
      </c>
      <c r="C185" s="4397"/>
      <c r="D185" s="4400" t="s">
        <v>1665</v>
      </c>
      <c r="E185" s="5096" t="s">
        <v>478</v>
      </c>
      <c r="F185" s="1515" t="s">
        <v>478</v>
      </c>
      <c r="G185" s="1515" t="s">
        <v>478</v>
      </c>
      <c r="H185" s="1514">
        <v>2</v>
      </c>
      <c r="I185" s="1584">
        <f t="shared" si="13"/>
        <v>2</v>
      </c>
      <c r="J185" s="1605">
        <v>0</v>
      </c>
      <c r="K185" s="1669">
        <f t="shared" si="14"/>
        <v>2</v>
      </c>
      <c r="L185" s="1513" t="s">
        <v>1664</v>
      </c>
      <c r="M185" s="5642"/>
    </row>
    <row r="186" spans="1:13">
      <c r="A186" s="5722"/>
      <c r="B186" s="4099">
        <v>311</v>
      </c>
      <c r="C186" s="4397" t="s">
        <v>249</v>
      </c>
      <c r="D186" s="4400" t="s">
        <v>1610</v>
      </c>
      <c r="E186" s="5096" t="s">
        <v>478</v>
      </c>
      <c r="F186" s="1515" t="s">
        <v>478</v>
      </c>
      <c r="G186" s="1514">
        <v>0</v>
      </c>
      <c r="H186" s="1515" t="s">
        <v>478</v>
      </c>
      <c r="I186" s="1584">
        <f t="shared" si="13"/>
        <v>0</v>
      </c>
      <c r="J186" s="1605">
        <v>0</v>
      </c>
      <c r="K186" s="1669">
        <f t="shared" si="14"/>
        <v>0</v>
      </c>
      <c r="L186" s="1513" t="s">
        <v>1663</v>
      </c>
      <c r="M186" s="5642"/>
    </row>
    <row r="187" spans="1:13" ht="16.5" thickBot="1">
      <c r="A187" s="5722"/>
      <c r="B187" s="4101">
        <v>312</v>
      </c>
      <c r="C187" s="4396" t="s">
        <v>249</v>
      </c>
      <c r="D187" s="4403" t="s">
        <v>1608</v>
      </c>
      <c r="E187" s="5097" t="s">
        <v>478</v>
      </c>
      <c r="F187" s="5094" t="s">
        <v>478</v>
      </c>
      <c r="G187" s="1509">
        <v>0</v>
      </c>
      <c r="H187" s="5094" t="s">
        <v>478</v>
      </c>
      <c r="I187" s="1575">
        <f t="shared" si="13"/>
        <v>0</v>
      </c>
      <c r="J187" s="1575">
        <v>0</v>
      </c>
      <c r="K187" s="1593">
        <f t="shared" si="14"/>
        <v>0</v>
      </c>
      <c r="L187" s="1508" t="s">
        <v>1662</v>
      </c>
      <c r="M187" s="5642"/>
    </row>
    <row r="188" spans="1:13" ht="16.5" thickBot="1"/>
    <row r="189" spans="1:13" ht="15.75" customHeight="1">
      <c r="A189" s="5720" t="s">
        <v>3213</v>
      </c>
      <c r="B189" s="1571"/>
      <c r="C189" s="1570"/>
      <c r="D189" s="1570"/>
      <c r="E189" s="1570"/>
      <c r="F189" s="1570" t="s">
        <v>982</v>
      </c>
      <c r="G189" s="1570"/>
      <c r="H189" s="1570"/>
      <c r="I189" s="1570"/>
      <c r="J189" s="1570"/>
      <c r="K189" s="1570"/>
      <c r="L189" s="1569"/>
      <c r="M189" s="5721" t="s">
        <v>3500</v>
      </c>
    </row>
    <row r="190" spans="1:13">
      <c r="A190" s="5720"/>
      <c r="B190" s="5634" t="s">
        <v>3222</v>
      </c>
      <c r="C190" s="5635"/>
      <c r="D190" s="5635"/>
      <c r="E190" s="5635"/>
      <c r="F190" s="5635"/>
      <c r="G190" s="5635"/>
      <c r="H190" s="5635"/>
      <c r="I190" s="5635"/>
      <c r="J190" s="5635"/>
      <c r="K190" s="5635"/>
      <c r="L190" s="4257"/>
      <c r="M190" s="5721"/>
    </row>
    <row r="191" spans="1:13">
      <c r="A191" s="5720"/>
      <c r="B191" s="5636" t="s">
        <v>1522</v>
      </c>
      <c r="C191" s="5637"/>
      <c r="D191" s="5637"/>
      <c r="E191" s="5637"/>
      <c r="F191" s="5637"/>
      <c r="G191" s="5637"/>
      <c r="H191" s="5637"/>
      <c r="I191" s="5637"/>
      <c r="J191" s="5637"/>
      <c r="K191" s="5637"/>
      <c r="L191" s="4256"/>
      <c r="M191" s="5721"/>
    </row>
    <row r="192" spans="1:13">
      <c r="A192" s="5720"/>
      <c r="B192" s="1566"/>
      <c r="C192" s="1684"/>
      <c r="D192" s="1661"/>
      <c r="E192" s="1661"/>
      <c r="F192" s="1661"/>
      <c r="G192" s="1661"/>
      <c r="H192" s="1661"/>
      <c r="I192" s="1661"/>
      <c r="J192" s="1661"/>
      <c r="K192" s="1661"/>
      <c r="L192" s="1683"/>
      <c r="M192" s="5721"/>
    </row>
    <row r="193" spans="1:13">
      <c r="A193" s="5720"/>
      <c r="B193" s="1549"/>
      <c r="C193" s="1552"/>
      <c r="D193" s="1550"/>
      <c r="E193" s="1561"/>
      <c r="F193" s="1630" t="s">
        <v>1519</v>
      </c>
      <c r="G193" s="1558" t="s">
        <v>982</v>
      </c>
      <c r="H193" s="1561"/>
      <c r="I193" s="1630" t="s">
        <v>788</v>
      </c>
      <c r="J193" s="1556"/>
      <c r="K193" s="1550"/>
      <c r="L193" s="1554"/>
      <c r="M193" s="5721"/>
    </row>
    <row r="194" spans="1:13">
      <c r="A194" s="5720"/>
      <c r="B194" s="1549"/>
      <c r="C194" s="1552"/>
      <c r="D194" s="1550"/>
      <c r="E194" s="1546" t="s">
        <v>1518</v>
      </c>
      <c r="F194" s="1629" t="s">
        <v>1517</v>
      </c>
      <c r="G194" s="1546" t="s">
        <v>1516</v>
      </c>
      <c r="H194" s="1552"/>
      <c r="I194" s="1629" t="s">
        <v>1515</v>
      </c>
      <c r="J194" s="1551"/>
      <c r="K194" s="1550"/>
      <c r="L194" s="1519"/>
      <c r="M194" s="5721"/>
    </row>
    <row r="195" spans="1:13">
      <c r="A195" s="5720"/>
      <c r="B195" s="1549" t="s">
        <v>549</v>
      </c>
      <c r="C195" s="1546" t="s">
        <v>491</v>
      </c>
      <c r="D195" s="1538" t="s">
        <v>1514</v>
      </c>
      <c r="E195" s="1627" t="s">
        <v>1513</v>
      </c>
      <c r="F195" s="1628" t="s">
        <v>1512</v>
      </c>
      <c r="G195" s="1626" t="s">
        <v>1511</v>
      </c>
      <c r="H195" s="1539" t="s">
        <v>1510</v>
      </c>
      <c r="I195" s="1627" t="s">
        <v>1509</v>
      </c>
      <c r="J195" s="1539" t="s">
        <v>23</v>
      </c>
      <c r="K195" s="1538" t="s">
        <v>788</v>
      </c>
      <c r="L195" s="1519" t="s">
        <v>549</v>
      </c>
      <c r="M195" s="5721"/>
    </row>
    <row r="196" spans="1:13">
      <c r="A196" s="5720"/>
      <c r="B196" s="1549" t="s">
        <v>1508</v>
      </c>
      <c r="C196" s="1546" t="s">
        <v>492</v>
      </c>
      <c r="D196" s="1538" t="s">
        <v>599</v>
      </c>
      <c r="E196" s="1627" t="s">
        <v>600</v>
      </c>
      <c r="F196" s="1539" t="s">
        <v>494</v>
      </c>
      <c r="G196" s="1626" t="s">
        <v>495</v>
      </c>
      <c r="H196" s="1539" t="s">
        <v>496</v>
      </c>
      <c r="I196" s="1627" t="s">
        <v>497</v>
      </c>
      <c r="J196" s="1539" t="s">
        <v>498</v>
      </c>
      <c r="K196" s="1538" t="s">
        <v>499</v>
      </c>
      <c r="L196" s="1519" t="s">
        <v>1508</v>
      </c>
      <c r="M196" s="5721"/>
    </row>
    <row r="197" spans="1:13" ht="16.5" thickBot="1">
      <c r="A197" s="5720"/>
      <c r="B197" s="1590"/>
      <c r="C197" s="4392"/>
      <c r="D197" s="1625"/>
      <c r="E197" s="1623"/>
      <c r="F197" s="1623"/>
      <c r="G197" s="1623"/>
      <c r="H197" s="1623"/>
      <c r="I197" s="1623"/>
      <c r="J197" s="1539"/>
      <c r="K197" s="1538"/>
      <c r="L197" s="1585"/>
      <c r="M197" s="5721"/>
    </row>
    <row r="198" spans="1:13">
      <c r="A198" s="5720"/>
      <c r="B198" s="1522"/>
      <c r="C198" s="4393"/>
      <c r="D198" s="4400" t="s">
        <v>1762</v>
      </c>
      <c r="E198" s="1535"/>
      <c r="F198" s="1648"/>
      <c r="G198" s="1648"/>
      <c r="H198" s="1648"/>
      <c r="I198" s="1648"/>
      <c r="J198" s="1648"/>
      <c r="K198" s="1570"/>
      <c r="L198" s="1533"/>
      <c r="M198" s="5721"/>
    </row>
    <row r="199" spans="1:13">
      <c r="A199" s="5720"/>
      <c r="B199" s="1522">
        <v>313</v>
      </c>
      <c r="C199" s="4393"/>
      <c r="D199" s="1550" t="s">
        <v>1606</v>
      </c>
      <c r="E199" s="5095" t="s">
        <v>478</v>
      </c>
      <c r="F199" s="3672" t="s">
        <v>478</v>
      </c>
      <c r="G199" s="1527">
        <v>0</v>
      </c>
      <c r="H199" s="3672" t="s">
        <v>478</v>
      </c>
      <c r="I199" s="1584">
        <f t="shared" ref="I199:I208" si="15">SUM(E199:H199)</f>
        <v>0</v>
      </c>
      <c r="J199" s="1584">
        <v>0</v>
      </c>
      <c r="K199" s="1669">
        <f t="shared" ref="K199:K208" si="16">SUM(I199:J199)</f>
        <v>0</v>
      </c>
      <c r="L199" s="1519" t="s">
        <v>1761</v>
      </c>
      <c r="M199" s="5721"/>
    </row>
    <row r="200" spans="1:13">
      <c r="A200" s="5720"/>
      <c r="B200" s="1518">
        <v>314</v>
      </c>
      <c r="C200" s="4397"/>
      <c r="D200" s="4400" t="s">
        <v>1604</v>
      </c>
      <c r="E200" s="5096" t="s">
        <v>478</v>
      </c>
      <c r="F200" s="1515" t="s">
        <v>478</v>
      </c>
      <c r="G200" s="1514">
        <v>0</v>
      </c>
      <c r="H200" s="1515" t="s">
        <v>478</v>
      </c>
      <c r="I200" s="1579">
        <f t="shared" si="15"/>
        <v>0</v>
      </c>
      <c r="J200" s="1579">
        <v>0</v>
      </c>
      <c r="K200" s="1603">
        <f t="shared" si="16"/>
        <v>0</v>
      </c>
      <c r="L200" s="1513" t="s">
        <v>1760</v>
      </c>
      <c r="M200" s="5721"/>
    </row>
    <row r="201" spans="1:13">
      <c r="A201" s="5720"/>
      <c r="B201" s="1518">
        <v>315</v>
      </c>
      <c r="C201" s="4397"/>
      <c r="D201" s="4400" t="s">
        <v>1602</v>
      </c>
      <c r="E201" s="5096" t="s">
        <v>478</v>
      </c>
      <c r="F201" s="1515" t="s">
        <v>478</v>
      </c>
      <c r="G201" s="1514">
        <v>0</v>
      </c>
      <c r="H201" s="1515" t="s">
        <v>478</v>
      </c>
      <c r="I201" s="1579">
        <f t="shared" si="15"/>
        <v>0</v>
      </c>
      <c r="J201" s="1579">
        <v>0</v>
      </c>
      <c r="K201" s="1603">
        <f t="shared" si="16"/>
        <v>0</v>
      </c>
      <c r="L201" s="1513" t="s">
        <v>1759</v>
      </c>
      <c r="M201" s="5721"/>
    </row>
    <row r="202" spans="1:13">
      <c r="A202" s="5720"/>
      <c r="B202" s="1518">
        <v>316</v>
      </c>
      <c r="C202" s="4397"/>
      <c r="D202" s="4400" t="s">
        <v>1600</v>
      </c>
      <c r="E202" s="5096" t="s">
        <v>478</v>
      </c>
      <c r="F202" s="1515" t="s">
        <v>478</v>
      </c>
      <c r="G202" s="1514">
        <v>0</v>
      </c>
      <c r="H202" s="1515" t="s">
        <v>478</v>
      </c>
      <c r="I202" s="1579">
        <f t="shared" si="15"/>
        <v>0</v>
      </c>
      <c r="J202" s="1579">
        <v>0</v>
      </c>
      <c r="K202" s="1603">
        <f t="shared" si="16"/>
        <v>0</v>
      </c>
      <c r="L202" s="1513" t="s">
        <v>1758</v>
      </c>
      <c r="M202" s="5721"/>
    </row>
    <row r="203" spans="1:13">
      <c r="A203" s="5720"/>
      <c r="B203" s="1518">
        <v>317</v>
      </c>
      <c r="C203" s="4397"/>
      <c r="D203" s="4400" t="s">
        <v>1598</v>
      </c>
      <c r="E203" s="5096" t="s">
        <v>478</v>
      </c>
      <c r="F203" s="1515" t="s">
        <v>478</v>
      </c>
      <c r="G203" s="1515" t="s">
        <v>478</v>
      </c>
      <c r="H203" s="1514">
        <v>5598</v>
      </c>
      <c r="I203" s="1579">
        <f t="shared" si="15"/>
        <v>5598</v>
      </c>
      <c r="J203" s="1579">
        <v>0</v>
      </c>
      <c r="K203" s="1603">
        <f t="shared" si="16"/>
        <v>5598</v>
      </c>
      <c r="L203" s="1513" t="s">
        <v>1757</v>
      </c>
      <c r="M203" s="4774"/>
    </row>
    <row r="204" spans="1:13">
      <c r="A204" s="5720"/>
      <c r="B204" s="1518">
        <v>318</v>
      </c>
      <c r="C204" s="4397"/>
      <c r="D204" s="4400" t="s">
        <v>1597</v>
      </c>
      <c r="E204" s="5096" t="s">
        <v>478</v>
      </c>
      <c r="F204" s="1515" t="s">
        <v>478</v>
      </c>
      <c r="G204" s="1514">
        <v>0</v>
      </c>
      <c r="H204" s="1515" t="s">
        <v>478</v>
      </c>
      <c r="I204" s="1579">
        <f t="shared" si="15"/>
        <v>0</v>
      </c>
      <c r="J204" s="1579">
        <v>0</v>
      </c>
      <c r="K204" s="1603">
        <f t="shared" si="16"/>
        <v>0</v>
      </c>
      <c r="L204" s="1513" t="s">
        <v>1756</v>
      </c>
      <c r="M204" s="4774"/>
    </row>
    <row r="205" spans="1:13">
      <c r="A205" s="5720"/>
      <c r="B205" s="1518">
        <v>319</v>
      </c>
      <c r="C205" s="4397"/>
      <c r="D205" s="4400" t="s">
        <v>1595</v>
      </c>
      <c r="E205" s="5096" t="s">
        <v>478</v>
      </c>
      <c r="F205" s="1515" t="s">
        <v>478</v>
      </c>
      <c r="G205" s="1514">
        <v>0</v>
      </c>
      <c r="H205" s="1515" t="s">
        <v>478</v>
      </c>
      <c r="I205" s="1579">
        <f t="shared" si="15"/>
        <v>0</v>
      </c>
      <c r="J205" s="1579">
        <v>0</v>
      </c>
      <c r="K205" s="1603">
        <f t="shared" si="16"/>
        <v>0</v>
      </c>
      <c r="L205" s="1513" t="s">
        <v>1755</v>
      </c>
      <c r="M205" s="4774"/>
    </row>
    <row r="206" spans="1:13">
      <c r="A206" s="5720"/>
      <c r="B206" s="1518">
        <v>320</v>
      </c>
      <c r="C206" s="4397"/>
      <c r="D206" s="4400" t="s">
        <v>1593</v>
      </c>
      <c r="E206" s="5096" t="s">
        <v>478</v>
      </c>
      <c r="F206" s="1515" t="s">
        <v>478</v>
      </c>
      <c r="G206" s="1514">
        <v>0</v>
      </c>
      <c r="H206" s="1515" t="s">
        <v>478</v>
      </c>
      <c r="I206" s="1579">
        <f t="shared" si="15"/>
        <v>0</v>
      </c>
      <c r="J206" s="1579">
        <v>0</v>
      </c>
      <c r="K206" s="1603">
        <f t="shared" si="16"/>
        <v>0</v>
      </c>
      <c r="L206" s="1513" t="s">
        <v>1754</v>
      </c>
      <c r="M206" s="4774"/>
    </row>
    <row r="207" spans="1:13">
      <c r="B207" s="1518">
        <v>321</v>
      </c>
      <c r="C207" s="4397"/>
      <c r="D207" s="4400" t="s">
        <v>1687</v>
      </c>
      <c r="E207" s="3673">
        <v>0</v>
      </c>
      <c r="F207" s="1514">
        <v>0</v>
      </c>
      <c r="G207" s="1514">
        <v>0</v>
      </c>
      <c r="H207" s="1514">
        <v>0</v>
      </c>
      <c r="I207" s="1579">
        <f t="shared" si="15"/>
        <v>0</v>
      </c>
      <c r="J207" s="1579">
        <v>0</v>
      </c>
      <c r="K207" s="1603">
        <f t="shared" si="16"/>
        <v>0</v>
      </c>
      <c r="L207" s="1513" t="s">
        <v>1753</v>
      </c>
    </row>
    <row r="208" spans="1:13">
      <c r="B208" s="1518">
        <v>322</v>
      </c>
      <c r="C208" s="4397"/>
      <c r="D208" s="4400" t="s">
        <v>1501</v>
      </c>
      <c r="E208" s="3673">
        <v>0</v>
      </c>
      <c r="F208" s="1528">
        <v>0</v>
      </c>
      <c r="G208" s="1528">
        <v>0</v>
      </c>
      <c r="H208" s="1528">
        <v>0</v>
      </c>
      <c r="I208" s="1605">
        <f t="shared" si="15"/>
        <v>0</v>
      </c>
      <c r="J208" s="1605">
        <v>0</v>
      </c>
      <c r="K208" s="1603">
        <f t="shared" si="16"/>
        <v>0</v>
      </c>
      <c r="L208" s="1513" t="s">
        <v>1752</v>
      </c>
    </row>
    <row r="209" spans="1:13">
      <c r="B209" s="1518">
        <v>323</v>
      </c>
      <c r="C209" s="4397"/>
      <c r="D209" s="4400" t="s">
        <v>1751</v>
      </c>
      <c r="E209" s="4407">
        <f t="shared" ref="E209:K209" si="17">SUM(E175:E187,E199:E208)</f>
        <v>0</v>
      </c>
      <c r="F209" s="1644">
        <f t="shared" si="17"/>
        <v>0</v>
      </c>
      <c r="G209" s="1644">
        <f t="shared" si="17"/>
        <v>0</v>
      </c>
      <c r="H209" s="1644">
        <f t="shared" si="17"/>
        <v>5600</v>
      </c>
      <c r="I209" s="1605">
        <f t="shared" si="17"/>
        <v>5600</v>
      </c>
      <c r="J209" s="1644">
        <f t="shared" si="17"/>
        <v>0</v>
      </c>
      <c r="K209" s="1603">
        <f t="shared" si="17"/>
        <v>5600</v>
      </c>
      <c r="L209" s="1513" t="s">
        <v>1750</v>
      </c>
    </row>
    <row r="210" spans="1:13">
      <c r="B210" s="1526">
        <v>324</v>
      </c>
      <c r="C210" s="4401"/>
      <c r="D210" s="4402" t="s">
        <v>482</v>
      </c>
      <c r="E210" s="4408">
        <f>+'PTC 410-P87.93'!E153+'PTC 410-P87.93'!E173+'PTC 410-P87.93'!E209</f>
        <v>123</v>
      </c>
      <c r="F210" s="1635">
        <f>+'PTC 410-P87.93'!F153+'PTC 410-P87.93'!F173+'PTC 410-P87.93'!F209</f>
        <v>30</v>
      </c>
      <c r="G210" s="1635">
        <f>+'PTC 410-P87.93'!G153+'PTC 410-P87.93'!G173+'PTC 410-P87.93'!G209</f>
        <v>22</v>
      </c>
      <c r="H210" s="1635">
        <f>+'PTC 410-P87.93'!H153+'PTC 410-P87.93'!H173+'PTC 410-P87.93'!H209</f>
        <v>6518</v>
      </c>
      <c r="I210" s="1579">
        <f>+'PTC 410-P87.93'!I153+'PTC 410-P87.93'!I173+'PTC 410-P87.93'!I209</f>
        <v>6693</v>
      </c>
      <c r="J210" s="1635">
        <f>+'PTC 410-P87.93'!J153+'PTC 410-P87.93'!J173+'PTC 410-P87.93'!J209</f>
        <v>0</v>
      </c>
      <c r="K210" s="1603">
        <f>+'PTC 410-P87.93'!K153+'PTC 410-P87.93'!K173+'PTC 410-P87.93'!K209</f>
        <v>6693</v>
      </c>
      <c r="L210" s="1523" t="s">
        <v>1749</v>
      </c>
    </row>
    <row r="211" spans="1:13">
      <c r="B211" s="1643"/>
      <c r="C211" s="4409"/>
      <c r="D211" s="1555" t="s">
        <v>1748</v>
      </c>
      <c r="E211" s="4177"/>
      <c r="F211" s="4178"/>
      <c r="G211" s="4178"/>
      <c r="H211" s="4178"/>
      <c r="I211" s="1600"/>
      <c r="J211" s="1600"/>
      <c r="K211" s="1599"/>
      <c r="L211" s="1554"/>
    </row>
    <row r="212" spans="1:13">
      <c r="B212" s="1522" t="s">
        <v>982</v>
      </c>
      <c r="C212" s="4399"/>
      <c r="D212" s="1550" t="s">
        <v>1747</v>
      </c>
      <c r="E212" s="4177"/>
      <c r="F212" s="4178"/>
      <c r="G212" s="4178"/>
      <c r="H212" s="4178"/>
      <c r="I212" s="1600"/>
      <c r="J212" s="1600"/>
      <c r="K212" s="1599"/>
      <c r="L212" s="1519" t="s">
        <v>982</v>
      </c>
    </row>
    <row r="213" spans="1:13">
      <c r="B213" s="1522">
        <v>401</v>
      </c>
      <c r="C213" s="4399"/>
      <c r="D213" s="1550" t="s">
        <v>1622</v>
      </c>
      <c r="E213" s="5098">
        <v>966</v>
      </c>
      <c r="F213" s="1527">
        <v>151</v>
      </c>
      <c r="G213" s="1527">
        <v>700</v>
      </c>
      <c r="H213" s="3200">
        <v>4</v>
      </c>
      <c r="I213" s="3199">
        <f t="shared" ref="I213:I230" si="18">SUM(E213:H213)</f>
        <v>1821</v>
      </c>
      <c r="J213" s="3199">
        <v>0</v>
      </c>
      <c r="K213" s="3198">
        <f t="shared" ref="K213:K230" si="19">SUM(I213:J213)</f>
        <v>1821</v>
      </c>
      <c r="L213" s="1519" t="s">
        <v>1746</v>
      </c>
    </row>
    <row r="214" spans="1:13">
      <c r="B214" s="1518">
        <v>402</v>
      </c>
      <c r="C214" s="4397"/>
      <c r="D214" s="4400" t="s">
        <v>1745</v>
      </c>
      <c r="E214" s="5099">
        <v>15</v>
      </c>
      <c r="F214" s="1514">
        <v>0</v>
      </c>
      <c r="G214" s="1514">
        <v>0</v>
      </c>
      <c r="H214" s="1514">
        <v>0</v>
      </c>
      <c r="I214" s="1579">
        <f t="shared" si="18"/>
        <v>15</v>
      </c>
      <c r="J214" s="1579">
        <v>0</v>
      </c>
      <c r="K214" s="1603">
        <f t="shared" si="19"/>
        <v>15</v>
      </c>
      <c r="L214" s="1513" t="s">
        <v>1744</v>
      </c>
    </row>
    <row r="215" spans="1:13">
      <c r="B215" s="1518">
        <v>403</v>
      </c>
      <c r="C215" s="4397"/>
      <c r="D215" s="4400" t="s">
        <v>1743</v>
      </c>
      <c r="E215" s="5099">
        <v>17</v>
      </c>
      <c r="F215" s="1514">
        <v>0</v>
      </c>
      <c r="G215" s="1514">
        <v>0</v>
      </c>
      <c r="H215" s="1514">
        <v>0</v>
      </c>
      <c r="I215" s="1579">
        <f t="shared" si="18"/>
        <v>17</v>
      </c>
      <c r="J215" s="1579">
        <v>0</v>
      </c>
      <c r="K215" s="1603">
        <f t="shared" si="19"/>
        <v>17</v>
      </c>
      <c r="L215" s="1513" t="s">
        <v>1742</v>
      </c>
    </row>
    <row r="216" spans="1:13">
      <c r="B216" s="1518">
        <v>404</v>
      </c>
      <c r="C216" s="4397"/>
      <c r="D216" s="4400" t="s">
        <v>1741</v>
      </c>
      <c r="E216" s="5099">
        <v>0</v>
      </c>
      <c r="F216" s="1514">
        <v>0</v>
      </c>
      <c r="G216" s="1514">
        <v>0</v>
      </c>
      <c r="H216" s="1514">
        <v>0</v>
      </c>
      <c r="I216" s="1579">
        <f t="shared" si="18"/>
        <v>0</v>
      </c>
      <c r="J216" s="1579">
        <v>0</v>
      </c>
      <c r="K216" s="1603">
        <f t="shared" si="19"/>
        <v>0</v>
      </c>
      <c r="L216" s="1513" t="s">
        <v>1740</v>
      </c>
    </row>
    <row r="217" spans="1:13">
      <c r="B217" s="1518">
        <v>405</v>
      </c>
      <c r="C217" s="4397"/>
      <c r="D217" s="4400" t="s">
        <v>1739</v>
      </c>
      <c r="E217" s="5099">
        <v>0</v>
      </c>
      <c r="F217" s="1514">
        <v>0</v>
      </c>
      <c r="G217" s="1514">
        <v>0</v>
      </c>
      <c r="H217" s="1514">
        <v>0</v>
      </c>
      <c r="I217" s="1579">
        <f t="shared" si="18"/>
        <v>0</v>
      </c>
      <c r="J217" s="1579">
        <v>0</v>
      </c>
      <c r="K217" s="1603">
        <f t="shared" si="19"/>
        <v>0</v>
      </c>
      <c r="L217" s="1513" t="s">
        <v>1738</v>
      </c>
    </row>
    <row r="218" spans="1:13">
      <c r="B218" s="1518">
        <v>406</v>
      </c>
      <c r="C218" s="4397"/>
      <c r="D218" s="4400" t="s">
        <v>1737</v>
      </c>
      <c r="E218" s="5099">
        <v>0</v>
      </c>
      <c r="F218" s="1514">
        <v>0</v>
      </c>
      <c r="G218" s="1514">
        <v>0</v>
      </c>
      <c r="H218" s="1514">
        <v>0</v>
      </c>
      <c r="I218" s="1579">
        <f t="shared" si="18"/>
        <v>0</v>
      </c>
      <c r="J218" s="1579">
        <v>0</v>
      </c>
      <c r="K218" s="1603">
        <f t="shared" si="19"/>
        <v>0</v>
      </c>
      <c r="L218" s="1513" t="s">
        <v>1736</v>
      </c>
    </row>
    <row r="219" spans="1:13">
      <c r="B219" s="1518">
        <v>407</v>
      </c>
      <c r="C219" s="4397"/>
      <c r="D219" s="4400" t="s">
        <v>1735</v>
      </c>
      <c r="E219" s="5099">
        <v>0</v>
      </c>
      <c r="F219" s="1514">
        <v>0</v>
      </c>
      <c r="G219" s="1514">
        <v>0</v>
      </c>
      <c r="H219" s="1514">
        <v>0</v>
      </c>
      <c r="I219" s="1579">
        <f t="shared" si="18"/>
        <v>0</v>
      </c>
      <c r="J219" s="1579">
        <v>0</v>
      </c>
      <c r="K219" s="1603">
        <f t="shared" si="19"/>
        <v>0</v>
      </c>
      <c r="L219" s="1513" t="s">
        <v>1734</v>
      </c>
    </row>
    <row r="220" spans="1:13">
      <c r="A220" s="5720"/>
      <c r="B220" s="1518">
        <v>408</v>
      </c>
      <c r="C220" s="4397"/>
      <c r="D220" s="4400" t="s">
        <v>1733</v>
      </c>
      <c r="E220" s="5099">
        <v>0</v>
      </c>
      <c r="F220" s="1514">
        <v>0</v>
      </c>
      <c r="G220" s="1514">
        <v>0</v>
      </c>
      <c r="H220" s="1514">
        <v>0</v>
      </c>
      <c r="I220" s="1579">
        <f t="shared" si="18"/>
        <v>0</v>
      </c>
      <c r="J220" s="1579">
        <v>0</v>
      </c>
      <c r="K220" s="1603">
        <f t="shared" si="19"/>
        <v>0</v>
      </c>
      <c r="L220" s="1513" t="s">
        <v>1732</v>
      </c>
    </row>
    <row r="221" spans="1:13">
      <c r="A221" s="5720"/>
      <c r="B221" s="1518">
        <v>409</v>
      </c>
      <c r="C221" s="4397"/>
      <c r="D221" s="4400" t="s">
        <v>1731</v>
      </c>
      <c r="E221" s="5099">
        <v>0</v>
      </c>
      <c r="F221" s="1514">
        <v>0</v>
      </c>
      <c r="G221" s="1514">
        <v>0</v>
      </c>
      <c r="H221" s="1514">
        <v>0</v>
      </c>
      <c r="I221" s="1579">
        <f t="shared" si="18"/>
        <v>0</v>
      </c>
      <c r="J221" s="1579">
        <v>0</v>
      </c>
      <c r="K221" s="1603">
        <f t="shared" si="19"/>
        <v>0</v>
      </c>
      <c r="L221" s="1513" t="s">
        <v>1730</v>
      </c>
    </row>
    <row r="222" spans="1:13">
      <c r="A222" s="5720"/>
      <c r="B222" s="1518">
        <v>410</v>
      </c>
      <c r="C222" s="4397"/>
      <c r="D222" s="4400" t="s">
        <v>1729</v>
      </c>
      <c r="E222" s="5099">
        <v>0</v>
      </c>
      <c r="F222" s="1514">
        <v>0</v>
      </c>
      <c r="G222" s="1514">
        <v>0</v>
      </c>
      <c r="H222" s="1514">
        <v>0</v>
      </c>
      <c r="I222" s="1579">
        <f t="shared" si="18"/>
        <v>0</v>
      </c>
      <c r="J222" s="1579">
        <v>0</v>
      </c>
      <c r="K222" s="1603">
        <f t="shared" si="19"/>
        <v>0</v>
      </c>
      <c r="L222" s="1513" t="s">
        <v>1728</v>
      </c>
      <c r="M222" s="4426"/>
    </row>
    <row r="223" spans="1:13">
      <c r="A223" s="5720"/>
      <c r="B223" s="1518">
        <v>411</v>
      </c>
      <c r="C223" s="4397"/>
      <c r="D223" s="4400" t="s">
        <v>1727</v>
      </c>
      <c r="E223" s="5099">
        <v>0</v>
      </c>
      <c r="F223" s="1514">
        <v>0</v>
      </c>
      <c r="G223" s="1514">
        <v>0</v>
      </c>
      <c r="H223" s="1514">
        <v>0</v>
      </c>
      <c r="I223" s="1579">
        <f t="shared" si="18"/>
        <v>0</v>
      </c>
      <c r="J223" s="1579">
        <v>0</v>
      </c>
      <c r="K223" s="1603">
        <f t="shared" si="19"/>
        <v>0</v>
      </c>
      <c r="L223" s="1513" t="s">
        <v>1726</v>
      </c>
      <c r="M223" s="4426"/>
    </row>
    <row r="224" spans="1:13">
      <c r="A224" s="5720"/>
      <c r="B224" s="1518">
        <v>412</v>
      </c>
      <c r="C224" s="4397"/>
      <c r="D224" s="4400" t="s">
        <v>1725</v>
      </c>
      <c r="E224" s="5100" t="s">
        <v>478</v>
      </c>
      <c r="F224" s="1515" t="s">
        <v>478</v>
      </c>
      <c r="G224" s="1515" t="s">
        <v>478</v>
      </c>
      <c r="H224" s="1514">
        <v>0</v>
      </c>
      <c r="I224" s="1579">
        <f t="shared" si="18"/>
        <v>0</v>
      </c>
      <c r="J224" s="1579">
        <v>0</v>
      </c>
      <c r="K224" s="1603">
        <f t="shared" si="19"/>
        <v>0</v>
      </c>
      <c r="L224" s="1513" t="s">
        <v>1724</v>
      </c>
      <c r="M224" s="4426"/>
    </row>
    <row r="225" spans="1:13">
      <c r="A225" s="5720"/>
      <c r="B225" s="1518">
        <v>413</v>
      </c>
      <c r="C225" s="4397"/>
      <c r="D225" s="4400" t="s">
        <v>1723</v>
      </c>
      <c r="E225" s="5099">
        <v>0</v>
      </c>
      <c r="F225" s="1514">
        <v>0</v>
      </c>
      <c r="G225" s="1514">
        <v>0</v>
      </c>
      <c r="H225" s="1514">
        <v>0</v>
      </c>
      <c r="I225" s="1579">
        <f t="shared" si="18"/>
        <v>0</v>
      </c>
      <c r="J225" s="1579">
        <v>0</v>
      </c>
      <c r="K225" s="1603">
        <f t="shared" si="19"/>
        <v>0</v>
      </c>
      <c r="L225" s="1513" t="s">
        <v>1722</v>
      </c>
      <c r="M225" s="4426"/>
    </row>
    <row r="226" spans="1:13">
      <c r="A226" s="5720"/>
      <c r="B226" s="1518">
        <v>414</v>
      </c>
      <c r="C226" s="4397"/>
      <c r="D226" s="4400" t="s">
        <v>1614</v>
      </c>
      <c r="E226" s="5100" t="s">
        <v>478</v>
      </c>
      <c r="F226" s="1515" t="s">
        <v>478</v>
      </c>
      <c r="G226" s="1515" t="s">
        <v>478</v>
      </c>
      <c r="H226" s="1514">
        <v>488</v>
      </c>
      <c r="I226" s="1579">
        <f t="shared" si="18"/>
        <v>488</v>
      </c>
      <c r="J226" s="1579">
        <v>0</v>
      </c>
      <c r="K226" s="1603">
        <f t="shared" si="19"/>
        <v>488</v>
      </c>
      <c r="L226" s="1513" t="s">
        <v>1721</v>
      </c>
      <c r="M226" s="4426"/>
    </row>
    <row r="227" spans="1:13">
      <c r="A227" s="5720"/>
      <c r="B227" s="1518">
        <v>415</v>
      </c>
      <c r="C227" s="4397"/>
      <c r="D227" s="4400" t="s">
        <v>1612</v>
      </c>
      <c r="E227" s="5100" t="s">
        <v>478</v>
      </c>
      <c r="F227" s="1515" t="s">
        <v>478</v>
      </c>
      <c r="G227" s="1515" t="s">
        <v>478</v>
      </c>
      <c r="H227" s="1514">
        <v>0</v>
      </c>
      <c r="I227" s="1579">
        <f t="shared" si="18"/>
        <v>0</v>
      </c>
      <c r="J227" s="1579">
        <v>0</v>
      </c>
      <c r="K227" s="1603">
        <f t="shared" si="19"/>
        <v>0</v>
      </c>
      <c r="L227" s="1513" t="s">
        <v>1720</v>
      </c>
      <c r="M227" s="4426"/>
    </row>
    <row r="228" spans="1:13">
      <c r="A228" s="5720"/>
      <c r="B228" s="1518">
        <v>416</v>
      </c>
      <c r="C228" s="4397"/>
      <c r="D228" s="4400" t="s">
        <v>1597</v>
      </c>
      <c r="E228" s="5100" t="s">
        <v>478</v>
      </c>
      <c r="F228" s="1515" t="s">
        <v>478</v>
      </c>
      <c r="G228" s="1514">
        <v>0</v>
      </c>
      <c r="H228" s="1515" t="s">
        <v>478</v>
      </c>
      <c r="I228" s="1579">
        <f t="shared" si="18"/>
        <v>0</v>
      </c>
      <c r="J228" s="1579">
        <v>0</v>
      </c>
      <c r="K228" s="1603">
        <f t="shared" si="19"/>
        <v>0</v>
      </c>
      <c r="L228" s="1513" t="s">
        <v>1719</v>
      </c>
      <c r="M228" s="4426"/>
    </row>
    <row r="229" spans="1:13">
      <c r="A229" s="5720"/>
      <c r="B229" s="1518">
        <v>417</v>
      </c>
      <c r="C229" s="4397"/>
      <c r="D229" s="4400" t="s">
        <v>1595</v>
      </c>
      <c r="E229" s="5100" t="s">
        <v>478</v>
      </c>
      <c r="F229" s="1515" t="s">
        <v>478</v>
      </c>
      <c r="G229" s="1514">
        <v>0</v>
      </c>
      <c r="H229" s="1515" t="s">
        <v>478</v>
      </c>
      <c r="I229" s="1579">
        <f t="shared" si="18"/>
        <v>0</v>
      </c>
      <c r="J229" s="1579">
        <v>0</v>
      </c>
      <c r="K229" s="1603">
        <f t="shared" si="19"/>
        <v>0</v>
      </c>
      <c r="L229" s="1513" t="s">
        <v>1718</v>
      </c>
      <c r="M229" s="4426"/>
    </row>
    <row r="230" spans="1:13">
      <c r="A230" s="5720"/>
      <c r="B230" s="1518">
        <v>418</v>
      </c>
      <c r="C230" s="4397"/>
      <c r="D230" s="4400" t="s">
        <v>1501</v>
      </c>
      <c r="E230" s="5101">
        <v>0</v>
      </c>
      <c r="F230" s="1528">
        <v>0</v>
      </c>
      <c r="G230" s="1528">
        <v>0</v>
      </c>
      <c r="H230" s="1528">
        <v>0</v>
      </c>
      <c r="I230" s="1605">
        <f t="shared" si="18"/>
        <v>0</v>
      </c>
      <c r="J230" s="1605">
        <v>0</v>
      </c>
      <c r="K230" s="1612">
        <f t="shared" si="19"/>
        <v>0</v>
      </c>
      <c r="L230" s="1513" t="s">
        <v>1717</v>
      </c>
      <c r="M230" s="4426"/>
    </row>
    <row r="231" spans="1:13">
      <c r="A231" s="5720"/>
      <c r="B231" s="1518">
        <v>419</v>
      </c>
      <c r="C231" s="4397"/>
      <c r="D231" s="4400" t="s">
        <v>1716</v>
      </c>
      <c r="E231" s="4408">
        <f>SUM(E213:E230)</f>
        <v>998</v>
      </c>
      <c r="F231" s="1634">
        <f t="shared" ref="F231:K231" si="20">SUM(F213:F230)</f>
        <v>151</v>
      </c>
      <c r="G231" s="1635">
        <f t="shared" si="20"/>
        <v>700</v>
      </c>
      <c r="H231" s="1635">
        <f t="shared" si="20"/>
        <v>492</v>
      </c>
      <c r="I231" s="1635">
        <f t="shared" si="20"/>
        <v>2341</v>
      </c>
      <c r="J231" s="1635">
        <f t="shared" si="20"/>
        <v>0</v>
      </c>
      <c r="K231" s="1634">
        <f t="shared" si="20"/>
        <v>2341</v>
      </c>
      <c r="L231" s="1513" t="s">
        <v>1715</v>
      </c>
      <c r="M231" s="4426"/>
    </row>
    <row r="232" spans="1:13">
      <c r="A232" s="5720"/>
      <c r="B232" s="1518"/>
      <c r="C232" s="4397"/>
      <c r="D232" s="4400" t="s">
        <v>1714</v>
      </c>
      <c r="E232" s="4406"/>
      <c r="F232" s="1655"/>
      <c r="G232" s="1655"/>
      <c r="H232" s="1655"/>
      <c r="I232" s="1600"/>
      <c r="J232" s="1600"/>
      <c r="K232" s="1599"/>
      <c r="L232" s="1513"/>
      <c r="M232" s="4426"/>
    </row>
    <row r="233" spans="1:13">
      <c r="A233" s="5720"/>
      <c r="B233" s="1522">
        <v>420</v>
      </c>
      <c r="C233" s="4399"/>
      <c r="D233" s="1550" t="s">
        <v>1622</v>
      </c>
      <c r="E233" s="5098">
        <v>0</v>
      </c>
      <c r="F233" s="1527">
        <v>0</v>
      </c>
      <c r="G233" s="1527">
        <v>0</v>
      </c>
      <c r="H233" s="1527">
        <v>0</v>
      </c>
      <c r="I233" s="1584">
        <f>SUM(E233:H233)</f>
        <v>0</v>
      </c>
      <c r="J233" s="1584">
        <v>0</v>
      </c>
      <c r="K233" s="1669">
        <f>SUM(I233:J233)</f>
        <v>0</v>
      </c>
      <c r="L233" s="1519" t="s">
        <v>1713</v>
      </c>
      <c r="M233" s="5640">
        <v>91</v>
      </c>
    </row>
    <row r="234" spans="1:13" ht="16.5" thickBot="1">
      <c r="A234" s="5720"/>
      <c r="B234" s="1512">
        <v>421</v>
      </c>
      <c r="C234" s="4410"/>
      <c r="D234" s="4403" t="s">
        <v>1712</v>
      </c>
      <c r="E234" s="5102">
        <v>0</v>
      </c>
      <c r="F234" s="1509">
        <v>0</v>
      </c>
      <c r="G234" s="1509">
        <v>0</v>
      </c>
      <c r="H234" s="1509">
        <v>0</v>
      </c>
      <c r="I234" s="1575">
        <f>SUM(E234:H234)</f>
        <v>0</v>
      </c>
      <c r="J234" s="1575">
        <v>0</v>
      </c>
      <c r="K234" s="1593">
        <f>SUM(I234:J234)</f>
        <v>0</v>
      </c>
      <c r="L234" s="1508" t="s">
        <v>1711</v>
      </c>
      <c r="M234" s="5640"/>
    </row>
    <row r="235" spans="1:13" ht="16.5" thickBot="1"/>
    <row r="236" spans="1:13">
      <c r="A236" s="5720"/>
      <c r="B236" s="1571"/>
      <c r="C236" s="1570"/>
      <c r="D236" s="1570"/>
      <c r="E236" s="1570"/>
      <c r="F236" s="1570" t="s">
        <v>982</v>
      </c>
      <c r="G236" s="1570"/>
      <c r="H236" s="1570"/>
      <c r="I236" s="1570"/>
      <c r="J236" s="1570"/>
      <c r="K236" s="1570"/>
      <c r="L236" s="1569"/>
      <c r="M236" s="5641">
        <v>92</v>
      </c>
    </row>
    <row r="237" spans="1:13">
      <c r="A237" s="5720"/>
      <c r="B237" s="5634" t="s">
        <v>3222</v>
      </c>
      <c r="C237" s="5635"/>
      <c r="D237" s="5635"/>
      <c r="E237" s="5635"/>
      <c r="F237" s="5635"/>
      <c r="G237" s="5635"/>
      <c r="H237" s="5635"/>
      <c r="I237" s="5635"/>
      <c r="J237" s="5635"/>
      <c r="K237" s="5635"/>
      <c r="L237" s="4257"/>
      <c r="M237" s="5641"/>
    </row>
    <row r="238" spans="1:13">
      <c r="A238" s="5720"/>
      <c r="B238" s="5636" t="s">
        <v>1522</v>
      </c>
      <c r="C238" s="5637"/>
      <c r="D238" s="5637"/>
      <c r="E238" s="5637"/>
      <c r="F238" s="5637"/>
      <c r="G238" s="5637"/>
      <c r="H238" s="5637"/>
      <c r="I238" s="5637"/>
      <c r="J238" s="5637"/>
      <c r="K238" s="5637"/>
      <c r="L238" s="4256"/>
      <c r="M238" s="4766"/>
    </row>
    <row r="239" spans="1:13">
      <c r="A239" s="5720"/>
      <c r="B239" s="1662"/>
      <c r="C239" s="1661"/>
      <c r="D239" s="1661"/>
      <c r="E239" s="1661"/>
      <c r="F239" s="1661"/>
      <c r="G239" s="1661"/>
      <c r="H239" s="1661"/>
      <c r="I239" s="1661"/>
      <c r="J239" s="1661"/>
      <c r="K239" s="1661"/>
      <c r="L239" s="1660"/>
      <c r="M239" s="4766"/>
    </row>
    <row r="240" spans="1:13">
      <c r="A240" s="5720"/>
      <c r="B240" s="1549"/>
      <c r="C240" s="1631"/>
      <c r="D240" s="1550"/>
      <c r="E240" s="1561"/>
      <c r="F240" s="1630" t="s">
        <v>1519</v>
      </c>
      <c r="G240" s="1558" t="s">
        <v>982</v>
      </c>
      <c r="H240" s="1561"/>
      <c r="I240" s="1630" t="s">
        <v>788</v>
      </c>
      <c r="J240" s="1556"/>
      <c r="K240" s="1550"/>
      <c r="L240" s="1513"/>
      <c r="M240" s="4766"/>
    </row>
    <row r="241" spans="1:13">
      <c r="A241" s="5720"/>
      <c r="B241" s="1549"/>
      <c r="C241" s="1552"/>
      <c r="D241" s="1550"/>
      <c r="E241" s="1546" t="s">
        <v>1518</v>
      </c>
      <c r="F241" s="1629" t="s">
        <v>1517</v>
      </c>
      <c r="G241" s="1546" t="s">
        <v>1516</v>
      </c>
      <c r="H241" s="1552"/>
      <c r="I241" s="1629" t="s">
        <v>1515</v>
      </c>
      <c r="J241" s="1551"/>
      <c r="K241" s="1550"/>
      <c r="L241" s="1519"/>
      <c r="M241" s="4766"/>
    </row>
    <row r="242" spans="1:13">
      <c r="A242" s="5720"/>
      <c r="B242" s="1549" t="s">
        <v>549</v>
      </c>
      <c r="C242" s="1546" t="s">
        <v>491</v>
      </c>
      <c r="D242" s="1538" t="s">
        <v>1514</v>
      </c>
      <c r="E242" s="1627" t="s">
        <v>1513</v>
      </c>
      <c r="F242" s="1628" t="s">
        <v>1512</v>
      </c>
      <c r="G242" s="1627" t="s">
        <v>1511</v>
      </c>
      <c r="H242" s="1539" t="s">
        <v>1510</v>
      </c>
      <c r="I242" s="1627" t="s">
        <v>1509</v>
      </c>
      <c r="J242" s="1539" t="s">
        <v>23</v>
      </c>
      <c r="K242" s="1538" t="s">
        <v>788</v>
      </c>
      <c r="L242" s="1519" t="s">
        <v>549</v>
      </c>
      <c r="M242" s="4766"/>
    </row>
    <row r="243" spans="1:13">
      <c r="A243" s="5720"/>
      <c r="B243" s="1549" t="s">
        <v>1508</v>
      </c>
      <c r="C243" s="1546" t="s">
        <v>492</v>
      </c>
      <c r="D243" s="1538" t="s">
        <v>599</v>
      </c>
      <c r="E243" s="1627" t="s">
        <v>600</v>
      </c>
      <c r="F243" s="1539" t="s">
        <v>494</v>
      </c>
      <c r="G243" s="1627" t="s">
        <v>495</v>
      </c>
      <c r="H243" s="1539" t="s">
        <v>496</v>
      </c>
      <c r="I243" s="1627" t="s">
        <v>497</v>
      </c>
      <c r="J243" s="1539" t="s">
        <v>498</v>
      </c>
      <c r="K243" s="1538" t="s">
        <v>499</v>
      </c>
      <c r="L243" s="1519" t="s">
        <v>1508</v>
      </c>
      <c r="M243" s="4766"/>
    </row>
    <row r="244" spans="1:13" ht="16.5" thickBot="1">
      <c r="A244" s="5720"/>
      <c r="B244" s="1590"/>
      <c r="C244" s="4392"/>
      <c r="D244" s="1625"/>
      <c r="E244" s="1623"/>
      <c r="F244" s="1658"/>
      <c r="G244" s="1623"/>
      <c r="H244" s="1623"/>
      <c r="I244" s="1623"/>
      <c r="J244" s="1539"/>
      <c r="K244" s="1538"/>
      <c r="L244" s="1585"/>
      <c r="M244" s="4766"/>
    </row>
    <row r="245" spans="1:13">
      <c r="A245" s="5720"/>
      <c r="B245" s="1549"/>
      <c r="C245" s="4393"/>
      <c r="D245" s="4400" t="s">
        <v>1811</v>
      </c>
      <c r="E245" s="1535"/>
      <c r="F245" s="1648"/>
      <c r="G245" s="1648"/>
      <c r="H245" s="1648"/>
      <c r="I245" s="1648"/>
      <c r="J245" s="1648"/>
      <c r="K245" s="1570"/>
      <c r="L245" s="1533"/>
      <c r="M245" s="4766"/>
    </row>
    <row r="246" spans="1:13">
      <c r="A246" s="5720"/>
      <c r="B246" s="1549">
        <v>422</v>
      </c>
      <c r="C246" s="4393"/>
      <c r="D246" s="1550" t="s">
        <v>1810</v>
      </c>
      <c r="E246" s="3671">
        <v>0</v>
      </c>
      <c r="F246" s="1527">
        <v>0</v>
      </c>
      <c r="G246" s="1527">
        <v>0</v>
      </c>
      <c r="H246" s="1527">
        <v>0</v>
      </c>
      <c r="I246" s="1584">
        <f t="shared" ref="I246:I258" si="21">SUM(E246:H246)</f>
        <v>0</v>
      </c>
      <c r="J246" s="3200">
        <v>0</v>
      </c>
      <c r="K246" s="1669">
        <f t="shared" ref="K246:K258" si="22">SUM(I246:J246)</f>
        <v>0</v>
      </c>
      <c r="L246" s="1519" t="s">
        <v>1809</v>
      </c>
      <c r="M246" s="4766"/>
    </row>
    <row r="247" spans="1:13">
      <c r="A247" s="5720"/>
      <c r="B247" s="1654">
        <v>423</v>
      </c>
      <c r="C247" s="4394"/>
      <c r="D247" s="4400" t="s">
        <v>1808</v>
      </c>
      <c r="E247" s="3671">
        <v>0</v>
      </c>
      <c r="F247" s="1527">
        <v>0</v>
      </c>
      <c r="G247" s="1527">
        <v>0</v>
      </c>
      <c r="H247" s="1527">
        <v>0</v>
      </c>
      <c r="I247" s="1579">
        <f t="shared" si="21"/>
        <v>0</v>
      </c>
      <c r="J247" s="3200">
        <v>0</v>
      </c>
      <c r="K247" s="1603">
        <f t="shared" si="22"/>
        <v>0</v>
      </c>
      <c r="L247" s="1513" t="s">
        <v>1807</v>
      </c>
      <c r="M247" s="4766"/>
    </row>
    <row r="248" spans="1:13">
      <c r="A248" s="5720"/>
      <c r="B248" s="1654">
        <v>424</v>
      </c>
      <c r="C248" s="4394"/>
      <c r="D248" s="4400" t="s">
        <v>1806</v>
      </c>
      <c r="E248" s="3671">
        <v>0</v>
      </c>
      <c r="F248" s="1527">
        <v>0</v>
      </c>
      <c r="G248" s="1527">
        <v>0</v>
      </c>
      <c r="H248" s="1527">
        <v>0</v>
      </c>
      <c r="I248" s="1579">
        <f t="shared" si="21"/>
        <v>0</v>
      </c>
      <c r="J248" s="3200">
        <v>0</v>
      </c>
      <c r="K248" s="1603">
        <f t="shared" si="22"/>
        <v>0</v>
      </c>
      <c r="L248" s="1513" t="s">
        <v>1805</v>
      </c>
      <c r="M248" s="4766"/>
    </row>
    <row r="249" spans="1:13">
      <c r="A249" s="5720"/>
      <c r="B249" s="1654">
        <v>425</v>
      </c>
      <c r="C249" s="4394"/>
      <c r="D249" s="4400" t="s">
        <v>1731</v>
      </c>
      <c r="E249" s="3671">
        <v>0</v>
      </c>
      <c r="F249" s="1527">
        <v>0</v>
      </c>
      <c r="G249" s="1527">
        <v>0</v>
      </c>
      <c r="H249" s="1527">
        <v>0</v>
      </c>
      <c r="I249" s="1579">
        <f t="shared" si="21"/>
        <v>0</v>
      </c>
      <c r="J249" s="3200">
        <v>0</v>
      </c>
      <c r="K249" s="1603">
        <f t="shared" si="22"/>
        <v>0</v>
      </c>
      <c r="L249" s="1513" t="s">
        <v>1804</v>
      </c>
    </row>
    <row r="250" spans="1:13">
      <c r="A250" s="5720"/>
      <c r="B250" s="1654">
        <v>426</v>
      </c>
      <c r="C250" s="4394"/>
      <c r="D250" s="4400" t="s">
        <v>1729</v>
      </c>
      <c r="E250" s="3671">
        <v>0</v>
      </c>
      <c r="F250" s="1527">
        <v>0</v>
      </c>
      <c r="G250" s="1527">
        <v>0</v>
      </c>
      <c r="H250" s="1527">
        <v>0</v>
      </c>
      <c r="I250" s="1579">
        <f t="shared" si="21"/>
        <v>0</v>
      </c>
      <c r="J250" s="3200">
        <v>0</v>
      </c>
      <c r="K250" s="1603">
        <f t="shared" si="22"/>
        <v>0</v>
      </c>
      <c r="L250" s="1513" t="s">
        <v>1803</v>
      </c>
    </row>
    <row r="251" spans="1:13">
      <c r="A251" s="5720"/>
      <c r="B251" s="1654">
        <v>427</v>
      </c>
      <c r="C251" s="4394"/>
      <c r="D251" s="4400" t="s">
        <v>1727</v>
      </c>
      <c r="E251" s="3671">
        <v>0</v>
      </c>
      <c r="F251" s="1527">
        <v>0</v>
      </c>
      <c r="G251" s="1527">
        <v>0</v>
      </c>
      <c r="H251" s="1527">
        <v>0</v>
      </c>
      <c r="I251" s="1579">
        <f t="shared" si="21"/>
        <v>0</v>
      </c>
      <c r="J251" s="3200">
        <v>0</v>
      </c>
      <c r="K251" s="1603">
        <f t="shared" si="22"/>
        <v>0</v>
      </c>
      <c r="L251" s="1513" t="s">
        <v>1802</v>
      </c>
    </row>
    <row r="252" spans="1:13">
      <c r="A252" s="5720"/>
      <c r="B252" s="1654">
        <v>428</v>
      </c>
      <c r="C252" s="4394"/>
      <c r="D252" s="4400" t="s">
        <v>1725</v>
      </c>
      <c r="E252" s="5096" t="s">
        <v>478</v>
      </c>
      <c r="F252" s="1515" t="s">
        <v>478</v>
      </c>
      <c r="G252" s="1515" t="s">
        <v>478</v>
      </c>
      <c r="H252" s="1514">
        <v>0</v>
      </c>
      <c r="I252" s="1579">
        <f t="shared" si="21"/>
        <v>0</v>
      </c>
      <c r="J252" s="1579">
        <v>0</v>
      </c>
      <c r="K252" s="1603">
        <f t="shared" si="22"/>
        <v>0</v>
      </c>
      <c r="L252" s="1513" t="s">
        <v>1801</v>
      </c>
    </row>
    <row r="253" spans="1:13">
      <c r="B253" s="1654">
        <v>429</v>
      </c>
      <c r="C253" s="4394"/>
      <c r="D253" s="4400" t="s">
        <v>1723</v>
      </c>
      <c r="E253" s="3673">
        <v>0</v>
      </c>
      <c r="F253" s="1514">
        <v>0</v>
      </c>
      <c r="G253" s="1514">
        <v>0</v>
      </c>
      <c r="H253" s="1514">
        <v>0</v>
      </c>
      <c r="I253" s="1579">
        <f t="shared" si="21"/>
        <v>0</v>
      </c>
      <c r="J253" s="1579">
        <v>0</v>
      </c>
      <c r="K253" s="1603">
        <f t="shared" si="22"/>
        <v>0</v>
      </c>
      <c r="L253" s="1513" t="s">
        <v>1800</v>
      </c>
    </row>
    <row r="254" spans="1:13">
      <c r="B254" s="1654">
        <v>430</v>
      </c>
      <c r="C254" s="4394"/>
      <c r="D254" s="4400" t="s">
        <v>1614</v>
      </c>
      <c r="E254" s="5096" t="s">
        <v>478</v>
      </c>
      <c r="F254" s="1515" t="s">
        <v>478</v>
      </c>
      <c r="G254" s="1515" t="s">
        <v>478</v>
      </c>
      <c r="H254" s="1514">
        <v>0</v>
      </c>
      <c r="I254" s="1579">
        <f t="shared" si="21"/>
        <v>0</v>
      </c>
      <c r="J254" s="1579">
        <v>0</v>
      </c>
      <c r="K254" s="1603">
        <f t="shared" si="22"/>
        <v>0</v>
      </c>
      <c r="L254" s="1513" t="s">
        <v>1799</v>
      </c>
    </row>
    <row r="255" spans="1:13">
      <c r="B255" s="1654">
        <v>431</v>
      </c>
      <c r="C255" s="4394"/>
      <c r="D255" s="4400" t="s">
        <v>1612</v>
      </c>
      <c r="E255" s="5096" t="s">
        <v>478</v>
      </c>
      <c r="F255" s="1515" t="s">
        <v>478</v>
      </c>
      <c r="G255" s="1515" t="s">
        <v>478</v>
      </c>
      <c r="H255" s="1514">
        <v>0</v>
      </c>
      <c r="I255" s="1579">
        <f t="shared" si="21"/>
        <v>0</v>
      </c>
      <c r="J255" s="1579">
        <v>0</v>
      </c>
      <c r="K255" s="1603">
        <f t="shared" si="22"/>
        <v>0</v>
      </c>
      <c r="L255" s="1513" t="s">
        <v>1798</v>
      </c>
    </row>
    <row r="256" spans="1:13">
      <c r="B256" s="1654">
        <v>432</v>
      </c>
      <c r="C256" s="4394"/>
      <c r="D256" s="4400" t="s">
        <v>1597</v>
      </c>
      <c r="E256" s="5096" t="s">
        <v>478</v>
      </c>
      <c r="F256" s="1515" t="s">
        <v>478</v>
      </c>
      <c r="G256" s="1514">
        <v>0</v>
      </c>
      <c r="H256" s="1515" t="s">
        <v>478</v>
      </c>
      <c r="I256" s="1635">
        <f t="shared" si="21"/>
        <v>0</v>
      </c>
      <c r="J256" s="1635">
        <v>0</v>
      </c>
      <c r="K256" s="1603">
        <f t="shared" si="22"/>
        <v>0</v>
      </c>
      <c r="L256" s="1513" t="s">
        <v>1797</v>
      </c>
    </row>
    <row r="257" spans="1:13">
      <c r="B257" s="1656">
        <v>433</v>
      </c>
      <c r="C257" s="4395"/>
      <c r="D257" s="4402" t="s">
        <v>1595</v>
      </c>
      <c r="E257" s="5096" t="s">
        <v>478</v>
      </c>
      <c r="F257" s="1515" t="s">
        <v>478</v>
      </c>
      <c r="G257" s="1514">
        <v>0</v>
      </c>
      <c r="H257" s="1515" t="s">
        <v>478</v>
      </c>
      <c r="I257" s="1635">
        <f t="shared" si="21"/>
        <v>0</v>
      </c>
      <c r="J257" s="1635">
        <v>0</v>
      </c>
      <c r="K257" s="1603">
        <f t="shared" si="22"/>
        <v>0</v>
      </c>
      <c r="L257" s="1523" t="s">
        <v>1796</v>
      </c>
    </row>
    <row r="258" spans="1:13">
      <c r="B258" s="1549">
        <v>434</v>
      </c>
      <c r="C258" s="4393"/>
      <c r="D258" s="1550" t="s">
        <v>1501</v>
      </c>
      <c r="E258" s="5088">
        <v>0</v>
      </c>
      <c r="F258" s="1528">
        <v>0</v>
      </c>
      <c r="G258" s="1528">
        <v>0</v>
      </c>
      <c r="H258" s="1528">
        <v>0</v>
      </c>
      <c r="I258" s="1644">
        <f t="shared" si="21"/>
        <v>0</v>
      </c>
      <c r="J258" s="1644">
        <v>0</v>
      </c>
      <c r="K258" s="1612">
        <f t="shared" si="22"/>
        <v>0</v>
      </c>
      <c r="L258" s="1519" t="s">
        <v>1795</v>
      </c>
    </row>
    <row r="259" spans="1:13">
      <c r="B259" s="1654">
        <v>435</v>
      </c>
      <c r="C259" s="4394"/>
      <c r="D259" s="4400" t="s">
        <v>1794</v>
      </c>
      <c r="E259" s="4405">
        <f t="shared" ref="E259:K259" si="23">SUM(E233:E234,E246:E258)</f>
        <v>0</v>
      </c>
      <c r="F259" s="1618">
        <f t="shared" si="23"/>
        <v>0</v>
      </c>
      <c r="G259" s="1618">
        <f t="shared" si="23"/>
        <v>0</v>
      </c>
      <c r="H259" s="1618">
        <f t="shared" si="23"/>
        <v>0</v>
      </c>
      <c r="I259" s="1618">
        <f t="shared" si="23"/>
        <v>0</v>
      </c>
      <c r="J259" s="1618">
        <f t="shared" si="23"/>
        <v>0</v>
      </c>
      <c r="K259" s="1617">
        <f t="shared" si="23"/>
        <v>0</v>
      </c>
      <c r="L259" s="1513" t="s">
        <v>1793</v>
      </c>
    </row>
    <row r="260" spans="1:13">
      <c r="B260" s="1654"/>
      <c r="C260" s="4394"/>
      <c r="D260" s="4400" t="s">
        <v>1792</v>
      </c>
      <c r="E260" s="4177"/>
      <c r="F260" s="4178"/>
      <c r="G260" s="4178"/>
      <c r="H260" s="4178"/>
      <c r="I260" s="1655"/>
      <c r="J260" s="1655"/>
      <c r="K260" s="1599"/>
      <c r="L260" s="1513"/>
    </row>
    <row r="261" spans="1:13">
      <c r="A261" s="5722" t="s">
        <v>3213</v>
      </c>
      <c r="B261" s="1549">
        <v>501</v>
      </c>
      <c r="C261" s="4393"/>
      <c r="D261" s="1550" t="s">
        <v>1791</v>
      </c>
      <c r="E261" s="3671">
        <v>0</v>
      </c>
      <c r="F261" s="1527">
        <v>0</v>
      </c>
      <c r="G261" s="1527">
        <v>0</v>
      </c>
      <c r="H261" s="3672" t="s">
        <v>478</v>
      </c>
      <c r="I261" s="1584">
        <f>SUM(E261:H261)</f>
        <v>0</v>
      </c>
      <c r="J261" s="1584">
        <v>0</v>
      </c>
      <c r="K261" s="1669">
        <f>SUM(I261:J261)</f>
        <v>0</v>
      </c>
      <c r="L261" s="1519" t="s">
        <v>1790</v>
      </c>
    </row>
    <row r="262" spans="1:13">
      <c r="A262" s="5722"/>
      <c r="B262" s="1654">
        <v>502</v>
      </c>
      <c r="C262" s="4394"/>
      <c r="D262" s="4400" t="s">
        <v>1789</v>
      </c>
      <c r="E262" s="3673">
        <v>0</v>
      </c>
      <c r="F262" s="1514">
        <v>0</v>
      </c>
      <c r="G262" s="1514">
        <v>0</v>
      </c>
      <c r="H262" s="1515" t="s">
        <v>478</v>
      </c>
      <c r="I262" s="1579">
        <f>SUM(E262:H262)</f>
        <v>0</v>
      </c>
      <c r="J262" s="4404" t="s">
        <v>478</v>
      </c>
      <c r="K262" s="1603">
        <f>SUM(I262:J262)</f>
        <v>0</v>
      </c>
      <c r="L262" s="1513" t="s">
        <v>1788</v>
      </c>
    </row>
    <row r="263" spans="1:13" ht="15.75" customHeight="1">
      <c r="A263" s="5722"/>
      <c r="B263" s="1654">
        <v>503</v>
      </c>
      <c r="C263" s="4394"/>
      <c r="D263" s="4400" t="s">
        <v>1787</v>
      </c>
      <c r="E263" s="3673">
        <v>0</v>
      </c>
      <c r="F263" s="1514">
        <v>0</v>
      </c>
      <c r="G263" s="1514">
        <v>0</v>
      </c>
      <c r="H263" s="1515" t="s">
        <v>478</v>
      </c>
      <c r="I263" s="1579">
        <f>SUM(E263:H263)</f>
        <v>0</v>
      </c>
      <c r="J263" s="1582" t="s">
        <v>478</v>
      </c>
      <c r="K263" s="1603">
        <f>SUM(I263:J263)</f>
        <v>0</v>
      </c>
      <c r="L263" s="1513" t="s">
        <v>1786</v>
      </c>
      <c r="M263" s="5642" t="s">
        <v>3500</v>
      </c>
    </row>
    <row r="264" spans="1:13">
      <c r="A264" s="5722"/>
      <c r="B264" s="1654">
        <v>504</v>
      </c>
      <c r="C264" s="4394"/>
      <c r="D264" s="4400" t="s">
        <v>1785</v>
      </c>
      <c r="E264" s="5096" t="s">
        <v>478</v>
      </c>
      <c r="F264" s="1515" t="s">
        <v>478</v>
      </c>
      <c r="G264" s="1515" t="s">
        <v>478</v>
      </c>
      <c r="H264" s="1514">
        <v>0</v>
      </c>
      <c r="I264" s="1579">
        <f>SUM(E264:H264)</f>
        <v>0</v>
      </c>
      <c r="J264" s="1579">
        <v>0</v>
      </c>
      <c r="K264" s="1603">
        <f>SUM(I264:J264)</f>
        <v>0</v>
      </c>
      <c r="L264" s="1513" t="s">
        <v>1784</v>
      </c>
      <c r="M264" s="5642"/>
    </row>
    <row r="265" spans="1:13">
      <c r="A265" s="5722"/>
      <c r="B265" s="1654">
        <v>505</v>
      </c>
      <c r="C265" s="4394"/>
      <c r="D265" s="4400" t="s">
        <v>1614</v>
      </c>
      <c r="E265" s="5103" t="s">
        <v>478</v>
      </c>
      <c r="F265" s="5104" t="s">
        <v>478</v>
      </c>
      <c r="G265" s="5104" t="s">
        <v>478</v>
      </c>
      <c r="H265" s="1528">
        <v>0</v>
      </c>
      <c r="I265" s="1605">
        <f>SUM(E265:H265)</f>
        <v>0</v>
      </c>
      <c r="J265" s="1605">
        <v>0</v>
      </c>
      <c r="K265" s="1612">
        <f>SUM(I265:J265)</f>
        <v>0</v>
      </c>
      <c r="L265" s="1513" t="s">
        <v>1783</v>
      </c>
      <c r="M265" s="5642"/>
    </row>
    <row r="266" spans="1:13" ht="15.75" customHeight="1">
      <c r="A266" s="5722"/>
      <c r="B266" s="1654">
        <v>506</v>
      </c>
      <c r="C266" s="4397"/>
      <c r="D266" s="4400" t="s">
        <v>1782</v>
      </c>
      <c r="E266" s="4405">
        <f t="shared" ref="E266:K266" si="24">SUM(E261:E265)</f>
        <v>0</v>
      </c>
      <c r="F266" s="1618">
        <f t="shared" si="24"/>
        <v>0</v>
      </c>
      <c r="G266" s="1618">
        <f t="shared" si="24"/>
        <v>0</v>
      </c>
      <c r="H266" s="1618">
        <f t="shared" si="24"/>
        <v>0</v>
      </c>
      <c r="I266" s="1618">
        <f t="shared" si="24"/>
        <v>0</v>
      </c>
      <c r="J266" s="1618">
        <f t="shared" si="24"/>
        <v>0</v>
      </c>
      <c r="K266" s="1617">
        <f t="shared" si="24"/>
        <v>0</v>
      </c>
      <c r="L266" s="1513" t="s">
        <v>1781</v>
      </c>
      <c r="M266" s="5642"/>
    </row>
    <row r="267" spans="1:13">
      <c r="A267" s="5722"/>
      <c r="B267" s="1654"/>
      <c r="C267" s="4397"/>
      <c r="D267" s="4400" t="s">
        <v>1780</v>
      </c>
      <c r="E267" s="4177"/>
      <c r="F267" s="4178"/>
      <c r="G267" s="4178"/>
      <c r="H267" s="4178"/>
      <c r="I267" s="1600"/>
      <c r="J267" s="1600"/>
      <c r="K267" s="1599"/>
      <c r="L267" s="1513"/>
      <c r="M267" s="5642"/>
    </row>
    <row r="268" spans="1:13">
      <c r="A268" s="5722"/>
      <c r="B268" s="1549">
        <v>507</v>
      </c>
      <c r="C268" s="4399" t="s">
        <v>249</v>
      </c>
      <c r="D268" s="1550" t="s">
        <v>1622</v>
      </c>
      <c r="E268" s="3671">
        <v>0</v>
      </c>
      <c r="F268" s="1527">
        <v>0</v>
      </c>
      <c r="G268" s="1527">
        <v>0</v>
      </c>
      <c r="H268" s="1527">
        <v>0</v>
      </c>
      <c r="I268" s="1584">
        <f t="shared" ref="I268:I277" si="25">SUM(E268:H268)</f>
        <v>0</v>
      </c>
      <c r="J268" s="4404" t="s">
        <v>478</v>
      </c>
      <c r="K268" s="1669">
        <f t="shared" ref="K268:K277" si="26">SUM(I268:J268)</f>
        <v>0</v>
      </c>
      <c r="L268" s="1519" t="s">
        <v>1779</v>
      </c>
      <c r="M268" s="5642"/>
    </row>
    <row r="269" spans="1:13">
      <c r="A269" s="5722"/>
      <c r="B269" s="1654">
        <v>508</v>
      </c>
      <c r="C269" s="4397" t="s">
        <v>249</v>
      </c>
      <c r="D269" s="4400" t="s">
        <v>1778</v>
      </c>
      <c r="E269" s="3673">
        <v>0</v>
      </c>
      <c r="F269" s="1514">
        <v>0</v>
      </c>
      <c r="G269" s="1514">
        <v>0</v>
      </c>
      <c r="H269" s="1514">
        <v>0</v>
      </c>
      <c r="I269" s="1579">
        <f t="shared" si="25"/>
        <v>0</v>
      </c>
      <c r="J269" s="1582" t="s">
        <v>478</v>
      </c>
      <c r="K269" s="1603">
        <f t="shared" si="26"/>
        <v>0</v>
      </c>
      <c r="L269" s="1513" t="s">
        <v>1777</v>
      </c>
      <c r="M269" s="5642"/>
    </row>
    <row r="270" spans="1:13">
      <c r="A270" s="5722"/>
      <c r="B270" s="1654">
        <v>509</v>
      </c>
      <c r="C270" s="4397" t="s">
        <v>249</v>
      </c>
      <c r="D270" s="4400" t="s">
        <v>1776</v>
      </c>
      <c r="E270" s="3673">
        <v>0</v>
      </c>
      <c r="F270" s="1514">
        <v>0</v>
      </c>
      <c r="G270" s="1514">
        <v>0</v>
      </c>
      <c r="H270" s="1514">
        <v>0</v>
      </c>
      <c r="I270" s="1579">
        <f t="shared" si="25"/>
        <v>0</v>
      </c>
      <c r="J270" s="1582" t="s">
        <v>478</v>
      </c>
      <c r="K270" s="1603">
        <f t="shared" si="26"/>
        <v>0</v>
      </c>
      <c r="L270" s="1513" t="s">
        <v>1775</v>
      </c>
      <c r="M270" s="5642"/>
    </row>
    <row r="271" spans="1:13">
      <c r="A271" s="5722"/>
      <c r="B271" s="1654">
        <v>510</v>
      </c>
      <c r="C271" s="4397" t="s">
        <v>249</v>
      </c>
      <c r="D271" s="4400" t="s">
        <v>1774</v>
      </c>
      <c r="E271" s="3673">
        <v>0</v>
      </c>
      <c r="F271" s="1514">
        <v>0</v>
      </c>
      <c r="G271" s="1514">
        <v>0</v>
      </c>
      <c r="H271" s="1514">
        <v>0</v>
      </c>
      <c r="I271" s="1579">
        <f t="shared" si="25"/>
        <v>0</v>
      </c>
      <c r="J271" s="1582" t="s">
        <v>478</v>
      </c>
      <c r="K271" s="1603">
        <f t="shared" si="26"/>
        <v>0</v>
      </c>
      <c r="L271" s="1513" t="s">
        <v>1773</v>
      </c>
      <c r="M271" s="5642"/>
    </row>
    <row r="272" spans="1:13">
      <c r="A272" s="5722"/>
      <c r="B272" s="1654">
        <v>511</v>
      </c>
      <c r="C272" s="4397" t="s">
        <v>249</v>
      </c>
      <c r="D272" s="4400" t="s">
        <v>1725</v>
      </c>
      <c r="E272" s="5096" t="s">
        <v>478</v>
      </c>
      <c r="F272" s="1515" t="s">
        <v>478</v>
      </c>
      <c r="G272" s="1515" t="s">
        <v>478</v>
      </c>
      <c r="H272" s="1514">
        <v>0</v>
      </c>
      <c r="I272" s="1579">
        <f t="shared" si="25"/>
        <v>0</v>
      </c>
      <c r="J272" s="1582" t="s">
        <v>478</v>
      </c>
      <c r="K272" s="1603">
        <f t="shared" si="26"/>
        <v>0</v>
      </c>
      <c r="L272" s="1513" t="s">
        <v>1772</v>
      </c>
      <c r="M272" s="5642"/>
    </row>
    <row r="273" spans="1:13">
      <c r="A273" s="5722"/>
      <c r="B273" s="1654">
        <v>512</v>
      </c>
      <c r="C273" s="4397" t="s">
        <v>249</v>
      </c>
      <c r="D273" s="4400" t="s">
        <v>1614</v>
      </c>
      <c r="E273" s="5096" t="s">
        <v>478</v>
      </c>
      <c r="F273" s="1515" t="s">
        <v>478</v>
      </c>
      <c r="G273" s="1515" t="s">
        <v>478</v>
      </c>
      <c r="H273" s="1514">
        <v>0</v>
      </c>
      <c r="I273" s="1579">
        <f t="shared" si="25"/>
        <v>0</v>
      </c>
      <c r="J273" s="1582" t="s">
        <v>478</v>
      </c>
      <c r="K273" s="1603">
        <f t="shared" si="26"/>
        <v>0</v>
      </c>
      <c r="L273" s="1513" t="s">
        <v>1771</v>
      </c>
      <c r="M273" s="5642"/>
    </row>
    <row r="274" spans="1:13">
      <c r="A274" s="5722"/>
      <c r="B274" s="1654">
        <v>513</v>
      </c>
      <c r="C274" s="4397" t="s">
        <v>249</v>
      </c>
      <c r="D274" s="4400" t="s">
        <v>1770</v>
      </c>
      <c r="E274" s="5096" t="s">
        <v>478</v>
      </c>
      <c r="F274" s="1515" t="s">
        <v>478</v>
      </c>
      <c r="G274" s="1515" t="s">
        <v>478</v>
      </c>
      <c r="H274" s="1514">
        <v>0</v>
      </c>
      <c r="I274" s="1579">
        <f t="shared" si="25"/>
        <v>0</v>
      </c>
      <c r="J274" s="1582" t="s">
        <v>478</v>
      </c>
      <c r="K274" s="1603">
        <f t="shared" si="26"/>
        <v>0</v>
      </c>
      <c r="L274" s="1513" t="s">
        <v>1769</v>
      </c>
      <c r="M274" s="5642"/>
    </row>
    <row r="275" spans="1:13">
      <c r="A275" s="5722"/>
      <c r="B275" s="1654">
        <v>514</v>
      </c>
      <c r="C275" s="4397" t="s">
        <v>249</v>
      </c>
      <c r="D275" s="4400" t="s">
        <v>1597</v>
      </c>
      <c r="E275" s="5096" t="s">
        <v>478</v>
      </c>
      <c r="F275" s="1515" t="s">
        <v>478</v>
      </c>
      <c r="G275" s="1514">
        <v>0</v>
      </c>
      <c r="H275" s="1515" t="s">
        <v>478</v>
      </c>
      <c r="I275" s="1579">
        <f t="shared" si="25"/>
        <v>0</v>
      </c>
      <c r="J275" s="1582" t="s">
        <v>478</v>
      </c>
      <c r="K275" s="1603">
        <f t="shared" si="26"/>
        <v>0</v>
      </c>
      <c r="L275" s="1513" t="s">
        <v>1768</v>
      </c>
      <c r="M275" s="5642"/>
    </row>
    <row r="276" spans="1:13">
      <c r="A276" s="5722"/>
      <c r="B276" s="1654">
        <v>515</v>
      </c>
      <c r="C276" s="4397" t="s">
        <v>249</v>
      </c>
      <c r="D276" s="4400" t="s">
        <v>1595</v>
      </c>
      <c r="E276" s="5096" t="s">
        <v>478</v>
      </c>
      <c r="F276" s="1515" t="s">
        <v>478</v>
      </c>
      <c r="G276" s="1514">
        <v>0</v>
      </c>
      <c r="H276" s="1515" t="s">
        <v>478</v>
      </c>
      <c r="I276" s="1579">
        <f t="shared" si="25"/>
        <v>0</v>
      </c>
      <c r="J276" s="1582" t="s">
        <v>478</v>
      </c>
      <c r="K276" s="1603">
        <f t="shared" si="26"/>
        <v>0</v>
      </c>
      <c r="L276" s="1513" t="s">
        <v>1767</v>
      </c>
      <c r="M276" s="5642"/>
    </row>
    <row r="277" spans="1:13">
      <c r="A277" s="5722"/>
      <c r="B277" s="1654">
        <v>516</v>
      </c>
      <c r="C277" s="4397" t="s">
        <v>249</v>
      </c>
      <c r="D277" s="4400" t="s">
        <v>1501</v>
      </c>
      <c r="E277" s="5088">
        <v>0</v>
      </c>
      <c r="F277" s="1528">
        <v>0</v>
      </c>
      <c r="G277" s="5105">
        <v>0</v>
      </c>
      <c r="H277" s="1528">
        <v>0</v>
      </c>
      <c r="I277" s="1605">
        <f t="shared" si="25"/>
        <v>0</v>
      </c>
      <c r="J277" s="1582" t="s">
        <v>478</v>
      </c>
      <c r="K277" s="1612">
        <f t="shared" si="26"/>
        <v>0</v>
      </c>
      <c r="L277" s="1513" t="s">
        <v>1766</v>
      </c>
      <c r="M277" s="5642"/>
    </row>
    <row r="278" spans="1:13" ht="16.5" thickBot="1">
      <c r="A278" s="5722"/>
      <c r="B278" s="1653">
        <v>517</v>
      </c>
      <c r="C278" s="4396" t="s">
        <v>249</v>
      </c>
      <c r="D278" s="4403" t="s">
        <v>1765</v>
      </c>
      <c r="E278" s="3726">
        <f t="shared" ref="E278:K278" si="27">SUM(E268:E277)</f>
        <v>0</v>
      </c>
      <c r="F278" s="1652">
        <f t="shared" si="27"/>
        <v>0</v>
      </c>
      <c r="G278" s="1652">
        <f t="shared" si="27"/>
        <v>0</v>
      </c>
      <c r="H278" s="1652">
        <f t="shared" si="27"/>
        <v>0</v>
      </c>
      <c r="I278" s="1652">
        <f t="shared" si="27"/>
        <v>0</v>
      </c>
      <c r="J278" s="1652">
        <f t="shared" si="27"/>
        <v>0</v>
      </c>
      <c r="K278" s="1650">
        <f t="shared" si="27"/>
        <v>0</v>
      </c>
      <c r="L278" s="1508" t="s">
        <v>1764</v>
      </c>
      <c r="M278" s="5642"/>
    </row>
    <row r="279" spans="1:13" ht="16.5" thickBot="1"/>
    <row r="280" spans="1:13" ht="15.75" customHeight="1">
      <c r="A280" s="5720" t="s">
        <v>3213</v>
      </c>
      <c r="B280" s="1571"/>
      <c r="C280" s="1570"/>
      <c r="D280" s="1570"/>
      <c r="E280" s="1570"/>
      <c r="F280" s="1570" t="s">
        <v>982</v>
      </c>
      <c r="G280" s="1570"/>
      <c r="H280" s="1570"/>
      <c r="I280" s="1570"/>
      <c r="J280" s="1570"/>
      <c r="K280" s="1570"/>
      <c r="L280" s="1569"/>
      <c r="M280" s="5721" t="s">
        <v>3500</v>
      </c>
    </row>
    <row r="281" spans="1:13">
      <c r="A281" s="5720"/>
      <c r="B281" s="5634" t="s">
        <v>3222</v>
      </c>
      <c r="C281" s="5635"/>
      <c r="D281" s="5635"/>
      <c r="E281" s="5635"/>
      <c r="F281" s="5635"/>
      <c r="G281" s="5635"/>
      <c r="H281" s="5635"/>
      <c r="I281" s="5635"/>
      <c r="J281" s="5635"/>
      <c r="K281" s="5635"/>
      <c r="L281" s="5647"/>
      <c r="M281" s="5721"/>
    </row>
    <row r="282" spans="1:13">
      <c r="A282" s="5720"/>
      <c r="B282" s="5636" t="s">
        <v>1522</v>
      </c>
      <c r="C282" s="5637"/>
      <c r="D282" s="5637"/>
      <c r="E282" s="5637"/>
      <c r="F282" s="5637"/>
      <c r="G282" s="5637"/>
      <c r="H282" s="5637"/>
      <c r="I282" s="5637"/>
      <c r="J282" s="5637"/>
      <c r="K282" s="5637"/>
      <c r="L282" s="5646"/>
      <c r="M282" s="5721"/>
    </row>
    <row r="283" spans="1:13">
      <c r="A283" s="5720"/>
      <c r="B283" s="1566"/>
      <c r="C283" s="1684"/>
      <c r="D283" s="1684"/>
      <c r="E283" s="1684"/>
      <c r="F283" s="1684"/>
      <c r="G283" s="1684"/>
      <c r="H283" s="1684"/>
      <c r="I283" s="1684"/>
      <c r="J283" s="1684"/>
      <c r="K283" s="1684"/>
      <c r="L283" s="1683"/>
      <c r="M283" s="5721"/>
    </row>
    <row r="284" spans="1:13">
      <c r="A284" s="5720"/>
      <c r="B284" s="1549"/>
      <c r="C284" s="1561"/>
      <c r="D284" s="1550"/>
      <c r="E284" s="1561"/>
      <c r="F284" s="1629" t="s">
        <v>1519</v>
      </c>
      <c r="G284" s="1682" t="s">
        <v>982</v>
      </c>
      <c r="H284" s="1552"/>
      <c r="I284" s="1629" t="s">
        <v>788</v>
      </c>
      <c r="J284" s="1556"/>
      <c r="K284" s="1550"/>
      <c r="L284" s="1554"/>
      <c r="M284" s="5721"/>
    </row>
    <row r="285" spans="1:13">
      <c r="A285" s="5720"/>
      <c r="B285" s="1549"/>
      <c r="C285" s="1552"/>
      <c r="D285" s="1550"/>
      <c r="E285" s="1546" t="s">
        <v>1518</v>
      </c>
      <c r="F285" s="1629" t="s">
        <v>1517</v>
      </c>
      <c r="G285" s="1546" t="s">
        <v>1516</v>
      </c>
      <c r="H285" s="1552"/>
      <c r="I285" s="1629" t="s">
        <v>1515</v>
      </c>
      <c r="J285" s="1551"/>
      <c r="K285" s="1550"/>
      <c r="L285" s="1519"/>
      <c r="M285" s="5721"/>
    </row>
    <row r="286" spans="1:13">
      <c r="A286" s="5720"/>
      <c r="B286" s="1549" t="s">
        <v>549</v>
      </c>
      <c r="C286" s="1546" t="s">
        <v>491</v>
      </c>
      <c r="D286" s="1538" t="s">
        <v>1514</v>
      </c>
      <c r="E286" s="1629" t="s">
        <v>1513</v>
      </c>
      <c r="F286" s="1628" t="s">
        <v>1512</v>
      </c>
      <c r="G286" s="1627" t="s">
        <v>1511</v>
      </c>
      <c r="H286" s="1539" t="s">
        <v>1510</v>
      </c>
      <c r="I286" s="1538" t="s">
        <v>1509</v>
      </c>
      <c r="J286" s="1539" t="s">
        <v>23</v>
      </c>
      <c r="K286" s="1538" t="s">
        <v>788</v>
      </c>
      <c r="L286" s="1519" t="s">
        <v>549</v>
      </c>
      <c r="M286" s="5721"/>
    </row>
    <row r="287" spans="1:13">
      <c r="A287" s="5720"/>
      <c r="B287" s="1549" t="s">
        <v>1508</v>
      </c>
      <c r="C287" s="1546" t="s">
        <v>492</v>
      </c>
      <c r="D287" s="1538" t="s">
        <v>599</v>
      </c>
      <c r="E287" s="1629" t="s">
        <v>600</v>
      </c>
      <c r="F287" s="1539" t="s">
        <v>494</v>
      </c>
      <c r="G287" s="1627" t="s">
        <v>495</v>
      </c>
      <c r="H287" s="1539" t="s">
        <v>496</v>
      </c>
      <c r="I287" s="1538" t="s">
        <v>497</v>
      </c>
      <c r="J287" s="1539" t="s">
        <v>498</v>
      </c>
      <c r="K287" s="1538" t="s">
        <v>499</v>
      </c>
      <c r="L287" s="1519" t="s">
        <v>1508</v>
      </c>
      <c r="M287" s="5721"/>
    </row>
    <row r="288" spans="1:13" ht="16.5" thickBot="1">
      <c r="A288" s="5720"/>
      <c r="B288" s="1590"/>
      <c r="C288" s="4392"/>
      <c r="D288" s="1589"/>
      <c r="E288" s="1681"/>
      <c r="F288" s="1680"/>
      <c r="G288" s="1680"/>
      <c r="H288" s="1680"/>
      <c r="I288" s="1680"/>
      <c r="J288" s="1679"/>
      <c r="K288" s="1678"/>
      <c r="L288" s="1585"/>
      <c r="M288" s="5721"/>
    </row>
    <row r="289" spans="1:13">
      <c r="A289" s="5720"/>
      <c r="B289" s="1549"/>
      <c r="C289" s="4411"/>
      <c r="D289" s="1571" t="s">
        <v>1865</v>
      </c>
      <c r="E289" s="1535"/>
      <c r="F289" s="1534"/>
      <c r="G289" s="1534"/>
      <c r="H289" s="1534"/>
      <c r="I289" s="1534"/>
      <c r="J289" s="1534"/>
      <c r="K289" s="1608"/>
      <c r="L289" s="1533"/>
      <c r="M289" s="5721"/>
    </row>
    <row r="290" spans="1:13">
      <c r="A290" s="5720"/>
      <c r="B290" s="1549">
        <v>518</v>
      </c>
      <c r="C290" s="4411"/>
      <c r="D290" s="1549" t="s">
        <v>1622</v>
      </c>
      <c r="E290" s="3671">
        <v>0</v>
      </c>
      <c r="F290" s="1527">
        <v>0</v>
      </c>
      <c r="G290" s="1527">
        <v>0</v>
      </c>
      <c r="H290" s="1527">
        <v>0</v>
      </c>
      <c r="I290" s="1584">
        <f t="shared" ref="I290:I298" si="28">SUM(E290:H290)</f>
        <v>0</v>
      </c>
      <c r="J290" s="1584">
        <v>0</v>
      </c>
      <c r="K290" s="1669">
        <f t="shared" ref="K290:K298" si="29">SUM(I290:J290)</f>
        <v>0</v>
      </c>
      <c r="L290" s="1519" t="s">
        <v>1864</v>
      </c>
      <c r="M290" s="5721"/>
    </row>
    <row r="291" spans="1:13">
      <c r="A291" s="5720"/>
      <c r="B291" s="1654">
        <v>519</v>
      </c>
      <c r="C291" s="4412"/>
      <c r="D291" s="1654" t="s">
        <v>1863</v>
      </c>
      <c r="E291" s="3673">
        <v>0</v>
      </c>
      <c r="F291" s="1514">
        <v>0</v>
      </c>
      <c r="G291" s="1514">
        <v>0</v>
      </c>
      <c r="H291" s="1514">
        <v>0</v>
      </c>
      <c r="I291" s="1584">
        <f t="shared" si="28"/>
        <v>0</v>
      </c>
      <c r="J291" s="1584">
        <v>0</v>
      </c>
      <c r="K291" s="1669">
        <f t="shared" si="29"/>
        <v>0</v>
      </c>
      <c r="L291" s="1513" t="s">
        <v>1862</v>
      </c>
      <c r="M291" s="5721"/>
    </row>
    <row r="292" spans="1:13">
      <c r="A292" s="5720"/>
      <c r="B292" s="1654">
        <v>520</v>
      </c>
      <c r="C292" s="4412"/>
      <c r="D292" s="1654" t="s">
        <v>1861</v>
      </c>
      <c r="E292" s="3673">
        <v>0</v>
      </c>
      <c r="F292" s="1514">
        <v>0</v>
      </c>
      <c r="G292" s="1514">
        <v>0</v>
      </c>
      <c r="H292" s="1514">
        <v>0</v>
      </c>
      <c r="I292" s="1584">
        <f t="shared" si="28"/>
        <v>0</v>
      </c>
      <c r="J292" s="1584">
        <v>0</v>
      </c>
      <c r="K292" s="1669">
        <f t="shared" si="29"/>
        <v>0</v>
      </c>
      <c r="L292" s="1513" t="s">
        <v>1860</v>
      </c>
      <c r="M292" s="5721"/>
    </row>
    <row r="293" spans="1:13">
      <c r="A293" s="5720"/>
      <c r="B293" s="1654">
        <v>521</v>
      </c>
      <c r="C293" s="4412"/>
      <c r="D293" s="1654" t="s">
        <v>1859</v>
      </c>
      <c r="E293" s="3673">
        <v>0</v>
      </c>
      <c r="F293" s="1514">
        <v>0</v>
      </c>
      <c r="G293" s="1514">
        <v>0</v>
      </c>
      <c r="H293" s="1514">
        <v>0</v>
      </c>
      <c r="I293" s="1584">
        <f t="shared" si="28"/>
        <v>0</v>
      </c>
      <c r="J293" s="1584">
        <v>0</v>
      </c>
      <c r="K293" s="1669">
        <f t="shared" si="29"/>
        <v>0</v>
      </c>
      <c r="L293" s="1513" t="s">
        <v>1858</v>
      </c>
      <c r="M293" s="5721"/>
    </row>
    <row r="294" spans="1:13">
      <c r="A294" s="5720"/>
      <c r="B294" s="1654">
        <v>522</v>
      </c>
      <c r="C294" s="4412"/>
      <c r="D294" s="1654" t="s">
        <v>1614</v>
      </c>
      <c r="E294" s="5096" t="s">
        <v>478</v>
      </c>
      <c r="F294" s="1515" t="s">
        <v>478</v>
      </c>
      <c r="G294" s="1515" t="s">
        <v>478</v>
      </c>
      <c r="H294" s="1514">
        <v>0</v>
      </c>
      <c r="I294" s="1584">
        <f t="shared" si="28"/>
        <v>0</v>
      </c>
      <c r="J294" s="1584">
        <v>0</v>
      </c>
      <c r="K294" s="1669">
        <f t="shared" si="29"/>
        <v>0</v>
      </c>
      <c r="L294" s="1513" t="s">
        <v>1857</v>
      </c>
      <c r="M294" s="5721"/>
    </row>
    <row r="295" spans="1:13">
      <c r="A295" s="5720"/>
      <c r="B295" s="1654">
        <v>523</v>
      </c>
      <c r="C295" s="4412"/>
      <c r="D295" s="1654" t="s">
        <v>1770</v>
      </c>
      <c r="E295" s="5096" t="s">
        <v>478</v>
      </c>
      <c r="F295" s="1515" t="s">
        <v>478</v>
      </c>
      <c r="G295" s="1515" t="s">
        <v>478</v>
      </c>
      <c r="H295" s="1514">
        <v>0</v>
      </c>
      <c r="I295" s="1584">
        <f t="shared" si="28"/>
        <v>0</v>
      </c>
      <c r="J295" s="1584">
        <v>0</v>
      </c>
      <c r="K295" s="1669">
        <f t="shared" si="29"/>
        <v>0</v>
      </c>
      <c r="L295" s="1513" t="s">
        <v>1856</v>
      </c>
    </row>
    <row r="296" spans="1:13">
      <c r="A296" s="5720"/>
      <c r="B296" s="1654">
        <v>524</v>
      </c>
      <c r="C296" s="4412"/>
      <c r="D296" s="1654" t="s">
        <v>1597</v>
      </c>
      <c r="E296" s="5096" t="s">
        <v>478</v>
      </c>
      <c r="F296" s="1515" t="s">
        <v>478</v>
      </c>
      <c r="G296" s="1514">
        <v>0</v>
      </c>
      <c r="H296" s="1515" t="s">
        <v>478</v>
      </c>
      <c r="I296" s="1584">
        <f t="shared" si="28"/>
        <v>0</v>
      </c>
      <c r="J296" s="1584">
        <v>0</v>
      </c>
      <c r="K296" s="1669">
        <f t="shared" si="29"/>
        <v>0</v>
      </c>
      <c r="L296" s="1513" t="s">
        <v>1855</v>
      </c>
    </row>
    <row r="297" spans="1:13">
      <c r="A297" s="5720"/>
      <c r="B297" s="1654">
        <v>525</v>
      </c>
      <c r="C297" s="4412"/>
      <c r="D297" s="1654" t="s">
        <v>1595</v>
      </c>
      <c r="E297" s="5096" t="s">
        <v>478</v>
      </c>
      <c r="F297" s="1515" t="s">
        <v>478</v>
      </c>
      <c r="G297" s="1514">
        <v>0</v>
      </c>
      <c r="H297" s="1515" t="s">
        <v>478</v>
      </c>
      <c r="I297" s="1584">
        <f t="shared" si="28"/>
        <v>0</v>
      </c>
      <c r="J297" s="1584">
        <v>0</v>
      </c>
      <c r="K297" s="1669">
        <f t="shared" si="29"/>
        <v>0</v>
      </c>
      <c r="L297" s="1513" t="s">
        <v>1854</v>
      </c>
    </row>
    <row r="298" spans="1:13">
      <c r="B298" s="1654">
        <v>526</v>
      </c>
      <c r="C298" s="4412"/>
      <c r="D298" s="1654" t="s">
        <v>1501</v>
      </c>
      <c r="E298" s="3673">
        <v>0</v>
      </c>
      <c r="F298" s="1514">
        <v>0</v>
      </c>
      <c r="G298" s="1514">
        <v>0</v>
      </c>
      <c r="H298" s="1514">
        <v>0</v>
      </c>
      <c r="I298" s="1584">
        <f t="shared" si="28"/>
        <v>0</v>
      </c>
      <c r="J298" s="1584">
        <v>0</v>
      </c>
      <c r="K298" s="1669">
        <f t="shared" si="29"/>
        <v>0</v>
      </c>
      <c r="L298" s="1513" t="s">
        <v>1853</v>
      </c>
    </row>
    <row r="299" spans="1:13">
      <c r="B299" s="1654">
        <v>527</v>
      </c>
      <c r="C299" s="4412"/>
      <c r="D299" s="1654" t="s">
        <v>1852</v>
      </c>
      <c r="E299" s="4413">
        <f t="shared" ref="E299:K299" si="30">SUM(E290:E298)</f>
        <v>0</v>
      </c>
      <c r="F299" s="4414">
        <f t="shared" si="30"/>
        <v>0</v>
      </c>
      <c r="G299" s="1579">
        <f t="shared" si="30"/>
        <v>0</v>
      </c>
      <c r="H299" s="1579">
        <f t="shared" si="30"/>
        <v>0</v>
      </c>
      <c r="I299" s="1579">
        <f t="shared" si="30"/>
        <v>0</v>
      </c>
      <c r="J299" s="1579">
        <f t="shared" si="30"/>
        <v>0</v>
      </c>
      <c r="K299" s="1603">
        <f t="shared" si="30"/>
        <v>0</v>
      </c>
      <c r="L299" s="1513" t="s">
        <v>1851</v>
      </c>
    </row>
    <row r="300" spans="1:13">
      <c r="B300" s="1654">
        <v>528</v>
      </c>
      <c r="C300" s="4412"/>
      <c r="D300" s="4415" t="s">
        <v>1850</v>
      </c>
      <c r="E300" s="4413">
        <f>+'PTC 410-P87.93'!E231+'PTC 410-P87.93'!E259+'PTC 410-P87.93'!E266+'PTC 410-P87.93'!E278+'PTC 410-P87.93'!E299</f>
        <v>998</v>
      </c>
      <c r="F300" s="1579">
        <f>+'PTC 410-P87.93'!F231+'PTC 410-P87.93'!F259+'PTC 410-P87.93'!F266+'PTC 410-P87.93'!F278+'PTC 410-P87.93'!F299</f>
        <v>151</v>
      </c>
      <c r="G300" s="1579">
        <f>+'PTC 410-P87.93'!G231+'PTC 410-P87.93'!G259+'PTC 410-P87.93'!G266+'PTC 410-P87.93'!G278+'PTC 410-P87.93'!G299</f>
        <v>700</v>
      </c>
      <c r="H300" s="1579">
        <f>+'PTC 410-P87.93'!H231+'PTC 410-P87.93'!H259+'PTC 410-P87.93'!H266+'PTC 410-P87.93'!H278+'PTC 410-P87.93'!H299</f>
        <v>492</v>
      </c>
      <c r="I300" s="1579">
        <f>+'PTC 410-P87.93'!I231+'PTC 410-P87.93'!I259+'PTC 410-P87.93'!I266+'PTC 410-P87.93'!I278+'PTC 410-P87.93'!I299</f>
        <v>2341</v>
      </c>
      <c r="J300" s="1579">
        <f>+'PTC 410-P87.93'!J231+'PTC 410-P87.93'!J259+'PTC 410-P87.93'!J266+'PTC 410-P87.93'!J278+'PTC 410-P87.93'!J299</f>
        <v>0</v>
      </c>
      <c r="K300" s="1603">
        <f>+'PTC 410-P87.93'!K231+'PTC 410-P87.93'!K259+'PTC 410-P87.93'!K266+'PTC 410-P87.93'!K278+'PTC 410-P87.93'!K299</f>
        <v>2341</v>
      </c>
      <c r="L300" s="1513" t="s">
        <v>1849</v>
      </c>
    </row>
    <row r="301" spans="1:13">
      <c r="B301" s="1654"/>
      <c r="C301" s="4412"/>
      <c r="D301" s="1549" t="s">
        <v>1848</v>
      </c>
      <c r="E301" s="4416"/>
      <c r="F301" s="1671"/>
      <c r="G301" s="1671"/>
      <c r="H301" s="1671"/>
      <c r="I301" s="1671"/>
      <c r="J301" s="1671"/>
      <c r="K301" s="1599"/>
      <c r="L301" s="1513"/>
    </row>
    <row r="302" spans="1:13">
      <c r="B302" s="1549">
        <v>601</v>
      </c>
      <c r="C302" s="4411"/>
      <c r="D302" s="1549" t="s">
        <v>1847</v>
      </c>
      <c r="E302" s="3671">
        <v>0</v>
      </c>
      <c r="F302" s="1527">
        <v>0</v>
      </c>
      <c r="G302" s="1527">
        <v>0</v>
      </c>
      <c r="H302" s="1527">
        <v>0</v>
      </c>
      <c r="I302" s="1584">
        <f t="shared" ref="I302:I319" si="31">SUM(E302:H302)</f>
        <v>0</v>
      </c>
      <c r="J302" s="1584">
        <v>0</v>
      </c>
      <c r="K302" s="1669">
        <f t="shared" ref="K302:K319" si="32">SUM(I302:J302)</f>
        <v>0</v>
      </c>
      <c r="L302" s="1519" t="s">
        <v>1846</v>
      </c>
    </row>
    <row r="303" spans="1:13">
      <c r="B303" s="1654">
        <v>602</v>
      </c>
      <c r="C303" s="4412"/>
      <c r="D303" s="1654" t="s">
        <v>1845</v>
      </c>
      <c r="E303" s="3671">
        <v>0</v>
      </c>
      <c r="F303" s="1527">
        <v>0</v>
      </c>
      <c r="G303" s="1527">
        <v>0</v>
      </c>
      <c r="H303" s="1527">
        <v>0</v>
      </c>
      <c r="I303" s="1579">
        <f t="shared" si="31"/>
        <v>0</v>
      </c>
      <c r="J303" s="1579">
        <v>0</v>
      </c>
      <c r="K303" s="1603">
        <f t="shared" si="32"/>
        <v>0</v>
      </c>
      <c r="L303" s="1513" t="s">
        <v>1844</v>
      </c>
    </row>
    <row r="304" spans="1:13">
      <c r="B304" s="1654">
        <v>603</v>
      </c>
      <c r="C304" s="4412"/>
      <c r="D304" s="1654" t="s">
        <v>1843</v>
      </c>
      <c r="E304" s="3671">
        <v>1208</v>
      </c>
      <c r="F304" s="1527">
        <v>347</v>
      </c>
      <c r="G304" s="1527">
        <v>4003</v>
      </c>
      <c r="H304" s="1527">
        <v>83484</v>
      </c>
      <c r="I304" s="1579">
        <f t="shared" si="31"/>
        <v>89042</v>
      </c>
      <c r="J304" s="1579">
        <v>0</v>
      </c>
      <c r="K304" s="1603">
        <f t="shared" si="32"/>
        <v>89042</v>
      </c>
      <c r="L304" s="1513" t="s">
        <v>1842</v>
      </c>
    </row>
    <row r="305" spans="1:13">
      <c r="B305" s="1654">
        <v>604</v>
      </c>
      <c r="C305" s="4412"/>
      <c r="D305" s="1654" t="s">
        <v>1841</v>
      </c>
      <c r="E305" s="3671">
        <v>0</v>
      </c>
      <c r="F305" s="1527">
        <v>0</v>
      </c>
      <c r="G305" s="1527">
        <v>0</v>
      </c>
      <c r="H305" s="1527">
        <v>0</v>
      </c>
      <c r="I305" s="1579">
        <f t="shared" si="31"/>
        <v>0</v>
      </c>
      <c r="J305" s="1579">
        <v>0</v>
      </c>
      <c r="K305" s="1603">
        <f t="shared" si="32"/>
        <v>0</v>
      </c>
      <c r="L305" s="1513" t="s">
        <v>1840</v>
      </c>
    </row>
    <row r="306" spans="1:13">
      <c r="A306" s="5720"/>
      <c r="B306" s="1654">
        <v>605</v>
      </c>
      <c r="C306" s="4412"/>
      <c r="D306" s="1654" t="s">
        <v>1839</v>
      </c>
      <c r="E306" s="3671">
        <v>0</v>
      </c>
      <c r="F306" s="1527">
        <v>0</v>
      </c>
      <c r="G306" s="1527">
        <v>0</v>
      </c>
      <c r="H306" s="1527">
        <v>0</v>
      </c>
      <c r="I306" s="1579">
        <f t="shared" si="31"/>
        <v>0</v>
      </c>
      <c r="J306" s="1579">
        <v>0</v>
      </c>
      <c r="K306" s="1603">
        <f t="shared" si="32"/>
        <v>0</v>
      </c>
      <c r="L306" s="1513" t="s">
        <v>1838</v>
      </c>
    </row>
    <row r="307" spans="1:13">
      <c r="A307" s="5720"/>
      <c r="B307" s="1654">
        <v>606</v>
      </c>
      <c r="C307" s="4412"/>
      <c r="D307" s="1654" t="s">
        <v>1837</v>
      </c>
      <c r="E307" s="3671">
        <v>0</v>
      </c>
      <c r="F307" s="1527">
        <v>0</v>
      </c>
      <c r="G307" s="1527">
        <v>0</v>
      </c>
      <c r="H307" s="1527">
        <v>0</v>
      </c>
      <c r="I307" s="1579">
        <f t="shared" si="31"/>
        <v>0</v>
      </c>
      <c r="J307" s="4417" t="s">
        <v>478</v>
      </c>
      <c r="K307" s="1603">
        <f t="shared" si="32"/>
        <v>0</v>
      </c>
      <c r="L307" s="1513" t="s">
        <v>1836</v>
      </c>
    </row>
    <row r="308" spans="1:13">
      <c r="A308" s="5720"/>
      <c r="B308" s="1654">
        <v>607</v>
      </c>
      <c r="C308" s="4412"/>
      <c r="D308" s="1654" t="s">
        <v>1835</v>
      </c>
      <c r="E308" s="3671">
        <v>0</v>
      </c>
      <c r="F308" s="1527">
        <v>0</v>
      </c>
      <c r="G308" s="1527">
        <v>1</v>
      </c>
      <c r="H308" s="1527">
        <v>3</v>
      </c>
      <c r="I308" s="1579">
        <f t="shared" si="31"/>
        <v>4</v>
      </c>
      <c r="J308" s="1579">
        <v>0</v>
      </c>
      <c r="K308" s="1603">
        <f t="shared" si="32"/>
        <v>4</v>
      </c>
      <c r="L308" s="1513" t="s">
        <v>1834</v>
      </c>
      <c r="M308" s="4426"/>
    </row>
    <row r="309" spans="1:13">
      <c r="A309" s="5720"/>
      <c r="B309" s="1654">
        <v>608</v>
      </c>
      <c r="C309" s="4412"/>
      <c r="D309" s="1654" t="s">
        <v>1833</v>
      </c>
      <c r="E309" s="3671">
        <v>0</v>
      </c>
      <c r="F309" s="1527">
        <v>0</v>
      </c>
      <c r="G309" s="1527">
        <v>1</v>
      </c>
      <c r="H309" s="1527">
        <v>0</v>
      </c>
      <c r="I309" s="1579">
        <f t="shared" si="31"/>
        <v>1</v>
      </c>
      <c r="J309" s="1579">
        <v>0</v>
      </c>
      <c r="K309" s="1603">
        <f t="shared" si="32"/>
        <v>1</v>
      </c>
      <c r="L309" s="1513" t="s">
        <v>1832</v>
      </c>
      <c r="M309" s="4426"/>
    </row>
    <row r="310" spans="1:13">
      <c r="A310" s="5720"/>
      <c r="B310" s="1654">
        <v>609</v>
      </c>
      <c r="C310" s="4412"/>
      <c r="D310" s="1654" t="s">
        <v>1831</v>
      </c>
      <c r="E310" s="3671">
        <v>0</v>
      </c>
      <c r="F310" s="1527">
        <v>0</v>
      </c>
      <c r="G310" s="1527">
        <v>0</v>
      </c>
      <c r="H310" s="1527">
        <v>0</v>
      </c>
      <c r="I310" s="1579">
        <f t="shared" si="31"/>
        <v>0</v>
      </c>
      <c r="J310" s="1579">
        <v>0</v>
      </c>
      <c r="K310" s="1603">
        <f t="shared" si="32"/>
        <v>0</v>
      </c>
      <c r="L310" s="1513" t="s">
        <v>1830</v>
      </c>
      <c r="M310" s="4426"/>
    </row>
    <row r="311" spans="1:13">
      <c r="A311" s="5720"/>
      <c r="B311" s="1654">
        <v>610</v>
      </c>
      <c r="C311" s="4412"/>
      <c r="D311" s="1654" t="s">
        <v>1829</v>
      </c>
      <c r="E311" s="3671">
        <v>0</v>
      </c>
      <c r="F311" s="1527">
        <v>0</v>
      </c>
      <c r="G311" s="1527">
        <v>0</v>
      </c>
      <c r="H311" s="1527">
        <v>0</v>
      </c>
      <c r="I311" s="1579">
        <f t="shared" si="31"/>
        <v>0</v>
      </c>
      <c r="J311" s="1579">
        <v>0</v>
      </c>
      <c r="K311" s="1603">
        <f t="shared" si="32"/>
        <v>0</v>
      </c>
      <c r="L311" s="1513" t="s">
        <v>1828</v>
      </c>
      <c r="M311" s="4426"/>
    </row>
    <row r="312" spans="1:13">
      <c r="A312" s="5720"/>
      <c r="B312" s="1654">
        <v>611</v>
      </c>
      <c r="C312" s="4412"/>
      <c r="D312" s="1654" t="s">
        <v>1614</v>
      </c>
      <c r="E312" s="5096" t="s">
        <v>478</v>
      </c>
      <c r="F312" s="1515" t="s">
        <v>478</v>
      </c>
      <c r="G312" s="1515" t="s">
        <v>478</v>
      </c>
      <c r="H312" s="1514">
        <v>872</v>
      </c>
      <c r="I312" s="1579">
        <f t="shared" si="31"/>
        <v>872</v>
      </c>
      <c r="J312" s="1579">
        <v>0</v>
      </c>
      <c r="K312" s="1603">
        <f t="shared" si="32"/>
        <v>872</v>
      </c>
      <c r="L312" s="1513" t="s">
        <v>1827</v>
      </c>
      <c r="M312" s="4426"/>
    </row>
    <row r="313" spans="1:13">
      <c r="A313" s="5720"/>
      <c r="B313" s="1654">
        <v>612</v>
      </c>
      <c r="C313" s="4412"/>
      <c r="D313" s="1654" t="s">
        <v>1770</v>
      </c>
      <c r="E313" s="5096" t="s">
        <v>478</v>
      </c>
      <c r="F313" s="1515" t="s">
        <v>478</v>
      </c>
      <c r="G313" s="1515" t="s">
        <v>478</v>
      </c>
      <c r="H313" s="1514">
        <v>6</v>
      </c>
      <c r="I313" s="1579">
        <f t="shared" si="31"/>
        <v>6</v>
      </c>
      <c r="J313" s="1579">
        <v>0</v>
      </c>
      <c r="K313" s="1603">
        <f t="shared" si="32"/>
        <v>6</v>
      </c>
      <c r="L313" s="1513" t="s">
        <v>1826</v>
      </c>
      <c r="M313" s="4426"/>
    </row>
    <row r="314" spans="1:13">
      <c r="A314" s="5720"/>
      <c r="B314" s="1654">
        <v>613</v>
      </c>
      <c r="C314" s="4412"/>
      <c r="D314" s="1654" t="s">
        <v>1825</v>
      </c>
      <c r="E314" s="5096" t="s">
        <v>478</v>
      </c>
      <c r="F314" s="1515" t="s">
        <v>478</v>
      </c>
      <c r="G314" s="1515" t="s">
        <v>478</v>
      </c>
      <c r="H314" s="1514">
        <v>0</v>
      </c>
      <c r="I314" s="1579">
        <f t="shared" si="31"/>
        <v>0</v>
      </c>
      <c r="J314" s="1579">
        <v>0</v>
      </c>
      <c r="K314" s="1603">
        <f t="shared" si="32"/>
        <v>0</v>
      </c>
      <c r="L314" s="1513" t="s">
        <v>1824</v>
      </c>
      <c r="M314" s="4426"/>
    </row>
    <row r="315" spans="1:13">
      <c r="A315" s="5720"/>
      <c r="B315" s="1654">
        <v>614</v>
      </c>
      <c r="C315" s="4412"/>
      <c r="D315" s="1654" t="s">
        <v>1823</v>
      </c>
      <c r="E315" s="5096" t="s">
        <v>478</v>
      </c>
      <c r="F315" s="1515" t="s">
        <v>478</v>
      </c>
      <c r="G315" s="1515" t="s">
        <v>478</v>
      </c>
      <c r="H315" s="1514">
        <v>0</v>
      </c>
      <c r="I315" s="1579">
        <f t="shared" si="31"/>
        <v>0</v>
      </c>
      <c r="J315" s="1579">
        <v>0</v>
      </c>
      <c r="K315" s="1603">
        <f t="shared" si="32"/>
        <v>0</v>
      </c>
      <c r="L315" s="1513" t="s">
        <v>1822</v>
      </c>
      <c r="M315" s="4426"/>
    </row>
    <row r="316" spans="1:13">
      <c r="A316" s="5720"/>
      <c r="B316" s="1654">
        <v>615</v>
      </c>
      <c r="C316" s="4412"/>
      <c r="D316" s="1654" t="s">
        <v>1821</v>
      </c>
      <c r="E316" s="5096" t="s">
        <v>478</v>
      </c>
      <c r="F316" s="1515" t="s">
        <v>478</v>
      </c>
      <c r="G316" s="1515" t="s">
        <v>478</v>
      </c>
      <c r="H316" s="1514">
        <v>0</v>
      </c>
      <c r="I316" s="1579">
        <f t="shared" si="31"/>
        <v>0</v>
      </c>
      <c r="J316" s="1579">
        <v>0</v>
      </c>
      <c r="K316" s="1603">
        <f t="shared" si="32"/>
        <v>0</v>
      </c>
      <c r="L316" s="1513" t="s">
        <v>1820</v>
      </c>
      <c r="M316" s="4426"/>
    </row>
    <row r="317" spans="1:13">
      <c r="A317" s="5720"/>
      <c r="B317" s="1654">
        <v>616</v>
      </c>
      <c r="C317" s="4412"/>
      <c r="D317" s="1654" t="s">
        <v>1597</v>
      </c>
      <c r="E317" s="5096" t="s">
        <v>478</v>
      </c>
      <c r="F317" s="1515" t="s">
        <v>478</v>
      </c>
      <c r="G317" s="1514">
        <v>0</v>
      </c>
      <c r="H317" s="1515" t="s">
        <v>478</v>
      </c>
      <c r="I317" s="1579">
        <f t="shared" si="31"/>
        <v>0</v>
      </c>
      <c r="J317" s="1579">
        <v>0</v>
      </c>
      <c r="K317" s="1603">
        <f t="shared" si="32"/>
        <v>0</v>
      </c>
      <c r="L317" s="1513" t="s">
        <v>1819</v>
      </c>
      <c r="M317" s="4426"/>
    </row>
    <row r="318" spans="1:13">
      <c r="A318" s="5720"/>
      <c r="B318" s="1654">
        <v>617</v>
      </c>
      <c r="C318" s="4412"/>
      <c r="D318" s="1654" t="s">
        <v>1595</v>
      </c>
      <c r="E318" s="5096" t="s">
        <v>478</v>
      </c>
      <c r="F318" s="1515" t="s">
        <v>478</v>
      </c>
      <c r="G318" s="1514">
        <v>0</v>
      </c>
      <c r="H318" s="1515" t="s">
        <v>478</v>
      </c>
      <c r="I318" s="1579">
        <f t="shared" si="31"/>
        <v>0</v>
      </c>
      <c r="J318" s="1579">
        <v>0</v>
      </c>
      <c r="K318" s="1603">
        <f t="shared" si="32"/>
        <v>0</v>
      </c>
      <c r="L318" s="1513" t="s">
        <v>1818</v>
      </c>
      <c r="M318" s="4426"/>
    </row>
    <row r="319" spans="1:13">
      <c r="A319" s="5720"/>
      <c r="B319" s="1654">
        <v>618</v>
      </c>
      <c r="C319" s="4412" t="s">
        <v>1817</v>
      </c>
      <c r="D319" s="1654" t="s">
        <v>1501</v>
      </c>
      <c r="E319" s="3673">
        <v>579</v>
      </c>
      <c r="F319" s="1514">
        <v>0</v>
      </c>
      <c r="G319" s="1514">
        <v>2</v>
      </c>
      <c r="H319" s="1514">
        <v>1</v>
      </c>
      <c r="I319" s="1579">
        <f t="shared" si="31"/>
        <v>582</v>
      </c>
      <c r="J319" s="1579">
        <v>0</v>
      </c>
      <c r="K319" s="1603">
        <f t="shared" si="32"/>
        <v>582</v>
      </c>
      <c r="L319" s="1513" t="s">
        <v>1816</v>
      </c>
      <c r="M319" s="4426"/>
    </row>
    <row r="320" spans="1:13">
      <c r="A320" s="5720"/>
      <c r="B320" s="1654">
        <v>619</v>
      </c>
      <c r="C320" s="4412"/>
      <c r="D320" s="1654" t="s">
        <v>1815</v>
      </c>
      <c r="E320" s="4416">
        <f t="shared" ref="E320:K320" si="33">SUM(E302:E319)</f>
        <v>1787</v>
      </c>
      <c r="F320" s="1605">
        <f t="shared" si="33"/>
        <v>347</v>
      </c>
      <c r="G320" s="1605">
        <f t="shared" si="33"/>
        <v>4007</v>
      </c>
      <c r="H320" s="1605">
        <f t="shared" si="33"/>
        <v>84366</v>
      </c>
      <c r="I320" s="1605">
        <f t="shared" si="33"/>
        <v>90507</v>
      </c>
      <c r="J320" s="1605">
        <f t="shared" si="33"/>
        <v>0</v>
      </c>
      <c r="K320" s="1612">
        <f t="shared" si="33"/>
        <v>90507</v>
      </c>
      <c r="L320" s="1513" t="s">
        <v>1814</v>
      </c>
      <c r="M320" s="5640">
        <v>93</v>
      </c>
    </row>
    <row r="321" spans="1:13" ht="16.5" thickBot="1">
      <c r="A321" s="5720"/>
      <c r="B321" s="1653">
        <v>620</v>
      </c>
      <c r="C321" s="4418" t="s">
        <v>249</v>
      </c>
      <c r="D321" s="1653" t="s">
        <v>1813</v>
      </c>
      <c r="E321" s="4419">
        <f>+'PTC 410-P87.93'!E121+'PTC 410-P87.93'!E210+'PTC 410-P87.93'!E300+'PTC 410-P87.93'!E320</f>
        <v>4140</v>
      </c>
      <c r="F321" s="1509">
        <f>+'PTC 410-P87.93'!F121+'PTC 410-P87.93'!F210+'PTC 410-P87.93'!F300+'PTC 410-P87.93'!F320</f>
        <v>1619</v>
      </c>
      <c r="G321" s="1509">
        <f>+'PTC 410-P87.93'!G121+'PTC 410-P87.93'!G210+'PTC 410-P87.93'!G300+'PTC 410-P87.93'!G320</f>
        <v>5710</v>
      </c>
      <c r="H321" s="1509">
        <f>+'PTC 410-P87.93'!H121+'PTC 410-P87.93'!H210+'PTC 410-P87.93'!H300+'PTC 410-P87.93'!H320</f>
        <v>109786</v>
      </c>
      <c r="I321" s="1509">
        <f>+'PTC 410-P87.93'!I121+'PTC 410-P87.93'!I210+'PTC 410-P87.93'!I300+'PTC 410-P87.93'!I320</f>
        <v>121255</v>
      </c>
      <c r="J321" s="1509">
        <f>+'PTC 410-P87.93'!J121+'PTC 410-P87.93'!J210+'PTC 410-P87.93'!J300+'PTC 410-P87.93'!J320</f>
        <v>0</v>
      </c>
      <c r="K321" s="1593">
        <f>+'PTC 410-P87.93'!K121+'PTC 410-P87.93'!K210+'PTC 410-P87.93'!K300+'PTC 410-P87.93'!K320</f>
        <v>121255</v>
      </c>
      <c r="L321" s="1508" t="s">
        <v>1812</v>
      </c>
      <c r="M321" s="5640"/>
    </row>
  </sheetData>
  <mergeCells count="44">
    <mergeCell ref="A34:A48"/>
    <mergeCell ref="B5:K5"/>
    <mergeCell ref="B6:K6"/>
    <mergeCell ref="A22:A31"/>
    <mergeCell ref="M4:M17"/>
    <mergeCell ref="M47:M48"/>
    <mergeCell ref="A4:A20"/>
    <mergeCell ref="B51:K51"/>
    <mergeCell ref="B52:K52"/>
    <mergeCell ref="M67:M77"/>
    <mergeCell ref="A50:A64"/>
    <mergeCell ref="M50:M51"/>
    <mergeCell ref="M78:M92"/>
    <mergeCell ref="A75:A92"/>
    <mergeCell ref="B95:K95"/>
    <mergeCell ref="B96:K96"/>
    <mergeCell ref="A125:A139"/>
    <mergeCell ref="M138:M139"/>
    <mergeCell ref="A94:A111"/>
    <mergeCell ref="M94:M108"/>
    <mergeCell ref="B142:K142"/>
    <mergeCell ref="B143:K143"/>
    <mergeCell ref="A141:A155"/>
    <mergeCell ref="M141:M142"/>
    <mergeCell ref="M174:M187"/>
    <mergeCell ref="A172:A187"/>
    <mergeCell ref="B190:K190"/>
    <mergeCell ref="B191:K191"/>
    <mergeCell ref="A220:A234"/>
    <mergeCell ref="M233:M234"/>
    <mergeCell ref="M189:M202"/>
    <mergeCell ref="A189:A206"/>
    <mergeCell ref="B237:K237"/>
    <mergeCell ref="B238:K238"/>
    <mergeCell ref="A236:A252"/>
    <mergeCell ref="M236:M237"/>
    <mergeCell ref="M263:M278"/>
    <mergeCell ref="A261:A278"/>
    <mergeCell ref="B281:L281"/>
    <mergeCell ref="B282:L282"/>
    <mergeCell ref="A306:A321"/>
    <mergeCell ref="M320:M321"/>
    <mergeCell ref="M280:M294"/>
    <mergeCell ref="A280:A297"/>
  </mergeCells>
  <printOptions horizontalCentered="1" verticalCentered="1"/>
  <pageMargins left="0.25" right="0.25" top="0.25" bottom="0.25" header="0" footer="0"/>
  <pageSetup scale="70" fitToHeight="0" orientation="landscape" r:id="rId1"/>
  <headerFooter alignWithMargins="0"/>
  <rowBreaks count="6" manualBreakCount="6">
    <brk id="49" max="16383" man="1"/>
    <brk id="93" max="16383" man="1"/>
    <brk id="140" max="16383" man="1"/>
    <brk id="188" max="16383" man="1"/>
    <brk id="235" max="16383" man="1"/>
    <brk id="279" max="16383"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G54"/>
  <sheetViews>
    <sheetView showGridLines="0" zoomScaleNormal="100" workbookViewId="0">
      <selection activeCell="H38" sqref="H38"/>
    </sheetView>
  </sheetViews>
  <sheetFormatPr defaultColWidth="10.140625" defaultRowHeight="15.75"/>
  <cols>
    <col min="1" max="1" width="7.5703125" style="27" customWidth="1"/>
    <col min="2" max="2" width="20.140625" style="28" customWidth="1"/>
    <col min="3" max="3" width="1.85546875" style="28" customWidth="1"/>
    <col min="4" max="4" width="63.42578125" style="27" customWidth="1"/>
    <col min="5" max="5" width="12.28515625" style="27" customWidth="1"/>
    <col min="6" max="6" width="1.85546875" style="27" customWidth="1"/>
    <col min="7" max="7" width="19.5703125" style="27" customWidth="1"/>
    <col min="8" max="256" width="10.140625" style="27"/>
    <col min="257" max="257" width="7.5703125" style="27" customWidth="1"/>
    <col min="258" max="258" width="20.140625" style="27" customWidth="1"/>
    <col min="259" max="259" width="1.85546875" style="27" customWidth="1"/>
    <col min="260" max="260" width="63.5703125" style="27" customWidth="1"/>
    <col min="261" max="261" width="17.85546875" style="27" customWidth="1"/>
    <col min="262" max="262" width="1.85546875" style="27" customWidth="1"/>
    <col min="263" max="263" width="22.85546875" style="27" customWidth="1"/>
    <col min="264" max="512" width="10.140625" style="27"/>
    <col min="513" max="513" width="7.5703125" style="27" customWidth="1"/>
    <col min="514" max="514" width="20.140625" style="27" customWidth="1"/>
    <col min="515" max="515" width="1.85546875" style="27" customWidth="1"/>
    <col min="516" max="516" width="63.5703125" style="27" customWidth="1"/>
    <col min="517" max="517" width="17.85546875" style="27" customWidth="1"/>
    <col min="518" max="518" width="1.85546875" style="27" customWidth="1"/>
    <col min="519" max="519" width="22.85546875" style="27" customWidth="1"/>
    <col min="520" max="768" width="10.140625" style="27"/>
    <col min="769" max="769" width="7.5703125" style="27" customWidth="1"/>
    <col min="770" max="770" width="20.140625" style="27" customWidth="1"/>
    <col min="771" max="771" width="1.85546875" style="27" customWidth="1"/>
    <col min="772" max="772" width="63.5703125" style="27" customWidth="1"/>
    <col min="773" max="773" width="17.85546875" style="27" customWidth="1"/>
    <col min="774" max="774" width="1.85546875" style="27" customWidth="1"/>
    <col min="775" max="775" width="22.85546875" style="27" customWidth="1"/>
    <col min="776" max="1024" width="10.140625" style="27"/>
    <col min="1025" max="1025" width="7.5703125" style="27" customWidth="1"/>
    <col min="1026" max="1026" width="20.140625" style="27" customWidth="1"/>
    <col min="1027" max="1027" width="1.85546875" style="27" customWidth="1"/>
    <col min="1028" max="1028" width="63.5703125" style="27" customWidth="1"/>
    <col min="1029" max="1029" width="17.85546875" style="27" customWidth="1"/>
    <col min="1030" max="1030" width="1.85546875" style="27" customWidth="1"/>
    <col min="1031" max="1031" width="22.85546875" style="27" customWidth="1"/>
    <col min="1032" max="1280" width="10.140625" style="27"/>
    <col min="1281" max="1281" width="7.5703125" style="27" customWidth="1"/>
    <col min="1282" max="1282" width="20.140625" style="27" customWidth="1"/>
    <col min="1283" max="1283" width="1.85546875" style="27" customWidth="1"/>
    <col min="1284" max="1284" width="63.5703125" style="27" customWidth="1"/>
    <col min="1285" max="1285" width="17.85546875" style="27" customWidth="1"/>
    <col min="1286" max="1286" width="1.85546875" style="27" customWidth="1"/>
    <col min="1287" max="1287" width="22.85546875" style="27" customWidth="1"/>
    <col min="1288" max="1536" width="10.140625" style="27"/>
    <col min="1537" max="1537" width="7.5703125" style="27" customWidth="1"/>
    <col min="1538" max="1538" width="20.140625" style="27" customWidth="1"/>
    <col min="1539" max="1539" width="1.85546875" style="27" customWidth="1"/>
    <col min="1540" max="1540" width="63.5703125" style="27" customWidth="1"/>
    <col min="1541" max="1541" width="17.85546875" style="27" customWidth="1"/>
    <col min="1542" max="1542" width="1.85546875" style="27" customWidth="1"/>
    <col min="1543" max="1543" width="22.85546875" style="27" customWidth="1"/>
    <col min="1544" max="1792" width="10.140625" style="27"/>
    <col min="1793" max="1793" width="7.5703125" style="27" customWidth="1"/>
    <col min="1794" max="1794" width="20.140625" style="27" customWidth="1"/>
    <col min="1795" max="1795" width="1.85546875" style="27" customWidth="1"/>
    <col min="1796" max="1796" width="63.5703125" style="27" customWidth="1"/>
    <col min="1797" max="1797" width="17.85546875" style="27" customWidth="1"/>
    <col min="1798" max="1798" width="1.85546875" style="27" customWidth="1"/>
    <col min="1799" max="1799" width="22.85546875" style="27" customWidth="1"/>
    <col min="1800" max="2048" width="10.140625" style="27"/>
    <col min="2049" max="2049" width="7.5703125" style="27" customWidth="1"/>
    <col min="2050" max="2050" width="20.140625" style="27" customWidth="1"/>
    <col min="2051" max="2051" width="1.85546875" style="27" customWidth="1"/>
    <col min="2052" max="2052" width="63.5703125" style="27" customWidth="1"/>
    <col min="2053" max="2053" width="17.85546875" style="27" customWidth="1"/>
    <col min="2054" max="2054" width="1.85546875" style="27" customWidth="1"/>
    <col min="2055" max="2055" width="22.85546875" style="27" customWidth="1"/>
    <col min="2056" max="2304" width="10.140625" style="27"/>
    <col min="2305" max="2305" width="7.5703125" style="27" customWidth="1"/>
    <col min="2306" max="2306" width="20.140625" style="27" customWidth="1"/>
    <col min="2307" max="2307" width="1.85546875" style="27" customWidth="1"/>
    <col min="2308" max="2308" width="63.5703125" style="27" customWidth="1"/>
    <col min="2309" max="2309" width="17.85546875" style="27" customWidth="1"/>
    <col min="2310" max="2310" width="1.85546875" style="27" customWidth="1"/>
    <col min="2311" max="2311" width="22.85546875" style="27" customWidth="1"/>
    <col min="2312" max="2560" width="10.140625" style="27"/>
    <col min="2561" max="2561" width="7.5703125" style="27" customWidth="1"/>
    <col min="2562" max="2562" width="20.140625" style="27" customWidth="1"/>
    <col min="2563" max="2563" width="1.85546875" style="27" customWidth="1"/>
    <col min="2564" max="2564" width="63.5703125" style="27" customWidth="1"/>
    <col min="2565" max="2565" width="17.85546875" style="27" customWidth="1"/>
    <col min="2566" max="2566" width="1.85546875" style="27" customWidth="1"/>
    <col min="2567" max="2567" width="22.85546875" style="27" customWidth="1"/>
    <col min="2568" max="2816" width="10.140625" style="27"/>
    <col min="2817" max="2817" width="7.5703125" style="27" customWidth="1"/>
    <col min="2818" max="2818" width="20.140625" style="27" customWidth="1"/>
    <col min="2819" max="2819" width="1.85546875" style="27" customWidth="1"/>
    <col min="2820" max="2820" width="63.5703125" style="27" customWidth="1"/>
    <col min="2821" max="2821" width="17.85546875" style="27" customWidth="1"/>
    <col min="2822" max="2822" width="1.85546875" style="27" customWidth="1"/>
    <col min="2823" max="2823" width="22.85546875" style="27" customWidth="1"/>
    <col min="2824" max="3072" width="10.140625" style="27"/>
    <col min="3073" max="3073" width="7.5703125" style="27" customWidth="1"/>
    <col min="3074" max="3074" width="20.140625" style="27" customWidth="1"/>
    <col min="3075" max="3075" width="1.85546875" style="27" customWidth="1"/>
    <col min="3076" max="3076" width="63.5703125" style="27" customWidth="1"/>
    <col min="3077" max="3077" width="17.85546875" style="27" customWidth="1"/>
    <col min="3078" max="3078" width="1.85546875" style="27" customWidth="1"/>
    <col min="3079" max="3079" width="22.85546875" style="27" customWidth="1"/>
    <col min="3080" max="3328" width="10.140625" style="27"/>
    <col min="3329" max="3329" width="7.5703125" style="27" customWidth="1"/>
    <col min="3330" max="3330" width="20.140625" style="27" customWidth="1"/>
    <col min="3331" max="3331" width="1.85546875" style="27" customWidth="1"/>
    <col min="3332" max="3332" width="63.5703125" style="27" customWidth="1"/>
    <col min="3333" max="3333" width="17.85546875" style="27" customWidth="1"/>
    <col min="3334" max="3334" width="1.85546875" style="27" customWidth="1"/>
    <col min="3335" max="3335" width="22.85546875" style="27" customWidth="1"/>
    <col min="3336" max="3584" width="10.140625" style="27"/>
    <col min="3585" max="3585" width="7.5703125" style="27" customWidth="1"/>
    <col min="3586" max="3586" width="20.140625" style="27" customWidth="1"/>
    <col min="3587" max="3587" width="1.85546875" style="27" customWidth="1"/>
    <col min="3588" max="3588" width="63.5703125" style="27" customWidth="1"/>
    <col min="3589" max="3589" width="17.85546875" style="27" customWidth="1"/>
    <col min="3590" max="3590" width="1.85546875" style="27" customWidth="1"/>
    <col min="3591" max="3591" width="22.85546875" style="27" customWidth="1"/>
    <col min="3592" max="3840" width="10.140625" style="27"/>
    <col min="3841" max="3841" width="7.5703125" style="27" customWidth="1"/>
    <col min="3842" max="3842" width="20.140625" style="27" customWidth="1"/>
    <col min="3843" max="3843" width="1.85546875" style="27" customWidth="1"/>
    <col min="3844" max="3844" width="63.5703125" style="27" customWidth="1"/>
    <col min="3845" max="3845" width="17.85546875" style="27" customWidth="1"/>
    <col min="3846" max="3846" width="1.85546875" style="27" customWidth="1"/>
    <col min="3847" max="3847" width="22.85546875" style="27" customWidth="1"/>
    <col min="3848" max="4096" width="10.140625" style="27"/>
    <col min="4097" max="4097" width="7.5703125" style="27" customWidth="1"/>
    <col min="4098" max="4098" width="20.140625" style="27" customWidth="1"/>
    <col min="4099" max="4099" width="1.85546875" style="27" customWidth="1"/>
    <col min="4100" max="4100" width="63.5703125" style="27" customWidth="1"/>
    <col min="4101" max="4101" width="17.85546875" style="27" customWidth="1"/>
    <col min="4102" max="4102" width="1.85546875" style="27" customWidth="1"/>
    <col min="4103" max="4103" width="22.85546875" style="27" customWidth="1"/>
    <col min="4104" max="4352" width="10.140625" style="27"/>
    <col min="4353" max="4353" width="7.5703125" style="27" customWidth="1"/>
    <col min="4354" max="4354" width="20.140625" style="27" customWidth="1"/>
    <col min="4355" max="4355" width="1.85546875" style="27" customWidth="1"/>
    <col min="4356" max="4356" width="63.5703125" style="27" customWidth="1"/>
    <col min="4357" max="4357" width="17.85546875" style="27" customWidth="1"/>
    <col min="4358" max="4358" width="1.85546875" style="27" customWidth="1"/>
    <col min="4359" max="4359" width="22.85546875" style="27" customWidth="1"/>
    <col min="4360" max="4608" width="10.140625" style="27"/>
    <col min="4609" max="4609" width="7.5703125" style="27" customWidth="1"/>
    <col min="4610" max="4610" width="20.140625" style="27" customWidth="1"/>
    <col min="4611" max="4611" width="1.85546875" style="27" customWidth="1"/>
    <col min="4612" max="4612" width="63.5703125" style="27" customWidth="1"/>
    <col min="4613" max="4613" width="17.85546875" style="27" customWidth="1"/>
    <col min="4614" max="4614" width="1.85546875" style="27" customWidth="1"/>
    <col min="4615" max="4615" width="22.85546875" style="27" customWidth="1"/>
    <col min="4616" max="4864" width="10.140625" style="27"/>
    <col min="4865" max="4865" width="7.5703125" style="27" customWidth="1"/>
    <col min="4866" max="4866" width="20.140625" style="27" customWidth="1"/>
    <col min="4867" max="4867" width="1.85546875" style="27" customWidth="1"/>
    <col min="4868" max="4868" width="63.5703125" style="27" customWidth="1"/>
    <col min="4869" max="4869" width="17.85546875" style="27" customWidth="1"/>
    <col min="4870" max="4870" width="1.85546875" style="27" customWidth="1"/>
    <col min="4871" max="4871" width="22.85546875" style="27" customWidth="1"/>
    <col min="4872" max="5120" width="10.140625" style="27"/>
    <col min="5121" max="5121" width="7.5703125" style="27" customWidth="1"/>
    <col min="5122" max="5122" width="20.140625" style="27" customWidth="1"/>
    <col min="5123" max="5123" width="1.85546875" style="27" customWidth="1"/>
    <col min="5124" max="5124" width="63.5703125" style="27" customWidth="1"/>
    <col min="5125" max="5125" width="17.85546875" style="27" customWidth="1"/>
    <col min="5126" max="5126" width="1.85546875" style="27" customWidth="1"/>
    <col min="5127" max="5127" width="22.85546875" style="27" customWidth="1"/>
    <col min="5128" max="5376" width="10.140625" style="27"/>
    <col min="5377" max="5377" width="7.5703125" style="27" customWidth="1"/>
    <col min="5378" max="5378" width="20.140625" style="27" customWidth="1"/>
    <col min="5379" max="5379" width="1.85546875" style="27" customWidth="1"/>
    <col min="5380" max="5380" width="63.5703125" style="27" customWidth="1"/>
    <col min="5381" max="5381" width="17.85546875" style="27" customWidth="1"/>
    <col min="5382" max="5382" width="1.85546875" style="27" customWidth="1"/>
    <col min="5383" max="5383" width="22.85546875" style="27" customWidth="1"/>
    <col min="5384" max="5632" width="10.140625" style="27"/>
    <col min="5633" max="5633" width="7.5703125" style="27" customWidth="1"/>
    <col min="5634" max="5634" width="20.140625" style="27" customWidth="1"/>
    <col min="5635" max="5635" width="1.85546875" style="27" customWidth="1"/>
    <col min="5636" max="5636" width="63.5703125" style="27" customWidth="1"/>
    <col min="5637" max="5637" width="17.85546875" style="27" customWidth="1"/>
    <col min="5638" max="5638" width="1.85546875" style="27" customWidth="1"/>
    <col min="5639" max="5639" width="22.85546875" style="27" customWidth="1"/>
    <col min="5640" max="5888" width="10.140625" style="27"/>
    <col min="5889" max="5889" width="7.5703125" style="27" customWidth="1"/>
    <col min="5890" max="5890" width="20.140625" style="27" customWidth="1"/>
    <col min="5891" max="5891" width="1.85546875" style="27" customWidth="1"/>
    <col min="5892" max="5892" width="63.5703125" style="27" customWidth="1"/>
    <col min="5893" max="5893" width="17.85546875" style="27" customWidth="1"/>
    <col min="5894" max="5894" width="1.85546875" style="27" customWidth="1"/>
    <col min="5895" max="5895" width="22.85546875" style="27" customWidth="1"/>
    <col min="5896" max="6144" width="10.140625" style="27"/>
    <col min="6145" max="6145" width="7.5703125" style="27" customWidth="1"/>
    <col min="6146" max="6146" width="20.140625" style="27" customWidth="1"/>
    <col min="6147" max="6147" width="1.85546875" style="27" customWidth="1"/>
    <col min="6148" max="6148" width="63.5703125" style="27" customWidth="1"/>
    <col min="6149" max="6149" width="17.85546875" style="27" customWidth="1"/>
    <col min="6150" max="6150" width="1.85546875" style="27" customWidth="1"/>
    <col min="6151" max="6151" width="22.85546875" style="27" customWidth="1"/>
    <col min="6152" max="6400" width="10.140625" style="27"/>
    <col min="6401" max="6401" width="7.5703125" style="27" customWidth="1"/>
    <col min="6402" max="6402" width="20.140625" style="27" customWidth="1"/>
    <col min="6403" max="6403" width="1.85546875" style="27" customWidth="1"/>
    <col min="6404" max="6404" width="63.5703125" style="27" customWidth="1"/>
    <col min="6405" max="6405" width="17.85546875" style="27" customWidth="1"/>
    <col min="6406" max="6406" width="1.85546875" style="27" customWidth="1"/>
    <col min="6407" max="6407" width="22.85546875" style="27" customWidth="1"/>
    <col min="6408" max="6656" width="10.140625" style="27"/>
    <col min="6657" max="6657" width="7.5703125" style="27" customWidth="1"/>
    <col min="6658" max="6658" width="20.140625" style="27" customWidth="1"/>
    <col min="6659" max="6659" width="1.85546875" style="27" customWidth="1"/>
    <col min="6660" max="6660" width="63.5703125" style="27" customWidth="1"/>
    <col min="6661" max="6661" width="17.85546875" style="27" customWidth="1"/>
    <col min="6662" max="6662" width="1.85546875" style="27" customWidth="1"/>
    <col min="6663" max="6663" width="22.85546875" style="27" customWidth="1"/>
    <col min="6664" max="6912" width="10.140625" style="27"/>
    <col min="6913" max="6913" width="7.5703125" style="27" customWidth="1"/>
    <col min="6914" max="6914" width="20.140625" style="27" customWidth="1"/>
    <col min="6915" max="6915" width="1.85546875" style="27" customWidth="1"/>
    <col min="6916" max="6916" width="63.5703125" style="27" customWidth="1"/>
    <col min="6917" max="6917" width="17.85546875" style="27" customWidth="1"/>
    <col min="6918" max="6918" width="1.85546875" style="27" customWidth="1"/>
    <col min="6919" max="6919" width="22.85546875" style="27" customWidth="1"/>
    <col min="6920" max="7168" width="10.140625" style="27"/>
    <col min="7169" max="7169" width="7.5703125" style="27" customWidth="1"/>
    <col min="7170" max="7170" width="20.140625" style="27" customWidth="1"/>
    <col min="7171" max="7171" width="1.85546875" style="27" customWidth="1"/>
    <col min="7172" max="7172" width="63.5703125" style="27" customWidth="1"/>
    <col min="7173" max="7173" width="17.85546875" style="27" customWidth="1"/>
    <col min="7174" max="7174" width="1.85546875" style="27" customWidth="1"/>
    <col min="7175" max="7175" width="22.85546875" style="27" customWidth="1"/>
    <col min="7176" max="7424" width="10.140625" style="27"/>
    <col min="7425" max="7425" width="7.5703125" style="27" customWidth="1"/>
    <col min="7426" max="7426" width="20.140625" style="27" customWidth="1"/>
    <col min="7427" max="7427" width="1.85546875" style="27" customWidth="1"/>
    <col min="7428" max="7428" width="63.5703125" style="27" customWidth="1"/>
    <col min="7429" max="7429" width="17.85546875" style="27" customWidth="1"/>
    <col min="7430" max="7430" width="1.85546875" style="27" customWidth="1"/>
    <col min="7431" max="7431" width="22.85546875" style="27" customWidth="1"/>
    <col min="7432" max="7680" width="10.140625" style="27"/>
    <col min="7681" max="7681" width="7.5703125" style="27" customWidth="1"/>
    <col min="7682" max="7682" width="20.140625" style="27" customWidth="1"/>
    <col min="7683" max="7683" width="1.85546875" style="27" customWidth="1"/>
    <col min="7684" max="7684" width="63.5703125" style="27" customWidth="1"/>
    <col min="7685" max="7685" width="17.85546875" style="27" customWidth="1"/>
    <col min="7686" max="7686" width="1.85546875" style="27" customWidth="1"/>
    <col min="7687" max="7687" width="22.85546875" style="27" customWidth="1"/>
    <col min="7688" max="7936" width="10.140625" style="27"/>
    <col min="7937" max="7937" width="7.5703125" style="27" customWidth="1"/>
    <col min="7938" max="7938" width="20.140625" style="27" customWidth="1"/>
    <col min="7939" max="7939" width="1.85546875" style="27" customWidth="1"/>
    <col min="7940" max="7940" width="63.5703125" style="27" customWidth="1"/>
    <col min="7941" max="7941" width="17.85546875" style="27" customWidth="1"/>
    <col min="7942" max="7942" width="1.85546875" style="27" customWidth="1"/>
    <col min="7943" max="7943" width="22.85546875" style="27" customWidth="1"/>
    <col min="7944" max="8192" width="10.140625" style="27"/>
    <col min="8193" max="8193" width="7.5703125" style="27" customWidth="1"/>
    <col min="8194" max="8194" width="20.140625" style="27" customWidth="1"/>
    <col min="8195" max="8195" width="1.85546875" style="27" customWidth="1"/>
    <col min="8196" max="8196" width="63.5703125" style="27" customWidth="1"/>
    <col min="8197" max="8197" width="17.85546875" style="27" customWidth="1"/>
    <col min="8198" max="8198" width="1.85546875" style="27" customWidth="1"/>
    <col min="8199" max="8199" width="22.85546875" style="27" customWidth="1"/>
    <col min="8200" max="8448" width="10.140625" style="27"/>
    <col min="8449" max="8449" width="7.5703125" style="27" customWidth="1"/>
    <col min="8450" max="8450" width="20.140625" style="27" customWidth="1"/>
    <col min="8451" max="8451" width="1.85546875" style="27" customWidth="1"/>
    <col min="8452" max="8452" width="63.5703125" style="27" customWidth="1"/>
    <col min="8453" max="8453" width="17.85546875" style="27" customWidth="1"/>
    <col min="8454" max="8454" width="1.85546875" style="27" customWidth="1"/>
    <col min="8455" max="8455" width="22.85546875" style="27" customWidth="1"/>
    <col min="8456" max="8704" width="10.140625" style="27"/>
    <col min="8705" max="8705" width="7.5703125" style="27" customWidth="1"/>
    <col min="8706" max="8706" width="20.140625" style="27" customWidth="1"/>
    <col min="8707" max="8707" width="1.85546875" style="27" customWidth="1"/>
    <col min="8708" max="8708" width="63.5703125" style="27" customWidth="1"/>
    <col min="8709" max="8709" width="17.85546875" style="27" customWidth="1"/>
    <col min="8710" max="8710" width="1.85546875" style="27" customWidth="1"/>
    <col min="8711" max="8711" width="22.85546875" style="27" customWidth="1"/>
    <col min="8712" max="8960" width="10.140625" style="27"/>
    <col min="8961" max="8961" width="7.5703125" style="27" customWidth="1"/>
    <col min="8962" max="8962" width="20.140625" style="27" customWidth="1"/>
    <col min="8963" max="8963" width="1.85546875" style="27" customWidth="1"/>
    <col min="8964" max="8964" width="63.5703125" style="27" customWidth="1"/>
    <col min="8965" max="8965" width="17.85546875" style="27" customWidth="1"/>
    <col min="8966" max="8966" width="1.85546875" style="27" customWidth="1"/>
    <col min="8967" max="8967" width="22.85546875" style="27" customWidth="1"/>
    <col min="8968" max="9216" width="10.140625" style="27"/>
    <col min="9217" max="9217" width="7.5703125" style="27" customWidth="1"/>
    <col min="9218" max="9218" width="20.140625" style="27" customWidth="1"/>
    <col min="9219" max="9219" width="1.85546875" style="27" customWidth="1"/>
    <col min="9220" max="9220" width="63.5703125" style="27" customWidth="1"/>
    <col min="9221" max="9221" width="17.85546875" style="27" customWidth="1"/>
    <col min="9222" max="9222" width="1.85546875" style="27" customWidth="1"/>
    <col min="9223" max="9223" width="22.85546875" style="27" customWidth="1"/>
    <col min="9224" max="9472" width="10.140625" style="27"/>
    <col min="9473" max="9473" width="7.5703125" style="27" customWidth="1"/>
    <col min="9474" max="9474" width="20.140625" style="27" customWidth="1"/>
    <col min="9475" max="9475" width="1.85546875" style="27" customWidth="1"/>
    <col min="9476" max="9476" width="63.5703125" style="27" customWidth="1"/>
    <col min="9477" max="9477" width="17.85546875" style="27" customWidth="1"/>
    <col min="9478" max="9478" width="1.85546875" style="27" customWidth="1"/>
    <col min="9479" max="9479" width="22.85546875" style="27" customWidth="1"/>
    <col min="9480" max="9728" width="10.140625" style="27"/>
    <col min="9729" max="9729" width="7.5703125" style="27" customWidth="1"/>
    <col min="9730" max="9730" width="20.140625" style="27" customWidth="1"/>
    <col min="9731" max="9731" width="1.85546875" style="27" customWidth="1"/>
    <col min="9732" max="9732" width="63.5703125" style="27" customWidth="1"/>
    <col min="9733" max="9733" width="17.85546875" style="27" customWidth="1"/>
    <col min="9734" max="9734" width="1.85546875" style="27" customWidth="1"/>
    <col min="9735" max="9735" width="22.85546875" style="27" customWidth="1"/>
    <col min="9736" max="9984" width="10.140625" style="27"/>
    <col min="9985" max="9985" width="7.5703125" style="27" customWidth="1"/>
    <col min="9986" max="9986" width="20.140625" style="27" customWidth="1"/>
    <col min="9987" max="9987" width="1.85546875" style="27" customWidth="1"/>
    <col min="9988" max="9988" width="63.5703125" style="27" customWidth="1"/>
    <col min="9989" max="9989" width="17.85546875" style="27" customWidth="1"/>
    <col min="9990" max="9990" width="1.85546875" style="27" customWidth="1"/>
    <col min="9991" max="9991" width="22.85546875" style="27" customWidth="1"/>
    <col min="9992" max="10240" width="10.140625" style="27"/>
    <col min="10241" max="10241" width="7.5703125" style="27" customWidth="1"/>
    <col min="10242" max="10242" width="20.140625" style="27" customWidth="1"/>
    <col min="10243" max="10243" width="1.85546875" style="27" customWidth="1"/>
    <col min="10244" max="10244" width="63.5703125" style="27" customWidth="1"/>
    <col min="10245" max="10245" width="17.85546875" style="27" customWidth="1"/>
    <col min="10246" max="10246" width="1.85546875" style="27" customWidth="1"/>
    <col min="10247" max="10247" width="22.85546875" style="27" customWidth="1"/>
    <col min="10248" max="10496" width="10.140625" style="27"/>
    <col min="10497" max="10497" width="7.5703125" style="27" customWidth="1"/>
    <col min="10498" max="10498" width="20.140625" style="27" customWidth="1"/>
    <col min="10499" max="10499" width="1.85546875" style="27" customWidth="1"/>
    <col min="10500" max="10500" width="63.5703125" style="27" customWidth="1"/>
    <col min="10501" max="10501" width="17.85546875" style="27" customWidth="1"/>
    <col min="10502" max="10502" width="1.85546875" style="27" customWidth="1"/>
    <col min="10503" max="10503" width="22.85546875" style="27" customWidth="1"/>
    <col min="10504" max="10752" width="10.140625" style="27"/>
    <col min="10753" max="10753" width="7.5703125" style="27" customWidth="1"/>
    <col min="10754" max="10754" width="20.140625" style="27" customWidth="1"/>
    <col min="10755" max="10755" width="1.85546875" style="27" customWidth="1"/>
    <col min="10756" max="10756" width="63.5703125" style="27" customWidth="1"/>
    <col min="10757" max="10757" width="17.85546875" style="27" customWidth="1"/>
    <col min="10758" max="10758" width="1.85546875" style="27" customWidth="1"/>
    <col min="10759" max="10759" width="22.85546875" style="27" customWidth="1"/>
    <col min="10760" max="11008" width="10.140625" style="27"/>
    <col min="11009" max="11009" width="7.5703125" style="27" customWidth="1"/>
    <col min="11010" max="11010" width="20.140625" style="27" customWidth="1"/>
    <col min="11011" max="11011" width="1.85546875" style="27" customWidth="1"/>
    <col min="11012" max="11012" width="63.5703125" style="27" customWidth="1"/>
    <col min="11013" max="11013" width="17.85546875" style="27" customWidth="1"/>
    <col min="11014" max="11014" width="1.85546875" style="27" customWidth="1"/>
    <col min="11015" max="11015" width="22.85546875" style="27" customWidth="1"/>
    <col min="11016" max="11264" width="10.140625" style="27"/>
    <col min="11265" max="11265" width="7.5703125" style="27" customWidth="1"/>
    <col min="11266" max="11266" width="20.140625" style="27" customWidth="1"/>
    <col min="11267" max="11267" width="1.85546875" style="27" customWidth="1"/>
    <col min="11268" max="11268" width="63.5703125" style="27" customWidth="1"/>
    <col min="11269" max="11269" width="17.85546875" style="27" customWidth="1"/>
    <col min="11270" max="11270" width="1.85546875" style="27" customWidth="1"/>
    <col min="11271" max="11271" width="22.85546875" style="27" customWidth="1"/>
    <col min="11272" max="11520" width="10.140625" style="27"/>
    <col min="11521" max="11521" width="7.5703125" style="27" customWidth="1"/>
    <col min="11522" max="11522" width="20.140625" style="27" customWidth="1"/>
    <col min="11523" max="11523" width="1.85546875" style="27" customWidth="1"/>
    <col min="11524" max="11524" width="63.5703125" style="27" customWidth="1"/>
    <col min="11525" max="11525" width="17.85546875" style="27" customWidth="1"/>
    <col min="11526" max="11526" width="1.85546875" style="27" customWidth="1"/>
    <col min="11527" max="11527" width="22.85546875" style="27" customWidth="1"/>
    <col min="11528" max="11776" width="10.140625" style="27"/>
    <col min="11777" max="11777" width="7.5703125" style="27" customWidth="1"/>
    <col min="11778" max="11778" width="20.140625" style="27" customWidth="1"/>
    <col min="11779" max="11779" width="1.85546875" style="27" customWidth="1"/>
    <col min="11780" max="11780" width="63.5703125" style="27" customWidth="1"/>
    <col min="11781" max="11781" width="17.85546875" style="27" customWidth="1"/>
    <col min="11782" max="11782" width="1.85546875" style="27" customWidth="1"/>
    <col min="11783" max="11783" width="22.85546875" style="27" customWidth="1"/>
    <col min="11784" max="12032" width="10.140625" style="27"/>
    <col min="12033" max="12033" width="7.5703125" style="27" customWidth="1"/>
    <col min="12034" max="12034" width="20.140625" style="27" customWidth="1"/>
    <col min="12035" max="12035" width="1.85546875" style="27" customWidth="1"/>
    <col min="12036" max="12036" width="63.5703125" style="27" customWidth="1"/>
    <col min="12037" max="12037" width="17.85546875" style="27" customWidth="1"/>
    <col min="12038" max="12038" width="1.85546875" style="27" customWidth="1"/>
    <col min="12039" max="12039" width="22.85546875" style="27" customWidth="1"/>
    <col min="12040" max="12288" width="10.140625" style="27"/>
    <col min="12289" max="12289" width="7.5703125" style="27" customWidth="1"/>
    <col min="12290" max="12290" width="20.140625" style="27" customWidth="1"/>
    <col min="12291" max="12291" width="1.85546875" style="27" customWidth="1"/>
    <col min="12292" max="12292" width="63.5703125" style="27" customWidth="1"/>
    <col min="12293" max="12293" width="17.85546875" style="27" customWidth="1"/>
    <col min="12294" max="12294" width="1.85546875" style="27" customWidth="1"/>
    <col min="12295" max="12295" width="22.85546875" style="27" customWidth="1"/>
    <col min="12296" max="12544" width="10.140625" style="27"/>
    <col min="12545" max="12545" width="7.5703125" style="27" customWidth="1"/>
    <col min="12546" max="12546" width="20.140625" style="27" customWidth="1"/>
    <col min="12547" max="12547" width="1.85546875" style="27" customWidth="1"/>
    <col min="12548" max="12548" width="63.5703125" style="27" customWidth="1"/>
    <col min="12549" max="12549" width="17.85546875" style="27" customWidth="1"/>
    <col min="12550" max="12550" width="1.85546875" style="27" customWidth="1"/>
    <col min="12551" max="12551" width="22.85546875" style="27" customWidth="1"/>
    <col min="12552" max="12800" width="10.140625" style="27"/>
    <col min="12801" max="12801" width="7.5703125" style="27" customWidth="1"/>
    <col min="12802" max="12802" width="20.140625" style="27" customWidth="1"/>
    <col min="12803" max="12803" width="1.85546875" style="27" customWidth="1"/>
    <col min="12804" max="12804" width="63.5703125" style="27" customWidth="1"/>
    <col min="12805" max="12805" width="17.85546875" style="27" customWidth="1"/>
    <col min="12806" max="12806" width="1.85546875" style="27" customWidth="1"/>
    <col min="12807" max="12807" width="22.85546875" style="27" customWidth="1"/>
    <col min="12808" max="13056" width="10.140625" style="27"/>
    <col min="13057" max="13057" width="7.5703125" style="27" customWidth="1"/>
    <col min="13058" max="13058" width="20.140625" style="27" customWidth="1"/>
    <col min="13059" max="13059" width="1.85546875" style="27" customWidth="1"/>
    <col min="13060" max="13060" width="63.5703125" style="27" customWidth="1"/>
    <col min="13061" max="13061" width="17.85546875" style="27" customWidth="1"/>
    <col min="13062" max="13062" width="1.85546875" style="27" customWidth="1"/>
    <col min="13063" max="13063" width="22.85546875" style="27" customWidth="1"/>
    <col min="13064" max="13312" width="10.140625" style="27"/>
    <col min="13313" max="13313" width="7.5703125" style="27" customWidth="1"/>
    <col min="13314" max="13314" width="20.140625" style="27" customWidth="1"/>
    <col min="13315" max="13315" width="1.85546875" style="27" customWidth="1"/>
    <col min="13316" max="13316" width="63.5703125" style="27" customWidth="1"/>
    <col min="13317" max="13317" width="17.85546875" style="27" customWidth="1"/>
    <col min="13318" max="13318" width="1.85546875" style="27" customWidth="1"/>
    <col min="13319" max="13319" width="22.85546875" style="27" customWidth="1"/>
    <col min="13320" max="13568" width="10.140625" style="27"/>
    <col min="13569" max="13569" width="7.5703125" style="27" customWidth="1"/>
    <col min="13570" max="13570" width="20.140625" style="27" customWidth="1"/>
    <col min="13571" max="13571" width="1.85546875" style="27" customWidth="1"/>
    <col min="13572" max="13572" width="63.5703125" style="27" customWidth="1"/>
    <col min="13573" max="13573" width="17.85546875" style="27" customWidth="1"/>
    <col min="13574" max="13574" width="1.85546875" style="27" customWidth="1"/>
    <col min="13575" max="13575" width="22.85546875" style="27" customWidth="1"/>
    <col min="13576" max="13824" width="10.140625" style="27"/>
    <col min="13825" max="13825" width="7.5703125" style="27" customWidth="1"/>
    <col min="13826" max="13826" width="20.140625" style="27" customWidth="1"/>
    <col min="13827" max="13827" width="1.85546875" style="27" customWidth="1"/>
    <col min="13828" max="13828" width="63.5703125" style="27" customWidth="1"/>
    <col min="13829" max="13829" width="17.85546875" style="27" customWidth="1"/>
    <col min="13830" max="13830" width="1.85546875" style="27" customWidth="1"/>
    <col min="13831" max="13831" width="22.85546875" style="27" customWidth="1"/>
    <col min="13832" max="14080" width="10.140625" style="27"/>
    <col min="14081" max="14081" width="7.5703125" style="27" customWidth="1"/>
    <col min="14082" max="14082" width="20.140625" style="27" customWidth="1"/>
    <col min="14083" max="14083" width="1.85546875" style="27" customWidth="1"/>
    <col min="14084" max="14084" width="63.5703125" style="27" customWidth="1"/>
    <col min="14085" max="14085" width="17.85546875" style="27" customWidth="1"/>
    <col min="14086" max="14086" width="1.85546875" style="27" customWidth="1"/>
    <col min="14087" max="14087" width="22.85546875" style="27" customWidth="1"/>
    <col min="14088" max="14336" width="10.140625" style="27"/>
    <col min="14337" max="14337" width="7.5703125" style="27" customWidth="1"/>
    <col min="14338" max="14338" width="20.140625" style="27" customWidth="1"/>
    <col min="14339" max="14339" width="1.85546875" style="27" customWidth="1"/>
    <col min="14340" max="14340" width="63.5703125" style="27" customWidth="1"/>
    <col min="14341" max="14341" width="17.85546875" style="27" customWidth="1"/>
    <col min="14342" max="14342" width="1.85546875" style="27" customWidth="1"/>
    <col min="14343" max="14343" width="22.85546875" style="27" customWidth="1"/>
    <col min="14344" max="14592" width="10.140625" style="27"/>
    <col min="14593" max="14593" width="7.5703125" style="27" customWidth="1"/>
    <col min="14594" max="14594" width="20.140625" style="27" customWidth="1"/>
    <col min="14595" max="14595" width="1.85546875" style="27" customWidth="1"/>
    <col min="14596" max="14596" width="63.5703125" style="27" customWidth="1"/>
    <col min="14597" max="14597" width="17.85546875" style="27" customWidth="1"/>
    <col min="14598" max="14598" width="1.85546875" style="27" customWidth="1"/>
    <col min="14599" max="14599" width="22.85546875" style="27" customWidth="1"/>
    <col min="14600" max="14848" width="10.140625" style="27"/>
    <col min="14849" max="14849" width="7.5703125" style="27" customWidth="1"/>
    <col min="14850" max="14850" width="20.140625" style="27" customWidth="1"/>
    <col min="14851" max="14851" width="1.85546875" style="27" customWidth="1"/>
    <col min="14852" max="14852" width="63.5703125" style="27" customWidth="1"/>
    <col min="14853" max="14853" width="17.85546875" style="27" customWidth="1"/>
    <col min="14854" max="14854" width="1.85546875" style="27" customWidth="1"/>
    <col min="14855" max="14855" width="22.85546875" style="27" customWidth="1"/>
    <col min="14856" max="15104" width="10.140625" style="27"/>
    <col min="15105" max="15105" width="7.5703125" style="27" customWidth="1"/>
    <col min="15106" max="15106" width="20.140625" style="27" customWidth="1"/>
    <col min="15107" max="15107" width="1.85546875" style="27" customWidth="1"/>
    <col min="15108" max="15108" width="63.5703125" style="27" customWidth="1"/>
    <col min="15109" max="15109" width="17.85546875" style="27" customWidth="1"/>
    <col min="15110" max="15110" width="1.85546875" style="27" customWidth="1"/>
    <col min="15111" max="15111" width="22.85546875" style="27" customWidth="1"/>
    <col min="15112" max="15360" width="10.140625" style="27"/>
    <col min="15361" max="15361" width="7.5703125" style="27" customWidth="1"/>
    <col min="15362" max="15362" width="20.140625" style="27" customWidth="1"/>
    <col min="15363" max="15363" width="1.85546875" style="27" customWidth="1"/>
    <col min="15364" max="15364" width="63.5703125" style="27" customWidth="1"/>
    <col min="15365" max="15365" width="17.85546875" style="27" customWidth="1"/>
    <col min="15366" max="15366" width="1.85546875" style="27" customWidth="1"/>
    <col min="15367" max="15367" width="22.85546875" style="27" customWidth="1"/>
    <col min="15368" max="15616" width="10.140625" style="27"/>
    <col min="15617" max="15617" width="7.5703125" style="27" customWidth="1"/>
    <col min="15618" max="15618" width="20.140625" style="27" customWidth="1"/>
    <col min="15619" max="15619" width="1.85546875" style="27" customWidth="1"/>
    <col min="15620" max="15620" width="63.5703125" style="27" customWidth="1"/>
    <col min="15621" max="15621" width="17.85546875" style="27" customWidth="1"/>
    <col min="15622" max="15622" width="1.85546875" style="27" customWidth="1"/>
    <col min="15623" max="15623" width="22.85546875" style="27" customWidth="1"/>
    <col min="15624" max="15872" width="10.140625" style="27"/>
    <col min="15873" max="15873" width="7.5703125" style="27" customWidth="1"/>
    <col min="15874" max="15874" width="20.140625" style="27" customWidth="1"/>
    <col min="15875" max="15875" width="1.85546875" style="27" customWidth="1"/>
    <col min="15876" max="15876" width="63.5703125" style="27" customWidth="1"/>
    <col min="15877" max="15877" width="17.85546875" style="27" customWidth="1"/>
    <col min="15878" max="15878" width="1.85546875" style="27" customWidth="1"/>
    <col min="15879" max="15879" width="22.85546875" style="27" customWidth="1"/>
    <col min="15880" max="16128" width="10.140625" style="27"/>
    <col min="16129" max="16129" width="7.5703125" style="27" customWidth="1"/>
    <col min="16130" max="16130" width="20.140625" style="27" customWidth="1"/>
    <col min="16131" max="16131" width="1.85546875" style="27" customWidth="1"/>
    <col min="16132" max="16132" width="63.5703125" style="27" customWidth="1"/>
    <col min="16133" max="16133" width="17.85546875" style="27" customWidth="1"/>
    <col min="16134" max="16134" width="1.85546875" style="27" customWidth="1"/>
    <col min="16135" max="16135" width="22.85546875" style="27" customWidth="1"/>
    <col min="16136" max="16384" width="10.140625" style="27"/>
  </cols>
  <sheetData>
    <row r="1" spans="1:7" ht="16.5" thickBot="1">
      <c r="A1" s="112" t="s">
        <v>3500</v>
      </c>
      <c r="G1" s="160">
        <v>1</v>
      </c>
    </row>
    <row r="2" spans="1:7" ht="30" customHeight="1">
      <c r="A2" s="161" t="s">
        <v>769</v>
      </c>
      <c r="B2" s="32"/>
      <c r="C2" s="32"/>
      <c r="D2" s="32"/>
      <c r="E2" s="32"/>
      <c r="F2" s="32"/>
      <c r="G2" s="33"/>
    </row>
    <row r="3" spans="1:7">
      <c r="A3" s="162"/>
      <c r="B3" s="45"/>
      <c r="C3" s="45"/>
      <c r="D3" s="46"/>
      <c r="E3" s="46"/>
      <c r="F3" s="46"/>
      <c r="G3" s="47"/>
    </row>
    <row r="4" spans="1:7">
      <c r="A4" s="163" t="s">
        <v>770</v>
      </c>
      <c r="B4" s="155" t="s">
        <v>771</v>
      </c>
      <c r="C4" s="45"/>
      <c r="D4" s="46"/>
      <c r="E4" s="46"/>
      <c r="F4" s="46"/>
      <c r="G4" s="47"/>
    </row>
    <row r="5" spans="1:7">
      <c r="A5" s="163"/>
      <c r="B5" s="164" t="s">
        <v>772</v>
      </c>
      <c r="C5" s="45"/>
      <c r="D5" s="46"/>
      <c r="E5" s="46"/>
      <c r="F5" s="46"/>
      <c r="G5" s="47"/>
    </row>
    <row r="6" spans="1:7" ht="3" customHeight="1">
      <c r="A6" s="163"/>
      <c r="B6" s="164"/>
      <c r="C6" s="45"/>
      <c r="D6" s="46"/>
      <c r="E6" s="46"/>
      <c r="F6" s="46"/>
      <c r="G6" s="47"/>
    </row>
    <row r="7" spans="1:7">
      <c r="A7" s="163" t="s">
        <v>773</v>
      </c>
      <c r="B7" s="165" t="s">
        <v>718</v>
      </c>
      <c r="C7" s="46"/>
      <c r="D7" s="46"/>
      <c r="E7" s="46"/>
      <c r="F7" s="46"/>
      <c r="G7" s="47"/>
    </row>
    <row r="8" spans="1:7" ht="3" customHeight="1">
      <c r="A8" s="163"/>
      <c r="B8" s="164"/>
      <c r="C8" s="46"/>
      <c r="D8" s="46"/>
      <c r="E8" s="46"/>
      <c r="F8" s="46"/>
      <c r="G8" s="47"/>
    </row>
    <row r="9" spans="1:7">
      <c r="A9" s="163" t="s">
        <v>774</v>
      </c>
      <c r="B9" s="164" t="s">
        <v>775</v>
      </c>
      <c r="C9" s="45"/>
      <c r="D9" s="46"/>
      <c r="E9" s="46"/>
      <c r="F9" s="46"/>
      <c r="G9" s="47"/>
    </row>
    <row r="10" spans="1:7" ht="16.5" thickBot="1">
      <c r="A10" s="166"/>
      <c r="B10" s="52"/>
      <c r="C10" s="52"/>
      <c r="D10" s="53"/>
      <c r="E10" s="53"/>
      <c r="F10" s="53"/>
      <c r="G10" s="54"/>
    </row>
    <row r="11" spans="1:7" ht="20.100000000000001" customHeight="1" thickBot="1">
      <c r="A11" s="167" t="s">
        <v>776</v>
      </c>
      <c r="B11" s="167" t="s">
        <v>1218</v>
      </c>
      <c r="C11" s="168" t="s">
        <v>777</v>
      </c>
      <c r="D11" s="169"/>
      <c r="E11" s="169"/>
      <c r="F11" s="169"/>
      <c r="G11" s="170"/>
    </row>
    <row r="12" spans="1:7" ht="20.100000000000001" customHeight="1">
      <c r="A12" s="171"/>
      <c r="B12" s="172"/>
      <c r="C12" s="173"/>
      <c r="D12" s="136"/>
      <c r="E12" s="174"/>
      <c r="F12" s="174"/>
      <c r="G12" s="175"/>
    </row>
    <row r="13" spans="1:7" ht="20.100000000000001" customHeight="1">
      <c r="A13" s="176"/>
      <c r="B13" s="177"/>
      <c r="C13" s="178"/>
      <c r="D13" s="140"/>
      <c r="E13" s="179"/>
      <c r="F13" s="179"/>
      <c r="G13" s="180"/>
    </row>
    <row r="14" spans="1:7" ht="20.100000000000001" customHeight="1">
      <c r="A14" s="176"/>
      <c r="B14" s="177"/>
      <c r="C14" s="5560" t="s">
        <v>1189</v>
      </c>
      <c r="D14" s="5561"/>
      <c r="E14" s="5561"/>
      <c r="F14" s="5561"/>
      <c r="G14" s="5562"/>
    </row>
    <row r="15" spans="1:7" ht="20.100000000000001" customHeight="1">
      <c r="A15" s="176"/>
      <c r="B15" s="177"/>
      <c r="C15" s="178"/>
      <c r="D15" s="140"/>
      <c r="E15" s="179"/>
      <c r="F15" s="179"/>
      <c r="G15" s="180"/>
    </row>
    <row r="16" spans="1:7" ht="20.100000000000001" customHeight="1">
      <c r="A16" s="176"/>
      <c r="B16" s="177"/>
      <c r="C16" s="178"/>
      <c r="D16" s="140"/>
      <c r="E16" s="179"/>
      <c r="F16" s="179"/>
      <c r="G16" s="180"/>
    </row>
    <row r="17" spans="1:7" ht="20.100000000000001" customHeight="1">
      <c r="A17" s="176"/>
      <c r="B17" s="177"/>
      <c r="C17" s="178"/>
      <c r="D17" s="140"/>
      <c r="E17" s="179"/>
      <c r="F17" s="179"/>
      <c r="G17" s="180"/>
    </row>
    <row r="18" spans="1:7" ht="20.100000000000001" customHeight="1">
      <c r="A18" s="176"/>
      <c r="B18" s="177"/>
      <c r="C18" s="178"/>
      <c r="D18" s="140"/>
      <c r="E18" s="179"/>
      <c r="F18" s="179"/>
      <c r="G18" s="180"/>
    </row>
    <row r="19" spans="1:7" ht="20.100000000000001" customHeight="1">
      <c r="A19" s="176"/>
      <c r="B19" s="177"/>
      <c r="C19" s="178"/>
      <c r="D19" s="140"/>
      <c r="E19" s="179"/>
      <c r="F19" s="179"/>
      <c r="G19" s="180"/>
    </row>
    <row r="20" spans="1:7" ht="20.100000000000001" customHeight="1">
      <c r="A20" s="176"/>
      <c r="B20" s="177"/>
      <c r="C20" s="178"/>
      <c r="D20" s="140"/>
      <c r="E20" s="179"/>
      <c r="F20" s="179"/>
      <c r="G20" s="180"/>
    </row>
    <row r="21" spans="1:7" ht="20.100000000000001" customHeight="1">
      <c r="A21" s="176"/>
      <c r="B21" s="177"/>
      <c r="C21" s="178"/>
      <c r="D21" s="140"/>
      <c r="E21" s="179"/>
      <c r="F21" s="179"/>
      <c r="G21" s="180"/>
    </row>
    <row r="22" spans="1:7" ht="20.100000000000001" customHeight="1">
      <c r="A22" s="176"/>
      <c r="B22" s="177"/>
      <c r="C22" s="178"/>
      <c r="D22" s="140"/>
      <c r="E22" s="179"/>
      <c r="F22" s="179"/>
      <c r="G22" s="180"/>
    </row>
    <row r="23" spans="1:7" ht="20.100000000000001" customHeight="1">
      <c r="A23" s="176"/>
      <c r="B23" s="177"/>
      <c r="C23" s="178"/>
      <c r="D23" s="140"/>
      <c r="E23" s="179"/>
      <c r="F23" s="179"/>
      <c r="G23" s="180"/>
    </row>
    <row r="24" spans="1:7" ht="20.100000000000001" customHeight="1">
      <c r="A24" s="176"/>
      <c r="B24" s="177"/>
      <c r="C24" s="178"/>
      <c r="D24" s="155"/>
      <c r="E24" s="179"/>
      <c r="F24" s="179"/>
      <c r="G24" s="180"/>
    </row>
    <row r="25" spans="1:7" ht="20.100000000000001" customHeight="1">
      <c r="A25" s="176"/>
      <c r="B25" s="177"/>
      <c r="C25" s="178"/>
      <c r="D25" s="140"/>
      <c r="E25" s="179"/>
      <c r="F25" s="179"/>
      <c r="G25" s="180"/>
    </row>
    <row r="26" spans="1:7" ht="20.100000000000001" customHeight="1">
      <c r="A26" s="176"/>
      <c r="B26" s="177"/>
      <c r="C26" s="178"/>
      <c r="D26" s="140"/>
      <c r="E26" s="179"/>
      <c r="F26" s="179"/>
      <c r="G26" s="180"/>
    </row>
    <row r="27" spans="1:7" ht="20.100000000000001" customHeight="1">
      <c r="A27" s="176"/>
      <c r="B27" s="177"/>
      <c r="C27" s="178"/>
      <c r="D27" s="140"/>
      <c r="E27" s="179"/>
      <c r="F27" s="179"/>
      <c r="G27" s="180"/>
    </row>
    <row r="28" spans="1:7" ht="20.100000000000001" customHeight="1">
      <c r="A28" s="176"/>
      <c r="B28" s="177"/>
      <c r="C28" s="178"/>
      <c r="D28" s="140"/>
      <c r="E28" s="179"/>
      <c r="F28" s="179"/>
      <c r="G28" s="180"/>
    </row>
    <row r="29" spans="1:7" ht="20.100000000000001" customHeight="1">
      <c r="A29" s="176"/>
      <c r="B29" s="177"/>
      <c r="C29" s="178"/>
      <c r="D29" s="140"/>
      <c r="E29" s="179"/>
      <c r="F29" s="179"/>
      <c r="G29" s="180"/>
    </row>
    <row r="30" spans="1:7" ht="20.100000000000001" customHeight="1">
      <c r="A30" s="176"/>
      <c r="B30" s="177"/>
      <c r="C30" s="178"/>
      <c r="D30" s="140"/>
      <c r="E30" s="179"/>
      <c r="F30" s="179"/>
      <c r="G30" s="180"/>
    </row>
    <row r="31" spans="1:7" ht="20.100000000000001" customHeight="1">
      <c r="A31" s="176"/>
      <c r="B31" s="177"/>
      <c r="C31" s="178"/>
      <c r="D31" s="140"/>
      <c r="E31" s="179"/>
      <c r="F31" s="179"/>
      <c r="G31" s="180"/>
    </row>
    <row r="32" spans="1:7" ht="20.100000000000001" customHeight="1">
      <c r="A32" s="176"/>
      <c r="B32" s="177"/>
      <c r="C32" s="178"/>
      <c r="D32" s="155"/>
      <c r="E32" s="179"/>
      <c r="F32" s="179"/>
      <c r="G32" s="180"/>
    </row>
    <row r="33" spans="1:7" ht="20.100000000000001" customHeight="1">
      <c r="A33" s="176"/>
      <c r="B33" s="177"/>
      <c r="C33" s="178"/>
      <c r="D33" s="140"/>
      <c r="E33" s="179"/>
      <c r="F33" s="179"/>
      <c r="G33" s="180"/>
    </row>
    <row r="34" spans="1:7" ht="20.100000000000001" customHeight="1">
      <c r="A34" s="176"/>
      <c r="B34" s="177"/>
      <c r="C34" s="178"/>
      <c r="D34" s="140"/>
      <c r="E34" s="179"/>
      <c r="F34" s="179"/>
      <c r="G34" s="180"/>
    </row>
    <row r="35" spans="1:7" ht="20.100000000000001" customHeight="1">
      <c r="A35" s="176"/>
      <c r="B35" s="177"/>
      <c r="C35" s="178"/>
      <c r="D35" s="140"/>
      <c r="E35" s="179"/>
      <c r="F35" s="179"/>
      <c r="G35" s="180"/>
    </row>
    <row r="36" spans="1:7" ht="20.100000000000001" customHeight="1">
      <c r="A36" s="176"/>
      <c r="B36" s="177"/>
      <c r="C36" s="178"/>
      <c r="D36" s="140"/>
      <c r="E36" s="179"/>
      <c r="F36" s="179"/>
      <c r="G36" s="180"/>
    </row>
    <row r="37" spans="1:7" ht="20.100000000000001" customHeight="1">
      <c r="A37" s="176"/>
      <c r="B37" s="177"/>
      <c r="C37" s="178"/>
      <c r="D37" s="140"/>
      <c r="E37" s="179"/>
      <c r="F37" s="179"/>
      <c r="G37" s="180"/>
    </row>
    <row r="38" spans="1:7" ht="20.100000000000001" customHeight="1">
      <c r="A38" s="176"/>
      <c r="B38" s="177"/>
      <c r="C38" s="178"/>
      <c r="D38" s="140"/>
      <c r="E38" s="179"/>
      <c r="F38" s="179"/>
      <c r="G38" s="180"/>
    </row>
    <row r="39" spans="1:7" ht="20.100000000000001" customHeight="1">
      <c r="A39" s="176"/>
      <c r="B39" s="177"/>
      <c r="C39" s="178"/>
      <c r="D39" s="140"/>
      <c r="E39" s="179"/>
      <c r="F39" s="179"/>
      <c r="G39" s="180"/>
    </row>
    <row r="40" spans="1:7" ht="20.100000000000001" customHeight="1">
      <c r="A40" s="176"/>
      <c r="B40" s="177"/>
      <c r="C40" s="178"/>
      <c r="D40" s="140"/>
      <c r="E40" s="179"/>
      <c r="F40" s="179"/>
      <c r="G40" s="180"/>
    </row>
    <row r="41" spans="1:7" ht="20.100000000000001" customHeight="1">
      <c r="A41" s="176"/>
      <c r="B41" s="177"/>
      <c r="C41" s="178"/>
      <c r="D41" s="140"/>
      <c r="E41" s="179"/>
      <c r="F41" s="179"/>
      <c r="G41" s="180"/>
    </row>
    <row r="42" spans="1:7" ht="20.100000000000001" customHeight="1">
      <c r="A42" s="176"/>
      <c r="B42" s="177"/>
      <c r="C42" s="178"/>
      <c r="D42" s="140"/>
      <c r="E42" s="179"/>
      <c r="F42" s="179"/>
      <c r="G42" s="180"/>
    </row>
    <row r="43" spans="1:7" ht="20.100000000000001" customHeight="1">
      <c r="A43" s="176"/>
      <c r="B43" s="177"/>
      <c r="C43" s="178"/>
      <c r="D43" s="140"/>
      <c r="E43" s="179"/>
      <c r="F43" s="179"/>
      <c r="G43" s="180"/>
    </row>
    <row r="44" spans="1:7" ht="20.100000000000001" customHeight="1">
      <c r="A44" s="176"/>
      <c r="B44" s="177"/>
      <c r="C44" s="178"/>
      <c r="D44" s="140"/>
      <c r="E44" s="179"/>
      <c r="F44" s="179"/>
      <c r="G44" s="180"/>
    </row>
    <row r="45" spans="1:7" ht="20.100000000000001" customHeight="1">
      <c r="A45" s="176"/>
      <c r="B45" s="177"/>
      <c r="C45" s="178"/>
      <c r="D45" s="140"/>
      <c r="E45" s="179"/>
      <c r="F45" s="179"/>
      <c r="G45" s="180"/>
    </row>
    <row r="46" spans="1:7" ht="20.100000000000001" customHeight="1">
      <c r="A46" s="176"/>
      <c r="B46" s="177"/>
      <c r="C46" s="178"/>
      <c r="D46" s="140"/>
      <c r="E46" s="179"/>
      <c r="F46" s="179"/>
      <c r="G46" s="180"/>
    </row>
    <row r="47" spans="1:7" ht="20.100000000000001" customHeight="1">
      <c r="A47" s="176"/>
      <c r="B47" s="177"/>
      <c r="C47" s="178"/>
      <c r="D47" s="140"/>
      <c r="E47" s="179"/>
      <c r="F47" s="179"/>
      <c r="G47" s="180"/>
    </row>
    <row r="48" spans="1:7" ht="20.100000000000001" customHeight="1">
      <c r="A48" s="176"/>
      <c r="B48" s="177"/>
      <c r="C48" s="178"/>
      <c r="D48" s="140"/>
      <c r="E48" s="179"/>
      <c r="F48" s="179"/>
      <c r="G48" s="180"/>
    </row>
    <row r="49" spans="1:7" ht="20.100000000000001" customHeight="1">
      <c r="A49" s="176"/>
      <c r="B49" s="177"/>
      <c r="C49" s="178"/>
      <c r="D49" s="140"/>
      <c r="E49" s="179"/>
      <c r="F49" s="179"/>
      <c r="G49" s="180"/>
    </row>
    <row r="50" spans="1:7" ht="20.100000000000001" customHeight="1">
      <c r="A50" s="176"/>
      <c r="B50" s="177"/>
      <c r="C50" s="178"/>
      <c r="D50" s="140"/>
      <c r="E50" s="179"/>
      <c r="F50" s="179"/>
      <c r="G50" s="180"/>
    </row>
    <row r="51" spans="1:7" ht="20.100000000000001" customHeight="1">
      <c r="A51" s="176"/>
      <c r="B51" s="177"/>
      <c r="C51" s="178"/>
      <c r="D51" s="140"/>
      <c r="E51" s="179"/>
      <c r="F51" s="179"/>
      <c r="G51" s="180"/>
    </row>
    <row r="52" spans="1:7" ht="20.100000000000001" customHeight="1">
      <c r="A52" s="176"/>
      <c r="B52" s="177"/>
      <c r="C52" s="178"/>
      <c r="D52" s="140"/>
      <c r="E52" s="179"/>
      <c r="F52" s="179"/>
      <c r="G52" s="180"/>
    </row>
    <row r="53" spans="1:7" s="187" customFormat="1" ht="20.100000000000001" customHeight="1" thickBot="1">
      <c r="A53" s="181"/>
      <c r="B53" s="182"/>
      <c r="C53" s="183"/>
      <c r="D53" s="184"/>
      <c r="E53" s="185"/>
      <c r="F53" s="185"/>
      <c r="G53" s="186"/>
    </row>
    <row r="54" spans="1:7" ht="20.100000000000001" customHeight="1">
      <c r="A54" s="27" t="s">
        <v>173</v>
      </c>
    </row>
  </sheetData>
  <mergeCells count="1">
    <mergeCell ref="C14:G14"/>
  </mergeCells>
  <phoneticPr fontId="0" type="noConversion"/>
  <printOptions horizontalCentered="1" verticalCentered="1" gridLinesSet="0"/>
  <pageMargins left="0.7" right="0.7" top="0.35" bottom="0.35" header="0" footer="0"/>
  <pageSetup scale="72" orientation="portrait" horizontalDpi="300" verticalDpi="300" r:id="rId1"/>
  <headerFooter alignWithMargins="0"/>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58"/>
  <sheetViews>
    <sheetView topLeftCell="A14" workbookViewId="0">
      <selection activeCell="C52" sqref="C52"/>
    </sheetView>
  </sheetViews>
  <sheetFormatPr defaultColWidth="10.140625" defaultRowHeight="11.25"/>
  <cols>
    <col min="1" max="1" width="13.140625" style="540" customWidth="1"/>
    <col min="2" max="2" width="69.140625" style="540" customWidth="1"/>
    <col min="3" max="3" width="15.7109375" style="540" customWidth="1"/>
    <col min="4" max="16384" width="10.140625" style="540"/>
  </cols>
  <sheetData>
    <row r="1" spans="1:3" s="1791" customFormat="1" ht="12.75" thickBot="1">
      <c r="A1" s="1497">
        <v>94</v>
      </c>
      <c r="B1" s="1794"/>
      <c r="C1" s="1793" t="s">
        <v>3500</v>
      </c>
    </row>
    <row r="2" spans="1:3" s="1791" customFormat="1" ht="30" customHeight="1">
      <c r="A2" s="5450"/>
      <c r="B2" s="5451"/>
      <c r="C2" s="5452"/>
    </row>
    <row r="3" spans="1:3" ht="14.1" customHeight="1">
      <c r="A3" s="541"/>
      <c r="B3" s="542"/>
      <c r="C3" s="543"/>
    </row>
    <row r="4" spans="1:3" ht="14.1" customHeight="1">
      <c r="A4" s="541"/>
      <c r="B4" s="542"/>
      <c r="C4" s="543"/>
    </row>
    <row r="5" spans="1:3" ht="14.1" customHeight="1">
      <c r="A5" s="541"/>
      <c r="B5" s="542"/>
      <c r="C5" s="543"/>
    </row>
    <row r="6" spans="1:3" ht="14.1" customHeight="1">
      <c r="A6" s="541"/>
      <c r="B6" s="542"/>
      <c r="C6" s="543"/>
    </row>
    <row r="7" spans="1:3" ht="14.1" customHeight="1">
      <c r="A7" s="541"/>
      <c r="B7" s="542"/>
      <c r="C7" s="543"/>
    </row>
    <row r="8" spans="1:3" ht="14.1" customHeight="1">
      <c r="A8" s="541"/>
      <c r="B8" s="542"/>
      <c r="C8" s="543"/>
    </row>
    <row r="9" spans="1:3" ht="14.1" customHeight="1">
      <c r="A9" s="541"/>
      <c r="B9" s="542"/>
      <c r="C9" s="543"/>
    </row>
    <row r="10" spans="1:3" ht="14.1" customHeight="1">
      <c r="A10" s="541"/>
      <c r="B10" s="542"/>
      <c r="C10" s="543"/>
    </row>
    <row r="11" spans="1:3" ht="14.1" customHeight="1">
      <c r="A11" s="541"/>
      <c r="B11" s="542"/>
      <c r="C11" s="543"/>
    </row>
    <row r="12" spans="1:3" ht="14.1" customHeight="1">
      <c r="A12" s="541"/>
      <c r="B12" s="542"/>
      <c r="C12" s="543"/>
    </row>
    <row r="13" spans="1:3" ht="14.1" customHeight="1">
      <c r="A13" s="541"/>
      <c r="B13" s="542"/>
      <c r="C13" s="543"/>
    </row>
    <row r="14" spans="1:3" ht="14.1" customHeight="1">
      <c r="A14" s="541"/>
      <c r="B14" s="542"/>
      <c r="C14" s="543"/>
    </row>
    <row r="15" spans="1:3" ht="14.1" customHeight="1">
      <c r="A15" s="5608"/>
      <c r="B15" s="5609"/>
      <c r="C15" s="5610"/>
    </row>
    <row r="16" spans="1:3" ht="14.1" customHeight="1">
      <c r="A16" s="541"/>
      <c r="B16" s="542"/>
      <c r="C16" s="543"/>
    </row>
    <row r="17" spans="1:5" ht="14.1" customHeight="1">
      <c r="A17" s="541"/>
      <c r="B17" s="542"/>
      <c r="C17" s="543"/>
    </row>
    <row r="18" spans="1:5" ht="14.1" customHeight="1">
      <c r="A18" s="541"/>
      <c r="B18" s="542"/>
      <c r="C18" s="543"/>
    </row>
    <row r="19" spans="1:5" ht="14.1" customHeight="1">
      <c r="A19" s="541"/>
      <c r="B19" s="542"/>
      <c r="C19" s="543"/>
    </row>
    <row r="20" spans="1:5" ht="14.1" customHeight="1">
      <c r="A20" s="541"/>
      <c r="B20" s="542"/>
      <c r="C20" s="543"/>
    </row>
    <row r="21" spans="1:5" ht="14.1" customHeight="1">
      <c r="A21" s="541"/>
      <c r="B21" s="542"/>
      <c r="C21" s="543"/>
    </row>
    <row r="22" spans="1:5" ht="14.1" customHeight="1">
      <c r="A22" s="541"/>
      <c r="B22" s="542"/>
      <c r="C22" s="543"/>
    </row>
    <row r="23" spans="1:5" ht="14.1" customHeight="1">
      <c r="A23" s="541"/>
      <c r="B23" s="542"/>
      <c r="C23" s="543"/>
      <c r="E23" s="4017"/>
    </row>
    <row r="24" spans="1:5" ht="14.1" customHeight="1">
      <c r="A24" s="541"/>
      <c r="B24" s="542"/>
      <c r="C24" s="543"/>
    </row>
    <row r="25" spans="1:5" ht="14.1" customHeight="1">
      <c r="A25" s="5608" t="s">
        <v>786</v>
      </c>
      <c r="B25" s="5609"/>
      <c r="C25" s="5610"/>
    </row>
    <row r="26" spans="1:5" ht="14.1" customHeight="1">
      <c r="A26" s="541"/>
      <c r="B26" s="542"/>
      <c r="C26" s="543"/>
      <c r="E26" s="4017"/>
    </row>
    <row r="27" spans="1:5" ht="14.1" customHeight="1">
      <c r="A27" s="546"/>
      <c r="B27" s="547"/>
      <c r="C27" s="548"/>
    </row>
    <row r="28" spans="1:5" ht="14.1" customHeight="1">
      <c r="A28" s="546"/>
      <c r="B28" s="547"/>
      <c r="C28" s="548"/>
    </row>
    <row r="29" spans="1:5" ht="14.1" customHeight="1">
      <c r="A29" s="549"/>
      <c r="B29" s="550"/>
      <c r="C29" s="551"/>
    </row>
    <row r="30" spans="1:5" ht="14.1" customHeight="1">
      <c r="A30" s="549"/>
      <c r="B30" s="550"/>
      <c r="C30" s="551"/>
    </row>
    <row r="31" spans="1:5" ht="14.1" customHeight="1">
      <c r="A31" s="549"/>
      <c r="B31" s="550"/>
      <c r="C31" s="551"/>
    </row>
    <row r="32" spans="1:5" ht="14.1" customHeight="1">
      <c r="A32" s="549"/>
      <c r="B32" s="550"/>
      <c r="C32" s="551"/>
    </row>
    <row r="33" spans="1:3" ht="14.1" customHeight="1">
      <c r="A33" s="549"/>
      <c r="B33" s="552"/>
      <c r="C33" s="551"/>
    </row>
    <row r="34" spans="1:3" ht="14.1" customHeight="1">
      <c r="A34" s="549"/>
      <c r="B34" s="550"/>
      <c r="C34" s="551"/>
    </row>
    <row r="35" spans="1:3" ht="14.1" customHeight="1">
      <c r="A35" s="549"/>
      <c r="B35" s="550"/>
      <c r="C35" s="551"/>
    </row>
    <row r="36" spans="1:3" ht="24.75" customHeight="1">
      <c r="A36" s="549"/>
      <c r="B36" s="550"/>
      <c r="C36" s="551"/>
    </row>
    <row r="37" spans="1:3" ht="14.1" customHeight="1">
      <c r="A37" s="549"/>
      <c r="B37" s="550"/>
      <c r="C37" s="551"/>
    </row>
    <row r="38" spans="1:3" ht="14.1" customHeight="1">
      <c r="A38" s="549"/>
      <c r="B38" s="550"/>
      <c r="C38" s="551"/>
    </row>
    <row r="39" spans="1:3" ht="14.1" customHeight="1">
      <c r="A39" s="549"/>
      <c r="B39" s="550"/>
      <c r="C39" s="551"/>
    </row>
    <row r="40" spans="1:3" ht="14.1" customHeight="1">
      <c r="A40" s="549"/>
      <c r="B40" s="550"/>
      <c r="C40" s="551"/>
    </row>
    <row r="41" spans="1:3" ht="14.1" customHeight="1">
      <c r="A41" s="549"/>
      <c r="B41" s="550"/>
      <c r="C41" s="551"/>
    </row>
    <row r="42" spans="1:3" ht="14.1" customHeight="1">
      <c r="A42" s="549"/>
      <c r="B42" s="550"/>
      <c r="C42" s="551"/>
    </row>
    <row r="43" spans="1:3" ht="14.1" customHeight="1">
      <c r="A43" s="549"/>
      <c r="B43" s="550"/>
      <c r="C43" s="551"/>
    </row>
    <row r="44" spans="1:3" ht="14.1" customHeight="1">
      <c r="A44" s="549"/>
      <c r="B44" s="550"/>
      <c r="C44" s="551"/>
    </row>
    <row r="45" spans="1:3" ht="14.1" customHeight="1">
      <c r="A45" s="549"/>
      <c r="B45" s="550"/>
      <c r="C45" s="551"/>
    </row>
    <row r="46" spans="1:3" ht="14.1" customHeight="1">
      <c r="A46" s="549"/>
      <c r="B46" s="550"/>
      <c r="C46" s="551"/>
    </row>
    <row r="47" spans="1:3" ht="14.1" customHeight="1">
      <c r="A47" s="549"/>
      <c r="B47" s="550"/>
      <c r="C47" s="551"/>
    </row>
    <row r="48" spans="1:3" ht="14.1" customHeight="1">
      <c r="A48" s="549"/>
      <c r="B48" s="550"/>
      <c r="C48" s="551"/>
    </row>
    <row r="49" spans="1:3" ht="14.1" customHeight="1">
      <c r="A49" s="549"/>
      <c r="B49" s="550"/>
      <c r="C49" s="551"/>
    </row>
    <row r="50" spans="1:3" ht="14.1" customHeight="1">
      <c r="A50" s="557"/>
      <c r="B50" s="558"/>
      <c r="C50" s="559"/>
    </row>
    <row r="51" spans="1:3" ht="14.1" customHeight="1" thickBot="1">
      <c r="A51" s="560"/>
      <c r="B51" s="561"/>
      <c r="C51" s="562"/>
    </row>
    <row r="52" spans="1:3" s="1791" customFormat="1" ht="15" customHeight="1">
      <c r="A52" s="1497"/>
      <c r="B52" s="1792"/>
      <c r="C52" s="4516" t="s">
        <v>3213</v>
      </c>
    </row>
    <row r="53" spans="1:3">
      <c r="B53" s="565"/>
      <c r="C53" s="565"/>
    </row>
    <row r="54" spans="1:3">
      <c r="B54" s="565"/>
      <c r="C54" s="565"/>
    </row>
    <row r="55" spans="1:3">
      <c r="B55" s="565"/>
      <c r="C55" s="565"/>
    </row>
    <row r="56" spans="1:3">
      <c r="B56" s="565"/>
      <c r="C56" s="565"/>
    </row>
    <row r="57" spans="1:3">
      <c r="B57" s="565"/>
      <c r="C57" s="565"/>
    </row>
    <row r="58" spans="1:3">
      <c r="B58" s="565"/>
      <c r="C58" s="565"/>
    </row>
  </sheetData>
  <mergeCells count="2">
    <mergeCell ref="A15:C15"/>
    <mergeCell ref="A25:C25"/>
  </mergeCells>
  <printOptions horizontalCentered="1" verticalCentered="1"/>
  <pageMargins left="0.5" right="0.5" top="0.5" bottom="0.25" header="0" footer="0"/>
  <pageSetup scale="98" orientation="portrait" horizontalDpi="1200" verticalDpi="1200" r:id="rId1"/>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9">
    <pageSetUpPr fitToPage="1"/>
  </sheetPr>
  <dimension ref="A1:L68"/>
  <sheetViews>
    <sheetView showGridLines="0" showZeros="0" topLeftCell="A22" zoomScaleNormal="100" zoomScaleSheetLayoutView="100" workbookViewId="0">
      <selection activeCell="A68" sqref="A68"/>
    </sheetView>
  </sheetViews>
  <sheetFormatPr defaultColWidth="10.85546875" defaultRowHeight="12.75"/>
  <cols>
    <col min="1" max="1" width="4.42578125" style="2366" customWidth="1"/>
    <col min="2" max="2" width="2.85546875" style="2366" customWidth="1"/>
    <col min="3" max="3" width="4" style="2366" customWidth="1"/>
    <col min="4" max="4" width="19.85546875" style="2366" customWidth="1"/>
    <col min="5" max="7" width="8.85546875" style="2366" customWidth="1"/>
    <col min="8" max="8" width="10.85546875" style="2366" customWidth="1"/>
    <col min="9" max="11" width="8.85546875" style="2366" customWidth="1"/>
    <col min="12" max="12" width="4.42578125" style="2366" customWidth="1"/>
    <col min="13" max="13" width="1.85546875" style="2366" customWidth="1"/>
    <col min="14" max="16384" width="10.85546875" style="2366"/>
  </cols>
  <sheetData>
    <row r="1" spans="1:12">
      <c r="A1" s="5726" t="s">
        <v>3500</v>
      </c>
      <c r="B1" s="5726"/>
      <c r="C1" s="5726"/>
      <c r="D1" s="5726"/>
      <c r="E1" s="2822"/>
      <c r="F1" s="2822"/>
      <c r="G1" s="2822"/>
      <c r="H1" s="2822"/>
      <c r="I1" s="2845"/>
      <c r="J1" s="2845"/>
      <c r="K1" s="2845"/>
      <c r="L1" s="4513">
        <v>95</v>
      </c>
    </row>
    <row r="2" spans="1:12">
      <c r="A2" s="2406" t="s">
        <v>3223</v>
      </c>
      <c r="B2" s="3203"/>
      <c r="C2" s="3203"/>
      <c r="D2" s="3203"/>
      <c r="E2" s="2853"/>
      <c r="F2" s="2853"/>
      <c r="G2" s="2853"/>
      <c r="H2" s="2853"/>
      <c r="I2" s="2853"/>
      <c r="J2" s="3203"/>
      <c r="K2" s="3203"/>
      <c r="L2" s="2397"/>
    </row>
    <row r="3" spans="1:12">
      <c r="A3" s="2382"/>
      <c r="B3" s="2402"/>
      <c r="C3" s="2401"/>
      <c r="D3" s="2402"/>
      <c r="E3" s="2853" t="s">
        <v>2425</v>
      </c>
      <c r="F3" s="2853"/>
      <c r="G3" s="2853"/>
      <c r="H3" s="2404"/>
      <c r="I3" s="2401"/>
      <c r="J3" s="2402"/>
      <c r="K3" s="2376"/>
      <c r="L3" s="2376"/>
    </row>
    <row r="4" spans="1:12">
      <c r="A4" s="2382"/>
      <c r="B4" s="2402"/>
      <c r="C4" s="2401"/>
      <c r="D4" s="2399" t="s">
        <v>2424</v>
      </c>
      <c r="E4" s="2401"/>
      <c r="F4" s="2399" t="s">
        <v>2420</v>
      </c>
      <c r="G4" s="2400" t="s">
        <v>2422</v>
      </c>
      <c r="H4" s="2399" t="s">
        <v>2423</v>
      </c>
      <c r="I4" s="2400" t="s">
        <v>2422</v>
      </c>
      <c r="J4" s="2399" t="s">
        <v>2422</v>
      </c>
      <c r="K4" s="2376"/>
      <c r="L4" s="2376"/>
    </row>
    <row r="5" spans="1:12">
      <c r="A5" s="2384" t="s">
        <v>364</v>
      </c>
      <c r="B5" s="2402"/>
      <c r="C5" s="2400" t="s">
        <v>333</v>
      </c>
      <c r="D5" s="2399" t="s">
        <v>2421</v>
      </c>
      <c r="E5" s="2400" t="s">
        <v>2420</v>
      </c>
      <c r="F5" s="2399" t="s">
        <v>2419</v>
      </c>
      <c r="G5" s="2400" t="s">
        <v>2418</v>
      </c>
      <c r="H5" s="2399" t="s">
        <v>2417</v>
      </c>
      <c r="I5" s="2400" t="s">
        <v>2416</v>
      </c>
      <c r="J5" s="2399" t="s">
        <v>2415</v>
      </c>
      <c r="K5" s="2376"/>
      <c r="L5" s="2403" t="s">
        <v>364</v>
      </c>
    </row>
    <row r="6" spans="1:12">
      <c r="A6" s="2384" t="s">
        <v>593</v>
      </c>
      <c r="B6" s="2402"/>
      <c r="C6" s="2401"/>
      <c r="D6" s="2399" t="s">
        <v>2414</v>
      </c>
      <c r="E6" s="2400" t="s">
        <v>2413</v>
      </c>
      <c r="F6" s="2399" t="s">
        <v>2412</v>
      </c>
      <c r="G6" s="2400" t="s">
        <v>2412</v>
      </c>
      <c r="H6" s="2399" t="s">
        <v>2411</v>
      </c>
      <c r="I6" s="2400" t="s">
        <v>2410</v>
      </c>
      <c r="J6" s="2399" t="s">
        <v>2410</v>
      </c>
      <c r="K6" s="2403" t="s">
        <v>504</v>
      </c>
      <c r="L6" s="2403" t="s">
        <v>593</v>
      </c>
    </row>
    <row r="7" spans="1:12">
      <c r="A7" s="2382"/>
      <c r="B7" s="2402"/>
      <c r="C7" s="2401"/>
      <c r="D7" s="2402"/>
      <c r="E7" s="2401"/>
      <c r="F7" s="2399" t="s">
        <v>2409</v>
      </c>
      <c r="G7" s="2400" t="s">
        <v>2407</v>
      </c>
      <c r="H7" s="2399" t="s">
        <v>2408</v>
      </c>
      <c r="I7" s="2400" t="s">
        <v>2407</v>
      </c>
      <c r="J7" s="2399" t="s">
        <v>2407</v>
      </c>
      <c r="K7" s="2376"/>
      <c r="L7" s="2376"/>
    </row>
    <row r="8" spans="1:12">
      <c r="A8" s="2375"/>
      <c r="B8" s="2389"/>
      <c r="C8" s="3203" t="s">
        <v>599</v>
      </c>
      <c r="D8" s="2398" t="s">
        <v>600</v>
      </c>
      <c r="E8" s="3203" t="s">
        <v>494</v>
      </c>
      <c r="F8" s="2398" t="s">
        <v>495</v>
      </c>
      <c r="G8" s="3203" t="s">
        <v>496</v>
      </c>
      <c r="H8" s="2398" t="s">
        <v>497</v>
      </c>
      <c r="I8" s="3203" t="s">
        <v>498</v>
      </c>
      <c r="J8" s="2398" t="s">
        <v>499</v>
      </c>
      <c r="K8" s="2397" t="s">
        <v>500</v>
      </c>
      <c r="L8" s="2369"/>
    </row>
    <row r="9" spans="1:12">
      <c r="A9" s="2390">
        <v>1</v>
      </c>
      <c r="B9" s="2389"/>
      <c r="C9" s="3203"/>
      <c r="D9" s="2387"/>
      <c r="E9" s="2395"/>
      <c r="F9" s="2395"/>
      <c r="G9" s="3204"/>
      <c r="H9" s="2395"/>
      <c r="I9" s="3204"/>
      <c r="J9" s="2395"/>
      <c r="K9" s="2394"/>
      <c r="L9" s="2385">
        <v>1</v>
      </c>
    </row>
    <row r="10" spans="1:12">
      <c r="A10" s="2390">
        <v>2</v>
      </c>
      <c r="B10" s="2389"/>
      <c r="C10" s="5419">
        <v>1</v>
      </c>
      <c r="D10" s="5420">
        <v>1</v>
      </c>
      <c r="E10" s="5421">
        <v>98</v>
      </c>
      <c r="F10" s="5421">
        <v>0</v>
      </c>
      <c r="G10" s="5421">
        <v>0</v>
      </c>
      <c r="H10" s="5421">
        <v>12</v>
      </c>
      <c r="I10" s="5421">
        <v>13</v>
      </c>
      <c r="J10" s="5421">
        <v>24</v>
      </c>
      <c r="K10" s="2392">
        <f>SUM(E10:J10)</f>
        <v>147</v>
      </c>
      <c r="L10" s="2385">
        <v>2</v>
      </c>
    </row>
    <row r="11" spans="1:12">
      <c r="A11" s="2390">
        <v>3</v>
      </c>
      <c r="B11" s="2389"/>
      <c r="C11" s="5419"/>
      <c r="D11" s="5027"/>
      <c r="E11" s="5421"/>
      <c r="F11" s="5421"/>
      <c r="G11" s="5421"/>
      <c r="H11" s="5421"/>
      <c r="I11" s="5421"/>
      <c r="J11" s="5421"/>
      <c r="K11" s="2392"/>
      <c r="L11" s="2385">
        <v>3</v>
      </c>
    </row>
    <row r="12" spans="1:12">
      <c r="A12" s="2390">
        <v>4</v>
      </c>
      <c r="B12" s="2389"/>
      <c r="C12" s="5419" t="s">
        <v>2406</v>
      </c>
      <c r="D12" s="5028">
        <v>0.5</v>
      </c>
      <c r="E12" s="5421">
        <v>0</v>
      </c>
      <c r="F12" s="5421">
        <v>0</v>
      </c>
      <c r="G12" s="5421">
        <v>0</v>
      </c>
      <c r="H12" s="5421">
        <v>0</v>
      </c>
      <c r="I12" s="5421">
        <v>0</v>
      </c>
      <c r="J12" s="5421">
        <v>0</v>
      </c>
      <c r="K12" s="2392">
        <f>SUM(E12:J12)</f>
        <v>0</v>
      </c>
      <c r="L12" s="2385">
        <v>4</v>
      </c>
    </row>
    <row r="13" spans="1:12">
      <c r="A13" s="2390">
        <v>5</v>
      </c>
      <c r="B13" s="2389"/>
      <c r="C13" s="5419"/>
      <c r="D13" s="5027"/>
      <c r="E13" s="5421"/>
      <c r="F13" s="5421"/>
      <c r="G13" s="5421"/>
      <c r="H13" s="5421"/>
      <c r="I13" s="5421"/>
      <c r="J13" s="5421"/>
      <c r="K13" s="2392"/>
      <c r="L13" s="2385">
        <v>5</v>
      </c>
    </row>
    <row r="14" spans="1:12">
      <c r="A14" s="2390">
        <v>6</v>
      </c>
      <c r="B14" s="2389"/>
      <c r="C14" s="5419" t="s">
        <v>2405</v>
      </c>
      <c r="D14" s="5029" t="s">
        <v>2404</v>
      </c>
      <c r="E14" s="5421">
        <v>0</v>
      </c>
      <c r="F14" s="5421">
        <v>0</v>
      </c>
      <c r="G14" s="5421">
        <v>0</v>
      </c>
      <c r="H14" s="5421">
        <v>0</v>
      </c>
      <c r="I14" s="5421">
        <v>0</v>
      </c>
      <c r="J14" s="5421">
        <v>0</v>
      </c>
      <c r="K14" s="2392">
        <f>SUM(E14:J14)</f>
        <v>0</v>
      </c>
      <c r="L14" s="2385">
        <v>6</v>
      </c>
    </row>
    <row r="15" spans="1:12">
      <c r="A15" s="2390">
        <v>7</v>
      </c>
      <c r="B15" s="2389"/>
      <c r="C15" s="5419"/>
      <c r="D15" s="5029"/>
      <c r="E15" s="5421"/>
      <c r="F15" s="5421"/>
      <c r="G15" s="5421"/>
      <c r="H15" s="5421"/>
      <c r="I15" s="5421"/>
      <c r="J15" s="5421"/>
      <c r="K15" s="2392"/>
      <c r="L15" s="2385">
        <v>7</v>
      </c>
    </row>
    <row r="16" spans="1:12">
      <c r="A16" s="2390">
        <v>8</v>
      </c>
      <c r="B16" s="2389"/>
      <c r="C16" s="5419">
        <v>5</v>
      </c>
      <c r="D16" s="5029" t="s">
        <v>2403</v>
      </c>
      <c r="E16" s="5421">
        <v>0</v>
      </c>
      <c r="F16" s="5421">
        <v>0</v>
      </c>
      <c r="G16" s="5421">
        <v>0</v>
      </c>
      <c r="H16" s="5421">
        <v>0</v>
      </c>
      <c r="I16" s="5421">
        <v>0</v>
      </c>
      <c r="J16" s="5421">
        <v>0</v>
      </c>
      <c r="K16" s="2392">
        <f>SUM(E16:J16)</f>
        <v>0</v>
      </c>
      <c r="L16" s="2385">
        <v>8</v>
      </c>
    </row>
    <row r="17" spans="1:12">
      <c r="A17" s="2390">
        <v>9</v>
      </c>
      <c r="B17" s="2389"/>
      <c r="C17" s="3203"/>
      <c r="D17" s="2391"/>
      <c r="E17" s="2370"/>
      <c r="F17" s="2370"/>
      <c r="G17" s="2370"/>
      <c r="H17" s="2370"/>
      <c r="I17" s="2370"/>
      <c r="J17" s="2370"/>
      <c r="K17" s="2370"/>
      <c r="L17" s="2385">
        <v>9</v>
      </c>
    </row>
    <row r="18" spans="1:12">
      <c r="A18" s="2390">
        <v>10</v>
      </c>
      <c r="B18" s="2389"/>
      <c r="C18" s="3203"/>
      <c r="D18" s="2391"/>
      <c r="E18" s="2370"/>
      <c r="F18" s="2370"/>
      <c r="G18" s="2370"/>
      <c r="H18" s="2370"/>
      <c r="I18" s="2370"/>
      <c r="J18" s="2370"/>
      <c r="K18" s="2370"/>
      <c r="L18" s="2385">
        <v>10</v>
      </c>
    </row>
    <row r="19" spans="1:12">
      <c r="A19" s="2390">
        <v>11</v>
      </c>
      <c r="B19" s="2389"/>
      <c r="C19" s="3203"/>
      <c r="D19" s="2391"/>
      <c r="E19" s="2370"/>
      <c r="F19" s="2370"/>
      <c r="G19" s="2370"/>
      <c r="H19" s="2370"/>
      <c r="I19" s="2370"/>
      <c r="J19" s="2370"/>
      <c r="K19" s="2370"/>
      <c r="L19" s="2385">
        <v>11</v>
      </c>
    </row>
    <row r="20" spans="1:12">
      <c r="A20" s="2390">
        <v>12</v>
      </c>
      <c r="B20" s="2389"/>
      <c r="C20" s="3203"/>
      <c r="D20" s="2391"/>
      <c r="E20" s="2370"/>
      <c r="F20" s="2370"/>
      <c r="G20" s="2370"/>
      <c r="H20" s="2370"/>
      <c r="I20" s="2370"/>
      <c r="J20" s="2370"/>
      <c r="K20" s="2370"/>
      <c r="L20" s="2385">
        <v>12</v>
      </c>
    </row>
    <row r="21" spans="1:12">
      <c r="A21" s="2390">
        <v>13</v>
      </c>
      <c r="B21" s="2389"/>
      <c r="C21" s="3203"/>
      <c r="D21" s="2391"/>
      <c r="E21" s="2370"/>
      <c r="F21" s="2370"/>
      <c r="G21" s="2370"/>
      <c r="H21" s="2370"/>
      <c r="I21" s="2370"/>
      <c r="J21" s="2370"/>
      <c r="K21" s="2370"/>
      <c r="L21" s="2385">
        <v>13</v>
      </c>
    </row>
    <row r="22" spans="1:12">
      <c r="A22" s="2390">
        <v>14</v>
      </c>
      <c r="B22" s="2389"/>
      <c r="C22" s="3203"/>
      <c r="D22" s="2387"/>
      <c r="E22" s="2370"/>
      <c r="F22" s="2370"/>
      <c r="G22" s="2370"/>
      <c r="H22" s="2370"/>
      <c r="I22" s="2370"/>
      <c r="J22" s="2370"/>
      <c r="K22" s="2370"/>
      <c r="L22" s="2385">
        <v>14</v>
      </c>
    </row>
    <row r="23" spans="1:12">
      <c r="A23" s="2390">
        <v>15</v>
      </c>
      <c r="B23" s="2389"/>
      <c r="C23" s="3203"/>
      <c r="D23" s="2387"/>
      <c r="E23" s="2370"/>
      <c r="F23" s="2370"/>
      <c r="G23" s="2370"/>
      <c r="H23" s="2370"/>
      <c r="I23" s="2370"/>
      <c r="J23" s="2370"/>
      <c r="K23" s="2370"/>
      <c r="L23" s="2385">
        <v>15</v>
      </c>
    </row>
    <row r="24" spans="1:12">
      <c r="A24" s="2390">
        <v>16</v>
      </c>
      <c r="B24" s="2389"/>
      <c r="C24" s="3203"/>
      <c r="D24" s="2387"/>
      <c r="E24" s="2370"/>
      <c r="F24" s="2370"/>
      <c r="G24" s="2370"/>
      <c r="H24" s="2370"/>
      <c r="I24" s="2370"/>
      <c r="J24" s="2370"/>
      <c r="K24" s="2370"/>
      <c r="L24" s="2385">
        <v>16</v>
      </c>
    </row>
    <row r="25" spans="1:12">
      <c r="A25" s="2390">
        <v>17</v>
      </c>
      <c r="B25" s="2389"/>
      <c r="C25" s="3203"/>
      <c r="D25" s="2387"/>
      <c r="E25" s="2370"/>
      <c r="F25" s="2370"/>
      <c r="G25" s="2370"/>
      <c r="H25" s="2370"/>
      <c r="I25" s="2370"/>
      <c r="J25" s="2370"/>
      <c r="K25" s="2370"/>
      <c r="L25" s="2385">
        <v>17</v>
      </c>
    </row>
    <row r="26" spans="1:12">
      <c r="A26" s="2390">
        <v>18</v>
      </c>
      <c r="B26" s="2389"/>
      <c r="C26" s="3203"/>
      <c r="D26" s="2387"/>
      <c r="E26" s="2370"/>
      <c r="F26" s="2370"/>
      <c r="G26" s="2370"/>
      <c r="H26" s="2370"/>
      <c r="I26" s="2370"/>
      <c r="J26" s="2370"/>
      <c r="K26" s="2370"/>
      <c r="L26" s="2385">
        <v>18</v>
      </c>
    </row>
    <row r="27" spans="1:12">
      <c r="A27" s="2390">
        <v>19</v>
      </c>
      <c r="B27" s="2389"/>
      <c r="C27" s="3203"/>
      <c r="D27" s="2387"/>
      <c r="E27" s="2370"/>
      <c r="F27" s="2370"/>
      <c r="G27" s="2370"/>
      <c r="H27" s="2370"/>
      <c r="I27" s="2370"/>
      <c r="J27" s="2370"/>
      <c r="K27" s="2370"/>
      <c r="L27" s="2385">
        <v>19</v>
      </c>
    </row>
    <row r="28" spans="1:12">
      <c r="A28" s="2390">
        <v>20</v>
      </c>
      <c r="B28" s="2389"/>
      <c r="C28" s="3203"/>
      <c r="D28" s="2387"/>
      <c r="E28" s="2370"/>
      <c r="F28" s="2370"/>
      <c r="G28" s="2370"/>
      <c r="H28" s="2370"/>
      <c r="I28" s="2370"/>
      <c r="J28" s="2370"/>
      <c r="K28" s="2370"/>
      <c r="L28" s="2385">
        <v>20</v>
      </c>
    </row>
    <row r="29" spans="1:12">
      <c r="A29" s="2390">
        <v>21</v>
      </c>
      <c r="B29" s="2389"/>
      <c r="C29" s="3203"/>
      <c r="D29" s="2387"/>
      <c r="E29" s="2370"/>
      <c r="F29" s="2370"/>
      <c r="G29" s="2370"/>
      <c r="H29" s="2370"/>
      <c r="I29" s="2370"/>
      <c r="J29" s="2370"/>
      <c r="K29" s="2370"/>
      <c r="L29" s="2385">
        <v>21</v>
      </c>
    </row>
    <row r="30" spans="1:12">
      <c r="A30" s="2390">
        <v>22</v>
      </c>
      <c r="B30" s="2389"/>
      <c r="C30" s="3203"/>
      <c r="D30" s="2387"/>
      <c r="E30" s="2370"/>
      <c r="F30" s="2370"/>
      <c r="G30" s="2370"/>
      <c r="H30" s="2370"/>
      <c r="I30" s="2370"/>
      <c r="J30" s="2370"/>
      <c r="K30" s="2370"/>
      <c r="L30" s="2385">
        <v>22</v>
      </c>
    </row>
    <row r="31" spans="1:12">
      <c r="A31" s="2390">
        <v>23</v>
      </c>
      <c r="B31" s="2389"/>
      <c r="C31" s="3203"/>
      <c r="D31" s="2387"/>
      <c r="E31" s="2370"/>
      <c r="F31" s="2370"/>
      <c r="G31" s="2370"/>
      <c r="H31" s="2370"/>
      <c r="I31" s="2370"/>
      <c r="J31" s="2370"/>
      <c r="K31" s="2370"/>
      <c r="L31" s="2385">
        <v>23</v>
      </c>
    </row>
    <row r="32" spans="1:12">
      <c r="A32" s="2390">
        <v>24</v>
      </c>
      <c r="B32" s="2389"/>
      <c r="C32" s="3203"/>
      <c r="D32" s="2387"/>
      <c r="E32" s="2370"/>
      <c r="F32" s="2370"/>
      <c r="G32" s="2370"/>
      <c r="H32" s="2370"/>
      <c r="I32" s="2370"/>
      <c r="J32" s="2370"/>
      <c r="K32" s="2370"/>
      <c r="L32" s="2385">
        <v>24</v>
      </c>
    </row>
    <row r="33" spans="1:12">
      <c r="A33" s="2390">
        <v>25</v>
      </c>
      <c r="B33" s="2389"/>
      <c r="C33" s="3203"/>
      <c r="D33" s="2387"/>
      <c r="E33" s="2370"/>
      <c r="F33" s="2370"/>
      <c r="G33" s="2370"/>
      <c r="H33" s="2370"/>
      <c r="I33" s="2370"/>
      <c r="J33" s="2370"/>
      <c r="K33" s="2370"/>
      <c r="L33" s="2385">
        <v>25</v>
      </c>
    </row>
    <row r="34" spans="1:12">
      <c r="A34" s="2390">
        <v>26</v>
      </c>
      <c r="B34" s="2389"/>
      <c r="C34" s="3203"/>
      <c r="D34" s="2387"/>
      <c r="E34" s="2370"/>
      <c r="F34" s="2370"/>
      <c r="G34" s="2370"/>
      <c r="H34" s="2370"/>
      <c r="I34" s="2370"/>
      <c r="J34" s="2370"/>
      <c r="K34" s="2370"/>
      <c r="L34" s="2385">
        <v>26</v>
      </c>
    </row>
    <row r="35" spans="1:12">
      <c r="A35" s="2390">
        <v>27</v>
      </c>
      <c r="B35" s="2389"/>
      <c r="C35" s="3203"/>
      <c r="D35" s="2387"/>
      <c r="E35" s="2370"/>
      <c r="F35" s="2370"/>
      <c r="G35" s="2370"/>
      <c r="H35" s="2370"/>
      <c r="I35" s="2370"/>
      <c r="J35" s="2370"/>
      <c r="K35" s="2370"/>
      <c r="L35" s="2385">
        <v>27</v>
      </c>
    </row>
    <row r="36" spans="1:12">
      <c r="A36" s="2390">
        <v>28</v>
      </c>
      <c r="B36" s="2389"/>
      <c r="C36" s="3203"/>
      <c r="D36" s="2387"/>
      <c r="E36" s="2370"/>
      <c r="F36" s="2370"/>
      <c r="G36" s="2370"/>
      <c r="H36" s="2370"/>
      <c r="I36" s="2370"/>
      <c r="J36" s="2370"/>
      <c r="K36" s="2370"/>
      <c r="L36" s="2385">
        <v>28</v>
      </c>
    </row>
    <row r="37" spans="1:12">
      <c r="A37" s="2390">
        <v>29</v>
      </c>
      <c r="B37" s="2389"/>
      <c r="C37" s="3203"/>
      <c r="D37" s="2387"/>
      <c r="E37" s="2370"/>
      <c r="F37" s="2370"/>
      <c r="G37" s="2370"/>
      <c r="H37" s="2370"/>
      <c r="I37" s="2370"/>
      <c r="J37" s="2370"/>
      <c r="K37" s="2370"/>
      <c r="L37" s="2385">
        <v>29</v>
      </c>
    </row>
    <row r="38" spans="1:12">
      <c r="A38" s="2390">
        <v>30</v>
      </c>
      <c r="B38" s="2389"/>
      <c r="C38" s="3203"/>
      <c r="D38" s="2387"/>
      <c r="E38" s="2370"/>
      <c r="F38" s="2370"/>
      <c r="G38" s="2370"/>
      <c r="H38" s="2370"/>
      <c r="I38" s="2370"/>
      <c r="J38" s="2370"/>
      <c r="K38" s="2370"/>
      <c r="L38" s="2385">
        <v>30</v>
      </c>
    </row>
    <row r="39" spans="1:12">
      <c r="A39" s="2390">
        <v>31</v>
      </c>
      <c r="B39" s="2389"/>
      <c r="C39" s="3203"/>
      <c r="D39" s="2387"/>
      <c r="E39" s="2370"/>
      <c r="F39" s="2370"/>
      <c r="G39" s="2370"/>
      <c r="H39" s="2370"/>
      <c r="I39" s="2370"/>
      <c r="J39" s="2370"/>
      <c r="K39" s="2370"/>
      <c r="L39" s="2385">
        <v>31</v>
      </c>
    </row>
    <row r="40" spans="1:12">
      <c r="A40" s="2390">
        <v>32</v>
      </c>
      <c r="B40" s="2389"/>
      <c r="C40" s="3203"/>
      <c r="D40" s="2387"/>
      <c r="E40" s="2370"/>
      <c r="F40" s="2370"/>
      <c r="G40" s="2370"/>
      <c r="H40" s="2370"/>
      <c r="I40" s="2370"/>
      <c r="J40" s="2370"/>
      <c r="K40" s="2370"/>
      <c r="L40" s="2385">
        <v>32</v>
      </c>
    </row>
    <row r="41" spans="1:12">
      <c r="A41" s="2390">
        <v>33</v>
      </c>
      <c r="B41" s="2389"/>
      <c r="C41" s="3203"/>
      <c r="D41" s="2387"/>
      <c r="E41" s="2370"/>
      <c r="F41" s="2370"/>
      <c r="G41" s="2370"/>
      <c r="H41" s="2370"/>
      <c r="I41" s="2370"/>
      <c r="J41" s="2370"/>
      <c r="K41" s="2370"/>
      <c r="L41" s="2385">
        <v>33</v>
      </c>
    </row>
    <row r="42" spans="1:12">
      <c r="A42" s="2390">
        <v>34</v>
      </c>
      <c r="B42" s="2389"/>
      <c r="C42" s="3203"/>
      <c r="D42" s="2387"/>
      <c r="E42" s="2370"/>
      <c r="F42" s="2370"/>
      <c r="G42" s="2370"/>
      <c r="H42" s="2370"/>
      <c r="I42" s="2370"/>
      <c r="J42" s="2370"/>
      <c r="K42" s="2370"/>
      <c r="L42" s="2385">
        <v>34</v>
      </c>
    </row>
    <row r="43" spans="1:12">
      <c r="A43" s="2390">
        <v>35</v>
      </c>
      <c r="B43" s="2389"/>
      <c r="C43" s="3203"/>
      <c r="D43" s="2387"/>
      <c r="E43" s="2370"/>
      <c r="F43" s="2370"/>
      <c r="G43" s="2370"/>
      <c r="H43" s="2370"/>
      <c r="I43" s="2370"/>
      <c r="J43" s="2370"/>
      <c r="K43" s="2370"/>
      <c r="L43" s="2385">
        <v>35</v>
      </c>
    </row>
    <row r="44" spans="1:12">
      <c r="A44" s="2390">
        <v>36</v>
      </c>
      <c r="B44" s="2389"/>
      <c r="C44" s="3203"/>
      <c r="D44" s="2387"/>
      <c r="E44" s="2370"/>
      <c r="F44" s="2370"/>
      <c r="G44" s="2370"/>
      <c r="H44" s="2370"/>
      <c r="I44" s="2370"/>
      <c r="J44" s="2370"/>
      <c r="K44" s="2370"/>
      <c r="L44" s="2385">
        <v>36</v>
      </c>
    </row>
    <row r="45" spans="1:12">
      <c r="A45" s="2390">
        <v>37</v>
      </c>
      <c r="B45" s="2389"/>
      <c r="C45" s="3203"/>
      <c r="D45" s="2387"/>
      <c r="E45" s="2370"/>
      <c r="F45" s="2370"/>
      <c r="G45" s="2370"/>
      <c r="H45" s="2370"/>
      <c r="I45" s="2370"/>
      <c r="J45" s="2370"/>
      <c r="K45" s="2370"/>
      <c r="L45" s="2385">
        <v>37</v>
      </c>
    </row>
    <row r="46" spans="1:12">
      <c r="A46" s="2390">
        <v>38</v>
      </c>
      <c r="B46" s="2389"/>
      <c r="C46" s="3203"/>
      <c r="D46" s="2387"/>
      <c r="E46" s="2370"/>
      <c r="F46" s="2370"/>
      <c r="G46" s="2370"/>
      <c r="H46" s="2370"/>
      <c r="I46" s="2370"/>
      <c r="J46" s="2370"/>
      <c r="K46" s="2370"/>
      <c r="L46" s="2385">
        <v>38</v>
      </c>
    </row>
    <row r="47" spans="1:12">
      <c r="A47" s="2390">
        <v>39</v>
      </c>
      <c r="B47" s="2389"/>
      <c r="C47" s="3203"/>
      <c r="D47" s="2387"/>
      <c r="E47" s="2370"/>
      <c r="F47" s="2370"/>
      <c r="G47" s="2370"/>
      <c r="H47" s="2370"/>
      <c r="I47" s="2370"/>
      <c r="J47" s="2370"/>
      <c r="K47" s="2370"/>
      <c r="L47" s="2385">
        <v>39</v>
      </c>
    </row>
    <row r="48" spans="1:12">
      <c r="A48" s="2390">
        <v>41</v>
      </c>
      <c r="B48" s="2389"/>
      <c r="C48" s="3203"/>
      <c r="D48" s="2387"/>
      <c r="E48" s="2370"/>
      <c r="F48" s="2370"/>
      <c r="G48" s="2370"/>
      <c r="H48" s="2370"/>
      <c r="I48" s="2370"/>
      <c r="J48" s="2370"/>
      <c r="K48" s="2370"/>
      <c r="L48" s="2385">
        <v>41</v>
      </c>
    </row>
    <row r="49" spans="1:12">
      <c r="A49" s="2390">
        <v>42</v>
      </c>
      <c r="B49" s="2389"/>
      <c r="C49" s="3203"/>
      <c r="D49" s="2387"/>
      <c r="E49" s="2370"/>
      <c r="F49" s="2370"/>
      <c r="G49" s="2370"/>
      <c r="H49" s="2370"/>
      <c r="I49" s="2370"/>
      <c r="J49" s="2370"/>
      <c r="K49" s="2370"/>
      <c r="L49" s="2385">
        <v>42</v>
      </c>
    </row>
    <row r="50" spans="1:12">
      <c r="A50" s="2390">
        <v>43</v>
      </c>
      <c r="B50" s="2389"/>
      <c r="C50" s="3203"/>
      <c r="D50" s="2387"/>
      <c r="E50" s="2370"/>
      <c r="F50" s="2370"/>
      <c r="G50" s="2370"/>
      <c r="H50" s="2370"/>
      <c r="I50" s="2370"/>
      <c r="J50" s="2370"/>
      <c r="K50" s="2370"/>
      <c r="L50" s="2385">
        <v>43</v>
      </c>
    </row>
    <row r="51" spans="1:12">
      <c r="A51" s="2390">
        <v>44</v>
      </c>
      <c r="B51" s="2389"/>
      <c r="C51" s="3203"/>
      <c r="D51" s="2387"/>
      <c r="E51" s="2370"/>
      <c r="F51" s="2370"/>
      <c r="G51" s="2370"/>
      <c r="H51" s="2370"/>
      <c r="I51" s="2370"/>
      <c r="J51" s="2370"/>
      <c r="K51" s="2370"/>
      <c r="L51" s="2385">
        <v>44</v>
      </c>
    </row>
    <row r="52" spans="1:12">
      <c r="A52" s="2390">
        <v>45</v>
      </c>
      <c r="B52" s="2389"/>
      <c r="C52" s="3203"/>
      <c r="D52" s="2387"/>
      <c r="E52" s="2370"/>
      <c r="F52" s="2370"/>
      <c r="G52" s="2370"/>
      <c r="H52" s="2370"/>
      <c r="I52" s="2370"/>
      <c r="J52" s="2370"/>
      <c r="K52" s="2370"/>
      <c r="L52" s="2385">
        <v>45</v>
      </c>
    </row>
    <row r="53" spans="1:12">
      <c r="A53" s="2390">
        <v>46</v>
      </c>
      <c r="B53" s="2389"/>
      <c r="C53" s="3203"/>
      <c r="D53" s="2387"/>
      <c r="E53" s="2370"/>
      <c r="F53" s="2370"/>
      <c r="G53" s="2370"/>
      <c r="H53" s="2370"/>
      <c r="I53" s="2370"/>
      <c r="J53" s="2370"/>
      <c r="K53" s="2370"/>
      <c r="L53" s="2385">
        <v>46</v>
      </c>
    </row>
    <row r="54" spans="1:12">
      <c r="A54" s="2390">
        <v>47</v>
      </c>
      <c r="B54" s="2389"/>
      <c r="C54" s="3203"/>
      <c r="D54" s="2387"/>
      <c r="E54" s="2370"/>
      <c r="F54" s="2370"/>
      <c r="G54" s="2370"/>
      <c r="H54" s="2370"/>
      <c r="I54" s="2370"/>
      <c r="J54" s="2370"/>
      <c r="K54" s="2370"/>
      <c r="L54" s="2385">
        <v>47</v>
      </c>
    </row>
    <row r="55" spans="1:12">
      <c r="A55" s="2390">
        <v>48</v>
      </c>
      <c r="B55" s="2389"/>
      <c r="C55" s="3203"/>
      <c r="D55" s="2387"/>
      <c r="E55" s="2370"/>
      <c r="F55" s="2370"/>
      <c r="G55" s="2370"/>
      <c r="H55" s="2370"/>
      <c r="I55" s="2370"/>
      <c r="J55" s="2370"/>
      <c r="K55" s="2370"/>
      <c r="L55" s="2385">
        <v>48</v>
      </c>
    </row>
    <row r="56" spans="1:12">
      <c r="A56" s="2390">
        <v>49</v>
      </c>
      <c r="B56" s="2389"/>
      <c r="C56" s="3203"/>
      <c r="D56" s="2387"/>
      <c r="E56" s="2370"/>
      <c r="F56" s="2370"/>
      <c r="G56" s="2370"/>
      <c r="H56" s="2370"/>
      <c r="I56" s="2370"/>
      <c r="J56" s="2370"/>
      <c r="K56" s="2370"/>
      <c r="L56" s="2385">
        <v>49</v>
      </c>
    </row>
    <row r="57" spans="1:12">
      <c r="A57" s="2390">
        <v>50</v>
      </c>
      <c r="B57" s="2389"/>
      <c r="C57" s="3203"/>
      <c r="D57" s="2387"/>
      <c r="E57" s="2370"/>
      <c r="F57" s="2370"/>
      <c r="G57" s="2370"/>
      <c r="H57" s="2370"/>
      <c r="I57" s="2370"/>
      <c r="J57" s="2370"/>
      <c r="K57" s="2370"/>
      <c r="L57" s="2385">
        <v>50</v>
      </c>
    </row>
    <row r="58" spans="1:12">
      <c r="A58" s="2390">
        <v>51</v>
      </c>
      <c r="B58" s="2389"/>
      <c r="C58" s="3203"/>
      <c r="D58" s="2387"/>
      <c r="E58" s="2370"/>
      <c r="F58" s="2370"/>
      <c r="G58" s="2370"/>
      <c r="H58" s="2370"/>
      <c r="I58" s="2370"/>
      <c r="J58" s="2370"/>
      <c r="K58" s="2370"/>
      <c r="L58" s="2385">
        <v>51</v>
      </c>
    </row>
    <row r="59" spans="1:12">
      <c r="A59" s="2390">
        <v>52</v>
      </c>
      <c r="B59" s="2389"/>
      <c r="C59" s="3203"/>
      <c r="D59" s="2387"/>
      <c r="E59" s="2370"/>
      <c r="F59" s="2370"/>
      <c r="G59" s="2370"/>
      <c r="H59" s="2370"/>
      <c r="I59" s="2370"/>
      <c r="J59" s="2370"/>
      <c r="K59" s="2370"/>
      <c r="L59" s="2385">
        <v>52</v>
      </c>
    </row>
    <row r="60" spans="1:12">
      <c r="A60" s="2390">
        <v>53</v>
      </c>
      <c r="B60" s="2389"/>
      <c r="C60" s="3203"/>
      <c r="D60" s="2387"/>
      <c r="E60" s="2370"/>
      <c r="F60" s="2370"/>
      <c r="G60" s="2370"/>
      <c r="H60" s="2370"/>
      <c r="I60" s="2370"/>
      <c r="J60" s="2370"/>
      <c r="K60" s="2370"/>
      <c r="L60" s="2385">
        <v>53</v>
      </c>
    </row>
    <row r="61" spans="1:12">
      <c r="A61" s="2390">
        <v>54</v>
      </c>
      <c r="B61" s="2389"/>
      <c r="C61" s="3203"/>
      <c r="D61" s="2387"/>
      <c r="E61" s="2370"/>
      <c r="F61" s="2370"/>
      <c r="G61" s="2370"/>
      <c r="H61" s="2370"/>
      <c r="I61" s="2370"/>
      <c r="J61" s="2370"/>
      <c r="K61" s="2370"/>
      <c r="L61" s="2385">
        <v>54</v>
      </c>
    </row>
    <row r="62" spans="1:12">
      <c r="A62" s="2390">
        <v>55</v>
      </c>
      <c r="B62" s="2389"/>
      <c r="C62" s="3203"/>
      <c r="D62" s="2387"/>
      <c r="E62" s="2370"/>
      <c r="F62" s="2370"/>
      <c r="G62" s="2370"/>
      <c r="H62" s="2370"/>
      <c r="I62" s="2370"/>
      <c r="J62" s="2370"/>
      <c r="K62" s="2370"/>
      <c r="L62" s="2385">
        <v>55</v>
      </c>
    </row>
    <row r="63" spans="1:12">
      <c r="A63" s="2390">
        <v>56</v>
      </c>
      <c r="B63" s="2389"/>
      <c r="C63" s="3203"/>
      <c r="D63" s="2387"/>
      <c r="E63" s="2370"/>
      <c r="F63" s="2370"/>
      <c r="G63" s="2370"/>
      <c r="H63" s="2370"/>
      <c r="I63" s="2370"/>
      <c r="J63" s="2370"/>
      <c r="K63" s="2370"/>
      <c r="L63" s="2385">
        <v>56</v>
      </c>
    </row>
    <row r="64" spans="1:12">
      <c r="A64" s="2390">
        <v>57</v>
      </c>
      <c r="B64" s="2389"/>
      <c r="C64" s="3203"/>
      <c r="D64" s="2387" t="s">
        <v>504</v>
      </c>
      <c r="E64" s="2386">
        <f t="shared" ref="E64:K64" si="0">SUM(E9:E63)</f>
        <v>98</v>
      </c>
      <c r="F64" s="2386">
        <f t="shared" si="0"/>
        <v>0</v>
      </c>
      <c r="G64" s="2386">
        <f t="shared" si="0"/>
        <v>0</v>
      </c>
      <c r="H64" s="2386">
        <f t="shared" si="0"/>
        <v>12</v>
      </c>
      <c r="I64" s="2386">
        <f t="shared" si="0"/>
        <v>13</v>
      </c>
      <c r="J64" s="2386">
        <f t="shared" si="0"/>
        <v>24</v>
      </c>
      <c r="K64" s="2386">
        <f t="shared" si="0"/>
        <v>147</v>
      </c>
      <c r="L64" s="2385">
        <v>57</v>
      </c>
    </row>
    <row r="65" spans="1:12">
      <c r="A65" s="2384">
        <v>58</v>
      </c>
      <c r="B65" s="2380"/>
      <c r="C65" s="2381"/>
      <c r="D65" s="2380" t="s">
        <v>2402</v>
      </c>
      <c r="E65" s="2379"/>
      <c r="F65" s="2378"/>
      <c r="G65" s="2379"/>
      <c r="H65" s="2378"/>
      <c r="I65" s="2379"/>
      <c r="J65" s="2378"/>
      <c r="K65" s="2377"/>
      <c r="L65" s="2383">
        <v>58</v>
      </c>
    </row>
    <row r="66" spans="1:12">
      <c r="A66" s="2382"/>
      <c r="B66" s="2380"/>
      <c r="C66" s="2381"/>
      <c r="D66" s="2380" t="s">
        <v>2401</v>
      </c>
      <c r="E66" s="2379"/>
      <c r="F66" s="2378"/>
      <c r="G66" s="2379"/>
      <c r="H66" s="2378"/>
      <c r="I66" s="2379"/>
      <c r="J66" s="2378"/>
      <c r="K66" s="2377"/>
      <c r="L66" s="2376"/>
    </row>
    <row r="67" spans="1:12">
      <c r="A67" s="2375"/>
      <c r="B67" s="2373"/>
      <c r="C67" s="2845"/>
      <c r="D67" s="2373" t="s">
        <v>2400</v>
      </c>
      <c r="E67" s="3202" t="s">
        <v>478</v>
      </c>
      <c r="F67" s="2371"/>
      <c r="G67" s="3201"/>
      <c r="H67" s="2371"/>
      <c r="I67" s="3201"/>
      <c r="J67" s="2371"/>
      <c r="K67" s="2370"/>
      <c r="L67" s="2369"/>
    </row>
    <row r="68" spans="1:12">
      <c r="A68" s="4514" t="s">
        <v>3213</v>
      </c>
      <c r="B68" s="4514"/>
      <c r="C68" s="4514"/>
      <c r="D68" s="4514"/>
      <c r="E68" s="4515"/>
      <c r="F68" s="2368"/>
      <c r="G68" s="2368"/>
      <c r="H68" s="2368"/>
      <c r="I68" s="2367"/>
      <c r="J68" s="2367"/>
      <c r="K68" s="2367"/>
      <c r="L68" s="4516"/>
    </row>
  </sheetData>
  <mergeCells count="1">
    <mergeCell ref="A1:D1"/>
  </mergeCells>
  <printOptions horizontalCentered="1" verticalCentered="1"/>
  <pageMargins left="0.15" right="0.15" top="0.3" bottom="0.3" header="0" footer="0"/>
  <pageSetup scale="88" orientation="portrait" horizontalDpi="1800" verticalDpi="1800" r:id="rId1"/>
  <headerFooter alignWithMargins="0"/>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1">
    <pageSetUpPr fitToPage="1"/>
  </sheetPr>
  <dimension ref="A1:R98"/>
  <sheetViews>
    <sheetView showGridLines="0" topLeftCell="A2" zoomScale="130" zoomScaleNormal="130" zoomScaleSheetLayoutView="100" zoomScalePageLayoutView="77" workbookViewId="0">
      <selection activeCell="H38" sqref="H38"/>
    </sheetView>
  </sheetViews>
  <sheetFormatPr defaultColWidth="9.5703125" defaultRowHeight="11.25"/>
  <cols>
    <col min="1" max="1" width="2.5703125" style="3479" customWidth="1"/>
    <col min="2" max="3" width="4.85546875" style="2473" customWidth="1"/>
    <col min="4" max="4" width="23.5703125" style="2473" customWidth="1"/>
    <col min="5" max="5" width="8.85546875" style="2473" customWidth="1"/>
    <col min="6" max="8" width="9.140625" style="2473" customWidth="1"/>
    <col min="9" max="9" width="9.7109375" style="2473" customWidth="1"/>
    <col min="10" max="10" width="10.7109375" style="2473" customWidth="1"/>
    <col min="11" max="14" width="8.85546875" style="2473" customWidth="1"/>
    <col min="15" max="15" width="8.140625" style="2473" customWidth="1"/>
    <col min="16" max="16" width="4.85546875" style="2473" customWidth="1"/>
    <col min="17" max="17" width="2.140625" style="2496" customWidth="1"/>
    <col min="18" max="16384" width="9.5703125" style="2473"/>
  </cols>
  <sheetData>
    <row r="1" spans="1:18" ht="17.100000000000001" customHeight="1">
      <c r="A1" s="5733"/>
      <c r="B1" s="5739" t="s">
        <v>3224</v>
      </c>
      <c r="C1" s="5740"/>
      <c r="D1" s="5740"/>
      <c r="E1" s="5740"/>
      <c r="F1" s="5740"/>
      <c r="G1" s="5740"/>
      <c r="H1" s="5740"/>
      <c r="I1" s="5740"/>
      <c r="J1" s="5740"/>
      <c r="K1" s="5740"/>
      <c r="L1" s="5740"/>
      <c r="M1" s="5740"/>
      <c r="N1" s="5740"/>
      <c r="O1" s="5740"/>
      <c r="P1" s="5741"/>
      <c r="Q1" s="5734">
        <v>96</v>
      </c>
    </row>
    <row r="2" spans="1:18" ht="14.25" customHeight="1">
      <c r="A2" s="5733"/>
      <c r="B2" s="5742" t="s">
        <v>2584</v>
      </c>
      <c r="C2" s="5743"/>
      <c r="D2" s="5743"/>
      <c r="E2" s="5743"/>
      <c r="F2" s="5743"/>
      <c r="G2" s="5743"/>
      <c r="H2" s="5743"/>
      <c r="I2" s="5743"/>
      <c r="J2" s="5743"/>
      <c r="K2" s="5743"/>
      <c r="L2" s="5743"/>
      <c r="M2" s="5743"/>
      <c r="N2" s="5743"/>
      <c r="O2" s="5743"/>
      <c r="P2" s="5744"/>
      <c r="Q2" s="5734"/>
    </row>
    <row r="3" spans="1:18" ht="11.25" customHeight="1">
      <c r="A3" s="5733"/>
      <c r="B3" s="4105"/>
      <c r="C3" s="4106"/>
      <c r="D3" s="4106"/>
      <c r="E3" s="4106"/>
      <c r="F3" s="4106"/>
      <c r="G3" s="4106"/>
      <c r="H3" s="4106"/>
      <c r="I3" s="4106"/>
      <c r="J3" s="4106"/>
      <c r="K3" s="4106"/>
      <c r="L3" s="4106"/>
      <c r="M3" s="4106"/>
      <c r="N3" s="4106"/>
      <c r="O3" s="4106"/>
      <c r="P3" s="2489"/>
      <c r="Q3" s="5734"/>
    </row>
    <row r="4" spans="1:18" ht="11.25" customHeight="1">
      <c r="A4" s="5733"/>
      <c r="B4" s="2486"/>
      <c r="C4" s="2485"/>
      <c r="D4" s="2485"/>
      <c r="E4" s="2485"/>
      <c r="F4" s="5730" t="s">
        <v>2583</v>
      </c>
      <c r="G4" s="5731"/>
      <c r="H4" s="5731"/>
      <c r="I4" s="5732"/>
      <c r="J4" s="2482"/>
      <c r="K4" s="5730" t="s">
        <v>2582</v>
      </c>
      <c r="L4" s="5731"/>
      <c r="M4" s="5731"/>
      <c r="N4" s="5731"/>
      <c r="O4" s="5732"/>
      <c r="P4" s="2487"/>
      <c r="Q4" s="5734"/>
    </row>
    <row r="5" spans="1:18" ht="11.25" customHeight="1">
      <c r="A5" s="5733"/>
      <c r="B5" s="2486"/>
      <c r="C5" s="2485"/>
      <c r="D5" s="2485"/>
      <c r="E5" s="2485"/>
      <c r="F5" s="5730" t="s">
        <v>2581</v>
      </c>
      <c r="G5" s="5731"/>
      <c r="H5" s="5731"/>
      <c r="I5" s="5732"/>
      <c r="J5" s="2482"/>
      <c r="K5" s="2482"/>
      <c r="L5" s="2482"/>
      <c r="M5" s="2482"/>
      <c r="N5" s="2482"/>
      <c r="O5" s="2482"/>
      <c r="P5" s="2487"/>
      <c r="Q5" s="5734"/>
    </row>
    <row r="6" spans="1:18" ht="11.25" customHeight="1">
      <c r="A6" s="5733"/>
      <c r="B6" s="2495"/>
      <c r="C6" s="2483"/>
      <c r="D6" s="2483"/>
      <c r="E6" s="2483"/>
      <c r="F6" s="4107"/>
      <c r="G6" s="2482"/>
      <c r="H6" s="2482"/>
      <c r="I6" s="2482" t="s">
        <v>2580</v>
      </c>
      <c r="J6" s="2482" t="s">
        <v>2579</v>
      </c>
      <c r="K6" s="2482"/>
      <c r="L6" s="2482"/>
      <c r="M6" s="2482"/>
      <c r="N6" s="2482"/>
      <c r="O6" s="2482"/>
      <c r="P6" s="2484"/>
      <c r="Q6" s="5734"/>
    </row>
    <row r="7" spans="1:18" ht="11.25" customHeight="1">
      <c r="A7" s="5733"/>
      <c r="B7" s="2495"/>
      <c r="C7" s="2483"/>
      <c r="D7" s="2483"/>
      <c r="E7" s="2483"/>
      <c r="F7" s="4107"/>
      <c r="G7" s="2482"/>
      <c r="H7" s="2482"/>
      <c r="I7" s="2482" t="s">
        <v>2578</v>
      </c>
      <c r="J7" s="2482" t="s">
        <v>2577</v>
      </c>
      <c r="K7" s="2482"/>
      <c r="L7" s="2482"/>
      <c r="M7" s="2482"/>
      <c r="N7" s="2482"/>
      <c r="O7" s="2482"/>
      <c r="P7" s="2484"/>
      <c r="Q7" s="5734"/>
    </row>
    <row r="8" spans="1:18" ht="11.25" customHeight="1">
      <c r="A8" s="5733"/>
      <c r="B8" s="2495"/>
      <c r="C8" s="2483"/>
      <c r="D8" s="2483"/>
      <c r="E8" s="2482"/>
      <c r="F8" s="2482"/>
      <c r="G8" s="2482"/>
      <c r="H8" s="2482" t="s">
        <v>2576</v>
      </c>
      <c r="I8" s="2482" t="s">
        <v>2575</v>
      </c>
      <c r="J8" s="2482" t="s">
        <v>2574</v>
      </c>
      <c r="K8" s="2482"/>
      <c r="L8" s="2482"/>
      <c r="M8" s="2482"/>
      <c r="N8" s="2482" t="s">
        <v>2573</v>
      </c>
      <c r="O8" s="2482"/>
      <c r="P8" s="2484"/>
      <c r="Q8" s="5734"/>
    </row>
    <row r="9" spans="1:18" ht="11.25" customHeight="1">
      <c r="A9" s="5733"/>
      <c r="B9" s="2495"/>
      <c r="C9" s="2483"/>
      <c r="D9" s="2483"/>
      <c r="E9" s="2482" t="s">
        <v>2572</v>
      </c>
      <c r="F9" s="2482"/>
      <c r="G9" s="2482"/>
      <c r="H9" s="2482" t="s">
        <v>2571</v>
      </c>
      <c r="I9" s="2482" t="s">
        <v>2570</v>
      </c>
      <c r="J9" s="2482" t="s">
        <v>2569</v>
      </c>
      <c r="K9" s="2482"/>
      <c r="L9" s="2482"/>
      <c r="M9" s="2482"/>
      <c r="N9" s="2482" t="s">
        <v>2568</v>
      </c>
      <c r="O9" s="2482"/>
      <c r="P9" s="2484"/>
      <c r="Q9" s="5734"/>
    </row>
    <row r="10" spans="1:18" ht="11.25" customHeight="1">
      <c r="A10" s="5733"/>
      <c r="B10" s="2495"/>
      <c r="C10" s="2483"/>
      <c r="D10" s="2483"/>
      <c r="E10" s="2482" t="s">
        <v>2558</v>
      </c>
      <c r="F10" s="2482"/>
      <c r="G10" s="2482" t="s">
        <v>2562</v>
      </c>
      <c r="H10" s="2482" t="s">
        <v>2567</v>
      </c>
      <c r="I10" s="2482" t="s">
        <v>2566</v>
      </c>
      <c r="J10" s="2482" t="s">
        <v>2565</v>
      </c>
      <c r="K10" s="2482"/>
      <c r="L10" s="2482"/>
      <c r="M10" s="2482" t="s">
        <v>2564</v>
      </c>
      <c r="N10" s="2482" t="s">
        <v>2563</v>
      </c>
      <c r="O10" s="2482"/>
      <c r="P10" s="2484"/>
      <c r="Q10" s="5734"/>
    </row>
    <row r="11" spans="1:18" ht="11.25" customHeight="1">
      <c r="A11" s="5733"/>
      <c r="B11" s="2495"/>
      <c r="C11" s="2483"/>
      <c r="D11" s="2483"/>
      <c r="E11" s="2482" t="s">
        <v>2550</v>
      </c>
      <c r="F11" s="2482" t="s">
        <v>2562</v>
      </c>
      <c r="G11" s="2482" t="s">
        <v>2561</v>
      </c>
      <c r="H11" s="2482" t="s">
        <v>2560</v>
      </c>
      <c r="I11" s="2482" t="s">
        <v>2555</v>
      </c>
      <c r="J11" s="2482" t="s">
        <v>2559</v>
      </c>
      <c r="K11" s="2482" t="s">
        <v>2054</v>
      </c>
      <c r="L11" s="2482" t="s">
        <v>2548</v>
      </c>
      <c r="M11" s="2482" t="s">
        <v>2558</v>
      </c>
      <c r="N11" s="2482" t="s">
        <v>2557</v>
      </c>
      <c r="O11" s="2482"/>
      <c r="P11" s="2484"/>
      <c r="Q11" s="5734"/>
    </row>
    <row r="12" spans="1:18" ht="11.25" customHeight="1">
      <c r="A12" s="5733"/>
      <c r="B12" s="2475" t="s">
        <v>549</v>
      </c>
      <c r="C12" s="2482" t="s">
        <v>491</v>
      </c>
      <c r="D12" s="2483"/>
      <c r="E12" s="2482" t="s">
        <v>2556</v>
      </c>
      <c r="F12" s="2482" t="s">
        <v>2555</v>
      </c>
      <c r="G12" s="2482" t="s">
        <v>2551</v>
      </c>
      <c r="H12" s="2482" t="s">
        <v>2554</v>
      </c>
      <c r="I12" s="2482" t="s">
        <v>2553</v>
      </c>
      <c r="J12" s="2482" t="s">
        <v>2552</v>
      </c>
      <c r="K12" s="2482" t="s">
        <v>2524</v>
      </c>
      <c r="L12" s="2482" t="s">
        <v>2551</v>
      </c>
      <c r="M12" s="2482" t="s">
        <v>2550</v>
      </c>
      <c r="N12" s="2482" t="s">
        <v>2549</v>
      </c>
      <c r="O12" s="2482" t="s">
        <v>2548</v>
      </c>
      <c r="P12" s="2477" t="s">
        <v>549</v>
      </c>
      <c r="Q12" s="5734"/>
    </row>
    <row r="13" spans="1:18" ht="11.25" customHeight="1">
      <c r="A13" s="5733"/>
      <c r="B13" s="2475" t="s">
        <v>593</v>
      </c>
      <c r="C13" s="2482" t="s">
        <v>492</v>
      </c>
      <c r="D13" s="2482" t="s">
        <v>2523</v>
      </c>
      <c r="E13" s="2482" t="s">
        <v>493</v>
      </c>
      <c r="F13" s="2482" t="s">
        <v>2547</v>
      </c>
      <c r="G13" s="2482" t="s">
        <v>2543</v>
      </c>
      <c r="H13" s="2482" t="s">
        <v>2546</v>
      </c>
      <c r="I13" s="2482" t="s">
        <v>2543</v>
      </c>
      <c r="J13" s="2482" t="s">
        <v>2545</v>
      </c>
      <c r="K13" s="2482" t="s">
        <v>2544</v>
      </c>
      <c r="L13" s="2482" t="s">
        <v>2543</v>
      </c>
      <c r="M13" s="2482" t="s">
        <v>2542</v>
      </c>
      <c r="N13" s="2482" t="s">
        <v>2541</v>
      </c>
      <c r="O13" s="2482" t="s">
        <v>2540</v>
      </c>
      <c r="P13" s="2477" t="s">
        <v>593</v>
      </c>
      <c r="Q13" s="5734"/>
    </row>
    <row r="14" spans="1:18" ht="11.25" customHeight="1" thickBot="1">
      <c r="A14" s="5733"/>
      <c r="B14" s="2481"/>
      <c r="C14" s="2480"/>
      <c r="D14" s="2479" t="s">
        <v>599</v>
      </c>
      <c r="E14" s="2479" t="s">
        <v>600</v>
      </c>
      <c r="F14" s="2479" t="s">
        <v>494</v>
      </c>
      <c r="G14" s="2479" t="s">
        <v>495</v>
      </c>
      <c r="H14" s="2479" t="s">
        <v>496</v>
      </c>
      <c r="I14" s="2479" t="s">
        <v>497</v>
      </c>
      <c r="J14" s="2479" t="s">
        <v>498</v>
      </c>
      <c r="K14" s="2479" t="s">
        <v>499</v>
      </c>
      <c r="L14" s="2479" t="s">
        <v>500</v>
      </c>
      <c r="M14" s="2479" t="s">
        <v>501</v>
      </c>
      <c r="N14" s="2479" t="s">
        <v>502</v>
      </c>
      <c r="O14" s="2479" t="s">
        <v>503</v>
      </c>
      <c r="P14" s="2478"/>
      <c r="Q14" s="5734"/>
    </row>
    <row r="15" spans="1:18" ht="11.25" customHeight="1">
      <c r="A15" s="5733"/>
      <c r="B15" s="2475"/>
      <c r="C15" s="2485"/>
      <c r="D15" s="4108" t="s">
        <v>2539</v>
      </c>
      <c r="E15" s="2494"/>
      <c r="F15" s="2493"/>
      <c r="G15" s="2493"/>
      <c r="H15" s="2493"/>
      <c r="I15" s="2493"/>
      <c r="J15" s="2493"/>
      <c r="K15" s="2493"/>
      <c r="L15" s="2493"/>
      <c r="M15" s="2493"/>
      <c r="N15" s="2492" t="s">
        <v>2538</v>
      </c>
      <c r="O15" s="2491"/>
      <c r="P15" s="2487"/>
    </row>
    <row r="16" spans="1:18" ht="11.85" customHeight="1">
      <c r="A16" s="5733"/>
      <c r="B16" s="3868">
        <v>1</v>
      </c>
      <c r="C16" s="3869"/>
      <c r="D16" s="3870" t="s">
        <v>3287</v>
      </c>
      <c r="E16" s="4427">
        <v>193</v>
      </c>
      <c r="F16" s="3207">
        <v>22</v>
      </c>
      <c r="G16" s="3210">
        <v>0</v>
      </c>
      <c r="H16" s="3207">
        <v>0</v>
      </c>
      <c r="I16" s="3208">
        <v>0</v>
      </c>
      <c r="J16" s="3208">
        <v>2</v>
      </c>
      <c r="K16" s="3208">
        <v>213</v>
      </c>
      <c r="L16" s="3208">
        <v>0</v>
      </c>
      <c r="M16" s="3208">
        <f t="shared" ref="M16:M26" si="0">L16+K16</f>
        <v>213</v>
      </c>
      <c r="N16" s="4428">
        <v>882800</v>
      </c>
      <c r="O16" s="4429">
        <v>0</v>
      </c>
      <c r="P16" s="3871">
        <v>1</v>
      </c>
      <c r="R16" s="5299"/>
    </row>
    <row r="17" spans="1:18" ht="11.85" customHeight="1">
      <c r="A17" s="5733"/>
      <c r="B17" s="3868">
        <v>2</v>
      </c>
      <c r="C17" s="3869"/>
      <c r="D17" s="3870" t="s">
        <v>2537</v>
      </c>
      <c r="E17" s="4427">
        <v>0</v>
      </c>
      <c r="F17" s="3207">
        <v>0</v>
      </c>
      <c r="G17" s="3210">
        <v>0</v>
      </c>
      <c r="H17" s="3207">
        <v>0</v>
      </c>
      <c r="I17" s="3208">
        <v>0</v>
      </c>
      <c r="J17" s="3208">
        <v>0</v>
      </c>
      <c r="K17" s="3207">
        <v>0</v>
      </c>
      <c r="L17" s="3207">
        <v>0</v>
      </c>
      <c r="M17" s="3207">
        <f t="shared" si="0"/>
        <v>0</v>
      </c>
      <c r="N17" s="4430">
        <v>0</v>
      </c>
      <c r="O17" s="4429">
        <v>0</v>
      </c>
      <c r="P17" s="3871">
        <v>2</v>
      </c>
      <c r="Q17" s="3205"/>
      <c r="R17" s="5299"/>
    </row>
    <row r="18" spans="1:18" ht="11.85" customHeight="1">
      <c r="A18" s="5733"/>
      <c r="B18" s="3868">
        <v>3</v>
      </c>
      <c r="C18" s="3869"/>
      <c r="D18" s="3870" t="s">
        <v>2536</v>
      </c>
      <c r="E18" s="4427">
        <v>51</v>
      </c>
      <c r="F18" s="3207">
        <v>0</v>
      </c>
      <c r="G18" s="3210">
        <v>0</v>
      </c>
      <c r="H18" s="3207">
        <v>0</v>
      </c>
      <c r="I18" s="3207">
        <v>0</v>
      </c>
      <c r="J18" s="3208">
        <v>0</v>
      </c>
      <c r="K18" s="3207">
        <v>51</v>
      </c>
      <c r="L18" s="3207">
        <v>0</v>
      </c>
      <c r="M18" s="3207">
        <f t="shared" si="0"/>
        <v>51</v>
      </c>
      <c r="N18" s="4430">
        <v>102000</v>
      </c>
      <c r="O18" s="4429">
        <v>0</v>
      </c>
      <c r="P18" s="3871">
        <v>3</v>
      </c>
      <c r="R18" s="5299"/>
    </row>
    <row r="19" spans="1:18" ht="11.85" customHeight="1">
      <c r="A19" s="3478"/>
      <c r="B19" s="3868">
        <v>4</v>
      </c>
      <c r="C19" s="3869"/>
      <c r="D19" s="3870" t="s">
        <v>2535</v>
      </c>
      <c r="E19" s="4427">
        <v>0</v>
      </c>
      <c r="F19" s="3207">
        <v>0</v>
      </c>
      <c r="G19" s="3210">
        <v>0</v>
      </c>
      <c r="H19" s="3207">
        <v>0</v>
      </c>
      <c r="I19" s="3207">
        <v>0</v>
      </c>
      <c r="J19" s="3208">
        <v>0</v>
      </c>
      <c r="K19" s="3207">
        <v>0</v>
      </c>
      <c r="L19" s="3207">
        <v>0</v>
      </c>
      <c r="M19" s="3207">
        <f t="shared" si="0"/>
        <v>0</v>
      </c>
      <c r="N19" s="4430">
        <v>0</v>
      </c>
      <c r="O19" s="4429">
        <v>0</v>
      </c>
      <c r="P19" s="3871">
        <v>4</v>
      </c>
    </row>
    <row r="20" spans="1:18" ht="11.85" customHeight="1">
      <c r="B20" s="3868">
        <v>5</v>
      </c>
      <c r="C20" s="3872" t="s">
        <v>2513</v>
      </c>
      <c r="D20" s="3870" t="s">
        <v>3288</v>
      </c>
      <c r="E20" s="4427">
        <f t="shared" ref="E20:L20" si="1">SUM(E16:E19)</f>
        <v>244</v>
      </c>
      <c r="F20" s="3207">
        <f t="shared" si="1"/>
        <v>22</v>
      </c>
      <c r="G20" s="3210">
        <f t="shared" si="1"/>
        <v>0</v>
      </c>
      <c r="H20" s="3207">
        <f t="shared" si="1"/>
        <v>0</v>
      </c>
      <c r="I20" s="3208">
        <f t="shared" si="1"/>
        <v>0</v>
      </c>
      <c r="J20" s="3208">
        <f t="shared" si="1"/>
        <v>2</v>
      </c>
      <c r="K20" s="3208">
        <f t="shared" si="1"/>
        <v>264</v>
      </c>
      <c r="L20" s="3208">
        <f t="shared" si="1"/>
        <v>0</v>
      </c>
      <c r="M20" s="3208">
        <f t="shared" si="0"/>
        <v>264</v>
      </c>
      <c r="N20" s="4428">
        <f>SUM(N16:N19)</f>
        <v>984800</v>
      </c>
      <c r="O20" s="4429">
        <f>SUM(O16:O19)</f>
        <v>0</v>
      </c>
      <c r="P20" s="3871">
        <v>5</v>
      </c>
    </row>
    <row r="21" spans="1:18" ht="11.85" customHeight="1">
      <c r="B21" s="3868">
        <v>6</v>
      </c>
      <c r="C21" s="3872" t="s">
        <v>2513</v>
      </c>
      <c r="D21" s="3870" t="s">
        <v>2534</v>
      </c>
      <c r="E21" s="4427">
        <v>0</v>
      </c>
      <c r="F21" s="3207">
        <v>0</v>
      </c>
      <c r="G21" s="3207">
        <v>0</v>
      </c>
      <c r="H21" s="3207">
        <v>0</v>
      </c>
      <c r="I21" s="4431">
        <v>0</v>
      </c>
      <c r="J21" s="4431">
        <v>0</v>
      </c>
      <c r="K21" s="4431">
        <v>0</v>
      </c>
      <c r="L21" s="4431">
        <v>0</v>
      </c>
      <c r="M21" s="4431">
        <f t="shared" si="0"/>
        <v>0</v>
      </c>
      <c r="N21" s="4432">
        <v>0</v>
      </c>
      <c r="O21" s="4429">
        <v>0</v>
      </c>
      <c r="P21" s="3871">
        <v>6</v>
      </c>
    </row>
    <row r="22" spans="1:18" ht="11.85" customHeight="1">
      <c r="B22" s="3868">
        <v>7</v>
      </c>
      <c r="C22" s="3872" t="s">
        <v>2513</v>
      </c>
      <c r="D22" s="3870" t="s">
        <v>2517</v>
      </c>
      <c r="E22" s="4427">
        <v>0</v>
      </c>
      <c r="F22" s="3207">
        <v>0</v>
      </c>
      <c r="G22" s="3207">
        <v>0</v>
      </c>
      <c r="H22" s="3207">
        <v>0</v>
      </c>
      <c r="I22" s="4431">
        <v>0</v>
      </c>
      <c r="J22" s="4431">
        <v>0</v>
      </c>
      <c r="K22" s="4431">
        <v>0</v>
      </c>
      <c r="L22" s="4431">
        <v>0</v>
      </c>
      <c r="M22" s="4431">
        <f t="shared" si="0"/>
        <v>0</v>
      </c>
      <c r="N22" s="4432">
        <v>0</v>
      </c>
      <c r="O22" s="4429">
        <v>0</v>
      </c>
      <c r="P22" s="3871">
        <v>7</v>
      </c>
    </row>
    <row r="23" spans="1:18" ht="11.85" customHeight="1">
      <c r="B23" s="3868">
        <v>8</v>
      </c>
      <c r="C23" s="3872" t="s">
        <v>2513</v>
      </c>
      <c r="D23" s="3870" t="s">
        <v>2533</v>
      </c>
      <c r="E23" s="4427">
        <f t="shared" ref="E23:L23" si="2">SUM(E20:E22)</f>
        <v>244</v>
      </c>
      <c r="F23" s="3207">
        <f t="shared" si="2"/>
        <v>22</v>
      </c>
      <c r="G23" s="3207">
        <f t="shared" si="2"/>
        <v>0</v>
      </c>
      <c r="H23" s="3207">
        <f t="shared" si="2"/>
        <v>0</v>
      </c>
      <c r="I23" s="3208">
        <f t="shared" si="2"/>
        <v>0</v>
      </c>
      <c r="J23" s="3208">
        <f t="shared" si="2"/>
        <v>2</v>
      </c>
      <c r="K23" s="3208">
        <f t="shared" si="2"/>
        <v>264</v>
      </c>
      <c r="L23" s="3208">
        <f t="shared" si="2"/>
        <v>0</v>
      </c>
      <c r="M23" s="3208">
        <f t="shared" si="0"/>
        <v>264</v>
      </c>
      <c r="N23" s="4428">
        <f>SUM(N20:N22)</f>
        <v>984800</v>
      </c>
      <c r="O23" s="4429">
        <f>SUM(O20:O22)</f>
        <v>0</v>
      </c>
      <c r="P23" s="3871">
        <v>8</v>
      </c>
    </row>
    <row r="24" spans="1:18" ht="11.85" customHeight="1">
      <c r="B24" s="3868">
        <v>9</v>
      </c>
      <c r="C24" s="3872" t="s">
        <v>2513</v>
      </c>
      <c r="D24" s="3870" t="s">
        <v>2515</v>
      </c>
      <c r="E24" s="4427">
        <v>0</v>
      </c>
      <c r="F24" s="3207">
        <v>0</v>
      </c>
      <c r="G24" s="3207">
        <v>0</v>
      </c>
      <c r="H24" s="3207">
        <v>0</v>
      </c>
      <c r="I24" s="3207">
        <v>0</v>
      </c>
      <c r="J24" s="3207">
        <v>0</v>
      </c>
      <c r="K24" s="3207">
        <v>0</v>
      </c>
      <c r="L24" s="3207">
        <v>0</v>
      </c>
      <c r="M24" s="3207">
        <f t="shared" si="0"/>
        <v>0</v>
      </c>
      <c r="N24" s="4433" t="s">
        <v>478</v>
      </c>
      <c r="O24" s="4429">
        <v>0</v>
      </c>
      <c r="P24" s="3871">
        <v>9</v>
      </c>
    </row>
    <row r="25" spans="1:18" ht="11.85" customHeight="1">
      <c r="B25" s="3859"/>
      <c r="C25" s="3816"/>
      <c r="D25" s="3839" t="s">
        <v>2514</v>
      </c>
      <c r="E25" s="4434"/>
      <c r="F25" s="3218"/>
      <c r="G25" s="3218"/>
      <c r="H25" s="3218"/>
      <c r="I25" s="4435"/>
      <c r="J25" s="4435"/>
      <c r="K25" s="4435"/>
      <c r="L25" s="4435"/>
      <c r="M25" s="4435">
        <f t="shared" si="0"/>
        <v>0</v>
      </c>
      <c r="N25" s="4436"/>
      <c r="O25" s="4437"/>
      <c r="P25" s="3838"/>
    </row>
    <row r="26" spans="1:18" ht="11.85" customHeight="1" thickBot="1">
      <c r="B26" s="3868">
        <v>10</v>
      </c>
      <c r="C26" s="3872" t="s">
        <v>2513</v>
      </c>
      <c r="D26" s="3870" t="s">
        <v>2532</v>
      </c>
      <c r="E26" s="4438">
        <f t="shared" ref="E26:L26" si="3">SUM(E23:E25)</f>
        <v>244</v>
      </c>
      <c r="F26" s="4439">
        <f t="shared" si="3"/>
        <v>22</v>
      </c>
      <c r="G26" s="4439">
        <f t="shared" si="3"/>
        <v>0</v>
      </c>
      <c r="H26" s="4439">
        <f t="shared" si="3"/>
        <v>0</v>
      </c>
      <c r="I26" s="3206">
        <f t="shared" si="3"/>
        <v>0</v>
      </c>
      <c r="J26" s="3206">
        <f t="shared" si="3"/>
        <v>2</v>
      </c>
      <c r="K26" s="3206">
        <f t="shared" si="3"/>
        <v>264</v>
      </c>
      <c r="L26" s="3206">
        <f t="shared" si="3"/>
        <v>0</v>
      </c>
      <c r="M26" s="3206">
        <f t="shared" si="0"/>
        <v>264</v>
      </c>
      <c r="N26" s="4440" t="s">
        <v>478</v>
      </c>
      <c r="O26" s="4441">
        <f>SUM(O23:O25)</f>
        <v>0</v>
      </c>
      <c r="P26" s="3871">
        <v>10</v>
      </c>
    </row>
    <row r="27" spans="1:18" ht="30" customHeight="1">
      <c r="B27" s="4442" t="s">
        <v>3542</v>
      </c>
      <c r="C27" s="3839"/>
      <c r="D27" s="3839"/>
      <c r="E27" s="3839"/>
      <c r="F27" s="3839"/>
      <c r="G27" s="3839"/>
      <c r="H27" s="3839"/>
      <c r="I27" s="3839"/>
      <c r="J27" s="3839"/>
      <c r="K27" s="3839"/>
      <c r="L27" s="3839"/>
      <c r="M27" s="3839"/>
      <c r="N27" s="3839"/>
      <c r="O27" s="3839"/>
      <c r="P27" s="3855"/>
      <c r="Q27" s="2511"/>
    </row>
    <row r="28" spans="1:18" s="2488" customFormat="1" ht="22.5" customHeight="1">
      <c r="A28" s="5737" t="s">
        <v>3213</v>
      </c>
      <c r="B28" s="5751" t="s">
        <v>2531</v>
      </c>
      <c r="C28" s="5752"/>
      <c r="D28" s="5752"/>
      <c r="E28" s="5752"/>
      <c r="F28" s="5752"/>
      <c r="G28" s="5752"/>
      <c r="H28" s="5752"/>
      <c r="I28" s="5752"/>
      <c r="J28" s="5752"/>
      <c r="K28" s="5752"/>
      <c r="L28" s="5752"/>
      <c r="M28" s="5752"/>
      <c r="N28" s="5752"/>
      <c r="O28" s="5752"/>
      <c r="P28" s="5753"/>
      <c r="Q28" s="2511"/>
    </row>
    <row r="29" spans="1:18" ht="11.25" customHeight="1">
      <c r="A29" s="5737"/>
      <c r="B29" s="3859"/>
      <c r="C29" s="3816"/>
      <c r="D29" s="3816"/>
      <c r="E29" s="3816"/>
      <c r="F29" s="3816"/>
      <c r="G29" s="3816"/>
      <c r="H29" s="3839"/>
      <c r="I29" s="3882"/>
      <c r="J29" s="5670" t="s">
        <v>2530</v>
      </c>
      <c r="K29" s="5671"/>
      <c r="L29" s="5671"/>
      <c r="M29" s="5671"/>
      <c r="N29" s="5671"/>
      <c r="O29" s="5672"/>
      <c r="P29" s="3855"/>
      <c r="Q29" s="5738" t="s">
        <v>3500</v>
      </c>
    </row>
    <row r="30" spans="1:18" ht="11.25" customHeight="1">
      <c r="A30" s="5737"/>
      <c r="B30" s="3851"/>
      <c r="C30" s="3816"/>
      <c r="D30" s="3816"/>
      <c r="E30" s="3815"/>
      <c r="F30" s="3815" t="s">
        <v>2529</v>
      </c>
      <c r="G30" s="3815" t="s">
        <v>2529</v>
      </c>
      <c r="H30" s="3815" t="s">
        <v>2529</v>
      </c>
      <c r="I30" s="3815" t="s">
        <v>2529</v>
      </c>
      <c r="J30" s="3816"/>
      <c r="K30" s="3816"/>
      <c r="L30" s="3816"/>
      <c r="M30" s="3816"/>
      <c r="N30" s="3816"/>
      <c r="O30" s="3816"/>
      <c r="P30" s="3855"/>
      <c r="Q30" s="5738"/>
    </row>
    <row r="31" spans="1:18" ht="11.25" customHeight="1">
      <c r="A31" s="5737"/>
      <c r="B31" s="3851"/>
      <c r="C31" s="3816"/>
      <c r="D31" s="3816"/>
      <c r="E31" s="3815"/>
      <c r="F31" s="3815" t="s">
        <v>2528</v>
      </c>
      <c r="G31" s="3815" t="s">
        <v>2527</v>
      </c>
      <c r="H31" s="3815" t="s">
        <v>2526</v>
      </c>
      <c r="I31" s="3815" t="s">
        <v>3289</v>
      </c>
      <c r="J31" s="3816"/>
      <c r="K31" s="3815"/>
      <c r="L31" s="3815"/>
      <c r="M31" s="3815"/>
      <c r="N31" s="3815"/>
      <c r="O31" s="3815"/>
      <c r="P31" s="3817"/>
      <c r="Q31" s="5738"/>
    </row>
    <row r="32" spans="1:18" ht="11.25" customHeight="1">
      <c r="A32" s="5737"/>
      <c r="B32" s="3859" t="s">
        <v>549</v>
      </c>
      <c r="C32" s="3815" t="s">
        <v>491</v>
      </c>
      <c r="D32" s="3857"/>
      <c r="E32" s="3815" t="s">
        <v>2525</v>
      </c>
      <c r="F32" s="3815" t="s">
        <v>2524</v>
      </c>
      <c r="G32" s="3815" t="s">
        <v>2524</v>
      </c>
      <c r="H32" s="3815" t="s">
        <v>2524</v>
      </c>
      <c r="I32" s="3815" t="s">
        <v>2524</v>
      </c>
      <c r="J32" s="3815"/>
      <c r="K32" s="3815"/>
      <c r="L32" s="3815"/>
      <c r="M32" s="3815"/>
      <c r="N32" s="3815"/>
      <c r="O32" s="3815"/>
      <c r="P32" s="3819" t="s">
        <v>549</v>
      </c>
      <c r="Q32" s="5738"/>
    </row>
    <row r="33" spans="1:18" ht="11.25" customHeight="1">
      <c r="A33" s="5737"/>
      <c r="B33" s="3859" t="s">
        <v>593</v>
      </c>
      <c r="C33" s="3815" t="s">
        <v>492</v>
      </c>
      <c r="D33" s="3815" t="s">
        <v>2523</v>
      </c>
      <c r="E33" s="3815" t="s">
        <v>2528</v>
      </c>
      <c r="F33" s="3821" t="s">
        <v>2522</v>
      </c>
      <c r="G33" s="3821" t="s">
        <v>2521</v>
      </c>
      <c r="H33" s="3815" t="s">
        <v>2520</v>
      </c>
      <c r="I33" s="3815" t="s">
        <v>3290</v>
      </c>
      <c r="J33" s="3815">
        <v>2015</v>
      </c>
      <c r="K33" s="3815">
        <v>2016</v>
      </c>
      <c r="L33" s="3815">
        <v>2017</v>
      </c>
      <c r="M33" s="4443">
        <v>2018</v>
      </c>
      <c r="N33" s="3815">
        <v>2019</v>
      </c>
      <c r="O33" s="3815" t="s">
        <v>504</v>
      </c>
      <c r="P33" s="3819" t="s">
        <v>593</v>
      </c>
      <c r="Q33" s="5738"/>
    </row>
    <row r="34" spans="1:18" ht="11.25" customHeight="1" thickBot="1">
      <c r="A34" s="5737"/>
      <c r="B34" s="3860"/>
      <c r="C34" s="3861"/>
      <c r="D34" s="3822" t="s">
        <v>599</v>
      </c>
      <c r="E34" s="3822" t="s">
        <v>600</v>
      </c>
      <c r="F34" s="3822" t="s">
        <v>494</v>
      </c>
      <c r="G34" s="3822" t="s">
        <v>495</v>
      </c>
      <c r="H34" s="3822" t="s">
        <v>496</v>
      </c>
      <c r="I34" s="3822" t="s">
        <v>497</v>
      </c>
      <c r="J34" s="3822" t="s">
        <v>498</v>
      </c>
      <c r="K34" s="3823" t="s">
        <v>499</v>
      </c>
      <c r="L34" s="3823" t="s">
        <v>500</v>
      </c>
      <c r="M34" s="3824" t="s">
        <v>501</v>
      </c>
      <c r="N34" s="3823" t="s">
        <v>502</v>
      </c>
      <c r="O34" s="3822" t="s">
        <v>503</v>
      </c>
      <c r="P34" s="3825"/>
      <c r="Q34" s="5738"/>
    </row>
    <row r="35" spans="1:18" ht="11.85" customHeight="1">
      <c r="A35" s="5737"/>
      <c r="B35" s="3868">
        <v>11</v>
      </c>
      <c r="C35" s="3872" t="s">
        <v>2513</v>
      </c>
      <c r="D35" s="3870" t="s">
        <v>2519</v>
      </c>
      <c r="E35" s="4444">
        <v>86</v>
      </c>
      <c r="F35" s="4445">
        <v>16</v>
      </c>
      <c r="G35" s="4445">
        <v>4</v>
      </c>
      <c r="H35" s="4445">
        <v>0</v>
      </c>
      <c r="I35" s="4445">
        <v>18</v>
      </c>
      <c r="J35" s="4445">
        <v>41</v>
      </c>
      <c r="K35" s="4445">
        <v>77</v>
      </c>
      <c r="L35" s="4445">
        <v>22</v>
      </c>
      <c r="M35" s="4445">
        <v>0</v>
      </c>
      <c r="N35" s="4445">
        <v>0</v>
      </c>
      <c r="O35" s="4446">
        <f>SUM(E35:N35)</f>
        <v>264</v>
      </c>
      <c r="P35" s="3827">
        <v>11</v>
      </c>
      <c r="Q35" s="5738"/>
    </row>
    <row r="36" spans="1:18" ht="11.85" customHeight="1">
      <c r="A36" s="5737"/>
      <c r="B36" s="3868">
        <v>12</v>
      </c>
      <c r="C36" s="3872" t="s">
        <v>2513</v>
      </c>
      <c r="D36" s="3870" t="s">
        <v>2518</v>
      </c>
      <c r="E36" s="4447">
        <v>0</v>
      </c>
      <c r="F36" s="3212">
        <v>0</v>
      </c>
      <c r="G36" s="3212">
        <v>0</v>
      </c>
      <c r="H36" s="3212">
        <v>0</v>
      </c>
      <c r="I36" s="3212">
        <v>0</v>
      </c>
      <c r="J36" s="3212">
        <v>0</v>
      </c>
      <c r="K36" s="3212">
        <v>0</v>
      </c>
      <c r="L36" s="3212">
        <v>0</v>
      </c>
      <c r="M36" s="3212">
        <v>0</v>
      </c>
      <c r="N36" s="3212">
        <v>0</v>
      </c>
      <c r="O36" s="4448">
        <f>SUM(E36:N36)</f>
        <v>0</v>
      </c>
      <c r="P36" s="3827">
        <v>12</v>
      </c>
      <c r="Q36" s="5738"/>
    </row>
    <row r="37" spans="1:18" ht="11.85" customHeight="1">
      <c r="A37" s="5737"/>
      <c r="B37" s="3868">
        <v>13</v>
      </c>
      <c r="C37" s="3872" t="s">
        <v>2513</v>
      </c>
      <c r="D37" s="3870" t="s">
        <v>2517</v>
      </c>
      <c r="E37" s="4447">
        <v>0</v>
      </c>
      <c r="F37" s="3212">
        <v>0</v>
      </c>
      <c r="G37" s="3212">
        <v>0</v>
      </c>
      <c r="H37" s="3212">
        <v>0</v>
      </c>
      <c r="I37" s="3212">
        <v>0</v>
      </c>
      <c r="J37" s="3212">
        <v>0</v>
      </c>
      <c r="K37" s="3212">
        <v>0</v>
      </c>
      <c r="L37" s="3212">
        <v>0</v>
      </c>
      <c r="M37" s="3212">
        <v>0</v>
      </c>
      <c r="N37" s="3212">
        <v>0</v>
      </c>
      <c r="O37" s="4448">
        <f>SUM(E37:N37)</f>
        <v>0</v>
      </c>
      <c r="P37" s="3827">
        <v>13</v>
      </c>
      <c r="Q37" s="5738"/>
    </row>
    <row r="38" spans="1:18" ht="11.85" customHeight="1">
      <c r="A38" s="5737"/>
      <c r="B38" s="3868">
        <v>14</v>
      </c>
      <c r="C38" s="3872" t="s">
        <v>2513</v>
      </c>
      <c r="D38" s="3870" t="s">
        <v>2516</v>
      </c>
      <c r="E38" s="4447">
        <f t="shared" ref="E38:O38" si="4">SUM(E35:E37)</f>
        <v>86</v>
      </c>
      <c r="F38" s="4449">
        <f t="shared" si="4"/>
        <v>16</v>
      </c>
      <c r="G38" s="4449">
        <f t="shared" si="4"/>
        <v>4</v>
      </c>
      <c r="H38" s="3212">
        <f t="shared" si="4"/>
        <v>0</v>
      </c>
      <c r="I38" s="3212">
        <f t="shared" si="4"/>
        <v>18</v>
      </c>
      <c r="J38" s="3212">
        <f t="shared" si="4"/>
        <v>41</v>
      </c>
      <c r="K38" s="3212">
        <f t="shared" si="4"/>
        <v>77</v>
      </c>
      <c r="L38" s="3212">
        <f t="shared" si="4"/>
        <v>22</v>
      </c>
      <c r="M38" s="3212">
        <f t="shared" si="4"/>
        <v>0</v>
      </c>
      <c r="N38" s="3212">
        <f t="shared" si="4"/>
        <v>0</v>
      </c>
      <c r="O38" s="4450">
        <f t="shared" si="4"/>
        <v>264</v>
      </c>
      <c r="P38" s="3827">
        <v>14</v>
      </c>
      <c r="Q38" s="5738"/>
    </row>
    <row r="39" spans="1:18" ht="11.85" customHeight="1">
      <c r="A39" s="5737"/>
      <c r="B39" s="3868">
        <v>15</v>
      </c>
      <c r="C39" s="3872" t="s">
        <v>2513</v>
      </c>
      <c r="D39" s="3870" t="s">
        <v>2515</v>
      </c>
      <c r="E39" s="4451">
        <v>0</v>
      </c>
      <c r="F39" s="4452">
        <v>0</v>
      </c>
      <c r="G39" s="3216">
        <v>0</v>
      </c>
      <c r="H39" s="3216">
        <v>0</v>
      </c>
      <c r="I39" s="3212">
        <v>0</v>
      </c>
      <c r="J39" s="3212">
        <v>0</v>
      </c>
      <c r="K39" s="3212">
        <v>0</v>
      </c>
      <c r="L39" s="3212">
        <v>0</v>
      </c>
      <c r="M39" s="3212">
        <v>0</v>
      </c>
      <c r="N39" s="3212">
        <v>0</v>
      </c>
      <c r="O39" s="4448">
        <f>SUM(E39:N39)</f>
        <v>0</v>
      </c>
      <c r="P39" s="3827">
        <v>15</v>
      </c>
      <c r="Q39" s="5738"/>
    </row>
    <row r="40" spans="1:18" ht="11.85" customHeight="1">
      <c r="A40" s="5737"/>
      <c r="B40" s="3859"/>
      <c r="C40" s="3884"/>
      <c r="D40" s="3839" t="s">
        <v>2514</v>
      </c>
      <c r="E40" s="4453"/>
      <c r="F40" s="3213"/>
      <c r="G40" s="3213"/>
      <c r="H40" s="3213"/>
      <c r="I40" s="3213"/>
      <c r="J40" s="3213"/>
      <c r="K40" s="3213"/>
      <c r="L40" s="3213"/>
      <c r="M40" s="3213"/>
      <c r="N40" s="3213"/>
      <c r="O40" s="4454"/>
      <c r="P40" s="3819"/>
      <c r="Q40" s="5738"/>
    </row>
    <row r="41" spans="1:18" ht="11.85" customHeight="1" thickBot="1">
      <c r="A41" s="5737"/>
      <c r="B41" s="3868">
        <v>16</v>
      </c>
      <c r="C41" s="3885" t="s">
        <v>2513</v>
      </c>
      <c r="D41" s="3870" t="s">
        <v>2512</v>
      </c>
      <c r="E41" s="4438">
        <f t="shared" ref="E41:O41" si="5">SUM(E38:E40)</f>
        <v>86</v>
      </c>
      <c r="F41" s="4439">
        <f t="shared" si="5"/>
        <v>16</v>
      </c>
      <c r="G41" s="4439">
        <f t="shared" si="5"/>
        <v>4</v>
      </c>
      <c r="H41" s="4455">
        <f t="shared" si="5"/>
        <v>0</v>
      </c>
      <c r="I41" s="4455">
        <f t="shared" si="5"/>
        <v>18</v>
      </c>
      <c r="J41" s="4455">
        <f t="shared" si="5"/>
        <v>41</v>
      </c>
      <c r="K41" s="4455">
        <f t="shared" si="5"/>
        <v>77</v>
      </c>
      <c r="L41" s="4455">
        <f t="shared" si="5"/>
        <v>22</v>
      </c>
      <c r="M41" s="4455">
        <f t="shared" si="5"/>
        <v>0</v>
      </c>
      <c r="N41" s="4455">
        <f t="shared" si="5"/>
        <v>0</v>
      </c>
      <c r="O41" s="4456">
        <f t="shared" si="5"/>
        <v>264</v>
      </c>
      <c r="P41" s="3834">
        <v>16</v>
      </c>
      <c r="Q41" s="5738"/>
    </row>
    <row r="42" spans="1:18" ht="11.25" customHeight="1">
      <c r="A42" s="5737"/>
      <c r="B42" s="3859"/>
      <c r="C42" s="3886"/>
      <c r="D42" s="3839"/>
      <c r="E42" s="3835"/>
      <c r="F42" s="3835"/>
      <c r="G42" s="3835"/>
      <c r="H42" s="3835"/>
      <c r="I42" s="3835"/>
      <c r="J42" s="3836"/>
      <c r="K42" s="3836"/>
      <c r="L42" s="3836"/>
      <c r="M42" s="3836"/>
      <c r="N42" s="3837"/>
      <c r="O42" s="3835"/>
      <c r="P42" s="3838"/>
      <c r="Q42" s="5738"/>
    </row>
    <row r="43" spans="1:18" ht="11.25" customHeight="1">
      <c r="A43" s="5737"/>
      <c r="B43" s="3859"/>
      <c r="C43" s="3886"/>
      <c r="D43" s="3839"/>
      <c r="E43" s="3835"/>
      <c r="F43" s="3835"/>
      <c r="G43" s="3835"/>
      <c r="H43" s="3835"/>
      <c r="I43" s="3835"/>
      <c r="J43" s="3836"/>
      <c r="K43" s="3836"/>
      <c r="L43" s="3836"/>
      <c r="M43" s="3836"/>
      <c r="N43" s="3837"/>
      <c r="O43" s="3835"/>
      <c r="P43" s="3838"/>
      <c r="Q43" s="5738"/>
      <c r="R43" s="4052"/>
    </row>
    <row r="44" spans="1:18" ht="11.25" customHeight="1">
      <c r="A44" s="5737"/>
      <c r="B44" s="3859"/>
      <c r="C44" s="3886"/>
      <c r="D44" s="3839"/>
      <c r="E44" s="3835"/>
      <c r="F44" s="3835"/>
      <c r="G44" s="3835"/>
      <c r="H44" s="3835"/>
      <c r="I44" s="3835"/>
      <c r="J44" s="3836"/>
      <c r="K44" s="3836"/>
      <c r="L44" s="3836"/>
      <c r="M44" s="3836"/>
      <c r="N44" s="3837"/>
      <c r="O44" s="3835"/>
      <c r="P44" s="3838"/>
      <c r="Q44" s="5738"/>
      <c r="R44" s="4052"/>
    </row>
    <row r="45" spans="1:18" ht="11.25" customHeight="1">
      <c r="A45" s="5737"/>
      <c r="B45" s="3859"/>
      <c r="C45" s="3886"/>
      <c r="D45" s="3839"/>
      <c r="E45" s="3835"/>
      <c r="F45" s="3835"/>
      <c r="G45" s="3835"/>
      <c r="H45" s="3835"/>
      <c r="I45" s="3835"/>
      <c r="J45" s="3836"/>
      <c r="K45" s="3836"/>
      <c r="L45" s="3836"/>
      <c r="M45" s="3836"/>
      <c r="N45" s="3837"/>
      <c r="O45" s="3835"/>
      <c r="P45" s="3838"/>
      <c r="Q45" s="5738"/>
      <c r="R45" s="4052"/>
    </row>
    <row r="46" spans="1:18" ht="8.25" customHeight="1">
      <c r="A46" s="5737"/>
      <c r="B46" s="3859"/>
      <c r="C46" s="3886"/>
      <c r="D46" s="3839"/>
      <c r="E46" s="3835"/>
      <c r="F46" s="3835"/>
      <c r="G46" s="3835"/>
      <c r="H46" s="3835"/>
      <c r="I46" s="3835"/>
      <c r="J46" s="3836"/>
      <c r="K46" s="3836"/>
      <c r="L46" s="3836"/>
      <c r="M46" s="3836"/>
      <c r="N46" s="3837"/>
      <c r="O46" s="3835"/>
      <c r="P46" s="3838"/>
      <c r="Q46" s="5738"/>
      <c r="R46" s="4052"/>
    </row>
    <row r="47" spans="1:18" ht="11.25" customHeight="1" thickBot="1">
      <c r="A47" s="5737"/>
      <c r="B47" s="3887"/>
      <c r="C47" s="3888"/>
      <c r="D47" s="3889"/>
      <c r="E47" s="3889"/>
      <c r="F47" s="3889"/>
      <c r="G47" s="3889"/>
      <c r="H47" s="3889"/>
      <c r="I47" s="3889"/>
      <c r="J47" s="3889"/>
      <c r="K47" s="3889"/>
      <c r="L47" s="3889"/>
      <c r="M47" s="3889"/>
      <c r="N47" s="3889"/>
      <c r="O47" s="3889"/>
      <c r="P47" s="3890"/>
      <c r="Q47" s="5738"/>
      <c r="R47" s="4052"/>
    </row>
    <row r="48" spans="1:18" ht="11.25" customHeight="1" thickBot="1">
      <c r="B48" s="3844"/>
      <c r="C48" s="3844"/>
      <c r="D48" s="3844"/>
      <c r="E48" s="3844"/>
      <c r="F48" s="3844"/>
      <c r="G48" s="3844"/>
      <c r="H48" s="3844"/>
      <c r="I48" s="3844"/>
      <c r="J48" s="3844"/>
      <c r="K48" s="3844"/>
      <c r="L48" s="3844"/>
      <c r="M48" s="3844"/>
      <c r="N48" s="3844"/>
      <c r="O48" s="3844"/>
      <c r="P48" s="3839"/>
      <c r="Q48" s="3985"/>
      <c r="R48" s="4052"/>
    </row>
    <row r="49" spans="1:18" ht="11.25" customHeight="1">
      <c r="A49" s="5733" t="s">
        <v>3213</v>
      </c>
      <c r="B49" s="5745" t="s">
        <v>3225</v>
      </c>
      <c r="C49" s="5746"/>
      <c r="D49" s="5746"/>
      <c r="E49" s="5746"/>
      <c r="F49" s="5746"/>
      <c r="G49" s="5746"/>
      <c r="H49" s="5746"/>
      <c r="I49" s="5746"/>
      <c r="J49" s="5746"/>
      <c r="K49" s="5746"/>
      <c r="L49" s="5746"/>
      <c r="M49" s="5746"/>
      <c r="N49" s="5746"/>
      <c r="O49" s="5746"/>
      <c r="P49" s="5747"/>
      <c r="Q49" s="5736" t="s">
        <v>3500</v>
      </c>
      <c r="R49" s="4052"/>
    </row>
    <row r="50" spans="1:18" ht="11.25" customHeight="1">
      <c r="A50" s="5733"/>
      <c r="B50" s="5748" t="s">
        <v>2618</v>
      </c>
      <c r="C50" s="5749"/>
      <c r="D50" s="5749"/>
      <c r="E50" s="5749"/>
      <c r="F50" s="5749"/>
      <c r="G50" s="5749"/>
      <c r="H50" s="5749"/>
      <c r="I50" s="5749"/>
      <c r="J50" s="5749"/>
      <c r="K50" s="5749"/>
      <c r="L50" s="5749"/>
      <c r="M50" s="5749"/>
      <c r="N50" s="5749"/>
      <c r="O50" s="5749"/>
      <c r="P50" s="5750"/>
      <c r="Q50" s="5736"/>
      <c r="R50" s="4052"/>
    </row>
    <row r="51" spans="1:18" ht="11.25" customHeight="1">
      <c r="A51" s="5733"/>
      <c r="B51" s="4109"/>
      <c r="C51" s="4110"/>
      <c r="D51" s="4110"/>
      <c r="E51" s="4110"/>
      <c r="F51" s="4110"/>
      <c r="G51" s="4110"/>
      <c r="H51" s="4110"/>
      <c r="I51" s="4110"/>
      <c r="J51" s="4110"/>
      <c r="K51" s="4110"/>
      <c r="L51" s="4110"/>
      <c r="M51" s="4110"/>
      <c r="N51" s="4110"/>
      <c r="O51" s="4110"/>
      <c r="P51" s="4111"/>
      <c r="Q51" s="5736"/>
      <c r="R51" s="4052"/>
    </row>
    <row r="52" spans="1:18" ht="11.25" customHeight="1">
      <c r="A52" s="5733"/>
      <c r="B52" s="2545"/>
      <c r="C52" s="2544"/>
      <c r="D52" s="2544"/>
      <c r="E52" s="2544"/>
      <c r="F52" s="5727" t="s">
        <v>2583</v>
      </c>
      <c r="G52" s="5728"/>
      <c r="H52" s="5728"/>
      <c r="I52" s="5729"/>
      <c r="J52" s="2540"/>
      <c r="K52" s="5727" t="s">
        <v>2582</v>
      </c>
      <c r="L52" s="5728"/>
      <c r="M52" s="5728"/>
      <c r="N52" s="5728"/>
      <c r="O52" s="5729"/>
      <c r="P52" s="2539"/>
      <c r="Q52" s="5736"/>
      <c r="R52" s="4052"/>
    </row>
    <row r="53" spans="1:18" ht="11.25" customHeight="1">
      <c r="A53" s="5733"/>
      <c r="B53" s="2545"/>
      <c r="C53" s="2544"/>
      <c r="D53" s="2544"/>
      <c r="E53" s="2544"/>
      <c r="F53" s="5727" t="s">
        <v>2581</v>
      </c>
      <c r="G53" s="5728"/>
      <c r="H53" s="5728"/>
      <c r="I53" s="5729"/>
      <c r="J53" s="2540"/>
      <c r="K53" s="2540"/>
      <c r="L53" s="2540"/>
      <c r="M53" s="2540"/>
      <c r="N53" s="2540"/>
      <c r="O53" s="2540"/>
      <c r="P53" s="2539"/>
      <c r="Q53" s="5736"/>
      <c r="R53" s="4052"/>
    </row>
    <row r="54" spans="1:18" ht="11.25" customHeight="1">
      <c r="A54" s="5733"/>
      <c r="B54" s="2536"/>
      <c r="C54" s="2534"/>
      <c r="D54" s="2534"/>
      <c r="E54" s="2534"/>
      <c r="F54" s="2540"/>
      <c r="G54" s="2522"/>
      <c r="H54" s="2522"/>
      <c r="I54" s="2522" t="s">
        <v>2580</v>
      </c>
      <c r="J54" s="2482" t="s">
        <v>2579</v>
      </c>
      <c r="K54" s="2522"/>
      <c r="L54" s="2522"/>
      <c r="M54" s="2522"/>
      <c r="N54" s="2522"/>
      <c r="O54" s="2522"/>
      <c r="P54" s="2535"/>
      <c r="Q54" s="5736"/>
      <c r="R54" s="4052"/>
    </row>
    <row r="55" spans="1:18" ht="11.25" customHeight="1">
      <c r="A55" s="5733"/>
      <c r="B55" s="2536"/>
      <c r="C55" s="2534"/>
      <c r="D55" s="2534"/>
      <c r="E55" s="2534"/>
      <c r="F55" s="2540"/>
      <c r="G55" s="2522"/>
      <c r="H55" s="2522"/>
      <c r="I55" s="2522" t="s">
        <v>2578</v>
      </c>
      <c r="J55" s="2482" t="s">
        <v>2577</v>
      </c>
      <c r="K55" s="2522"/>
      <c r="L55" s="2522"/>
      <c r="M55" s="2522"/>
      <c r="N55" s="2522"/>
      <c r="O55" s="2522"/>
      <c r="P55" s="2535"/>
      <c r="Q55" s="5736"/>
      <c r="R55" s="4052"/>
    </row>
    <row r="56" spans="1:18" ht="11.25" customHeight="1">
      <c r="A56" s="5733"/>
      <c r="B56" s="4115"/>
      <c r="C56" s="2534"/>
      <c r="D56" s="2534"/>
      <c r="E56" s="2522"/>
      <c r="F56" s="2522"/>
      <c r="G56" s="2522"/>
      <c r="H56" s="2522" t="s">
        <v>2576</v>
      </c>
      <c r="I56" s="2522" t="s">
        <v>2575</v>
      </c>
      <c r="J56" s="2482" t="s">
        <v>2574</v>
      </c>
      <c r="K56" s="2522"/>
      <c r="L56" s="2522"/>
      <c r="M56" s="2522"/>
      <c r="N56" s="2522" t="s">
        <v>2573</v>
      </c>
      <c r="O56" s="2522"/>
      <c r="P56" s="2535"/>
      <c r="Q56" s="5736"/>
      <c r="R56" s="4052"/>
    </row>
    <row r="57" spans="1:18" ht="11.25" customHeight="1">
      <c r="A57" s="5733"/>
      <c r="B57" s="4115"/>
      <c r="C57" s="2534"/>
      <c r="D57" s="2534"/>
      <c r="E57" s="2522" t="s">
        <v>2572</v>
      </c>
      <c r="F57" s="2522"/>
      <c r="G57" s="2522"/>
      <c r="H57" s="2522" t="s">
        <v>2571</v>
      </c>
      <c r="I57" s="2522" t="s">
        <v>2570</v>
      </c>
      <c r="J57" s="2482" t="s">
        <v>2569</v>
      </c>
      <c r="K57" s="2522"/>
      <c r="L57" s="2522"/>
      <c r="M57" s="2522"/>
      <c r="N57" s="2522" t="s">
        <v>2568</v>
      </c>
      <c r="O57" s="2522"/>
      <c r="P57" s="2535"/>
      <c r="Q57" s="5736"/>
      <c r="R57" s="4052"/>
    </row>
    <row r="58" spans="1:18" ht="11.25" customHeight="1">
      <c r="A58" s="5733"/>
      <c r="B58" s="4115"/>
      <c r="C58" s="2534"/>
      <c r="D58" s="2534"/>
      <c r="E58" s="2522" t="s">
        <v>2558</v>
      </c>
      <c r="F58" s="2522"/>
      <c r="G58" s="2522" t="s">
        <v>2562</v>
      </c>
      <c r="H58" s="2522" t="s">
        <v>2567</v>
      </c>
      <c r="I58" s="2522" t="s">
        <v>2566</v>
      </c>
      <c r="J58" s="2482" t="s">
        <v>2565</v>
      </c>
      <c r="K58" s="2522"/>
      <c r="L58" s="2522"/>
      <c r="M58" s="2522" t="s">
        <v>2564</v>
      </c>
      <c r="N58" s="2522" t="s">
        <v>2563</v>
      </c>
      <c r="O58" s="2522"/>
      <c r="P58" s="2535"/>
      <c r="Q58" s="5736"/>
      <c r="R58" s="2474"/>
    </row>
    <row r="59" spans="1:18" ht="11.25" customHeight="1">
      <c r="A59" s="5733"/>
      <c r="B59" s="4115"/>
      <c r="C59" s="2534"/>
      <c r="D59" s="2534"/>
      <c r="E59" s="2522" t="s">
        <v>2550</v>
      </c>
      <c r="F59" s="2522" t="s">
        <v>2562</v>
      </c>
      <c r="G59" s="2522" t="s">
        <v>2561</v>
      </c>
      <c r="H59" s="2522" t="s">
        <v>2560</v>
      </c>
      <c r="I59" s="2522" t="s">
        <v>2555</v>
      </c>
      <c r="J59" s="2482" t="s">
        <v>2559</v>
      </c>
      <c r="K59" s="2522" t="s">
        <v>2054</v>
      </c>
      <c r="L59" s="2522" t="s">
        <v>2548</v>
      </c>
      <c r="M59" s="2522" t="s">
        <v>2558</v>
      </c>
      <c r="N59" s="2522" t="s">
        <v>2557</v>
      </c>
      <c r="O59" s="2522"/>
      <c r="P59" s="2535"/>
      <c r="Q59" s="5736"/>
    </row>
    <row r="60" spans="1:18" ht="11.25" customHeight="1">
      <c r="A60" s="5733"/>
      <c r="B60" s="4116" t="s">
        <v>549</v>
      </c>
      <c r="C60" s="2522" t="s">
        <v>491</v>
      </c>
      <c r="D60" s="2534"/>
      <c r="E60" s="2522" t="s">
        <v>2556</v>
      </c>
      <c r="F60" s="2522" t="s">
        <v>2555</v>
      </c>
      <c r="G60" s="2522" t="s">
        <v>2551</v>
      </c>
      <c r="H60" s="2522" t="s">
        <v>2554</v>
      </c>
      <c r="I60" s="2522" t="s">
        <v>2553</v>
      </c>
      <c r="J60" s="2482" t="s">
        <v>2552</v>
      </c>
      <c r="K60" s="2522" t="s">
        <v>2524</v>
      </c>
      <c r="L60" s="2522" t="s">
        <v>2551</v>
      </c>
      <c r="M60" s="2522" t="s">
        <v>2550</v>
      </c>
      <c r="N60" s="2522" t="s">
        <v>2549</v>
      </c>
      <c r="O60" s="2522" t="s">
        <v>2548</v>
      </c>
      <c r="P60" s="2509" t="s">
        <v>549</v>
      </c>
      <c r="Q60" s="5736"/>
    </row>
    <row r="61" spans="1:18" ht="11.25" customHeight="1">
      <c r="A61" s="5733"/>
      <c r="B61" s="4116" t="s">
        <v>593</v>
      </c>
      <c r="C61" s="2522" t="s">
        <v>492</v>
      </c>
      <c r="D61" s="2522" t="s">
        <v>2523</v>
      </c>
      <c r="E61" s="2522" t="s">
        <v>493</v>
      </c>
      <c r="F61" s="2522" t="s">
        <v>2547</v>
      </c>
      <c r="G61" s="2522" t="s">
        <v>2543</v>
      </c>
      <c r="H61" s="2522" t="s">
        <v>2546</v>
      </c>
      <c r="I61" s="2522" t="s">
        <v>2543</v>
      </c>
      <c r="J61" s="2482" t="s">
        <v>2545</v>
      </c>
      <c r="K61" s="2522" t="s">
        <v>2544</v>
      </c>
      <c r="L61" s="2522" t="s">
        <v>2543</v>
      </c>
      <c r="M61" s="2522" t="s">
        <v>2542</v>
      </c>
      <c r="N61" s="2522" t="s">
        <v>2541</v>
      </c>
      <c r="O61" s="2522" t="s">
        <v>2540</v>
      </c>
      <c r="P61" s="2509" t="s">
        <v>593</v>
      </c>
      <c r="Q61" s="5736"/>
    </row>
    <row r="62" spans="1:18" ht="11.25" customHeight="1">
      <c r="A62" s="5733"/>
      <c r="B62" s="2532"/>
      <c r="C62" s="2531"/>
      <c r="D62" s="2529" t="s">
        <v>599</v>
      </c>
      <c r="E62" s="2529" t="s">
        <v>600</v>
      </c>
      <c r="F62" s="2529" t="s">
        <v>494</v>
      </c>
      <c r="G62" s="2529" t="s">
        <v>495</v>
      </c>
      <c r="H62" s="2529" t="s">
        <v>496</v>
      </c>
      <c r="I62" s="2529" t="s">
        <v>497</v>
      </c>
      <c r="J62" s="2479" t="s">
        <v>498</v>
      </c>
      <c r="K62" s="2529" t="s">
        <v>499</v>
      </c>
      <c r="L62" s="2529" t="s">
        <v>500</v>
      </c>
      <c r="M62" s="2529" t="s">
        <v>501</v>
      </c>
      <c r="N62" s="2529" t="s">
        <v>502</v>
      </c>
      <c r="O62" s="2529" t="s">
        <v>503</v>
      </c>
      <c r="P62" s="2528"/>
      <c r="Q62" s="5736"/>
    </row>
    <row r="63" spans="1:18" ht="11.25" customHeight="1">
      <c r="A63" s="5733"/>
      <c r="B63" s="2513"/>
      <c r="C63" s="2512"/>
      <c r="D63" s="4113" t="s">
        <v>2617</v>
      </c>
      <c r="E63" s="2527"/>
      <c r="F63" s="2525"/>
      <c r="G63" s="2525"/>
      <c r="H63" s="2525"/>
      <c r="I63" s="2525"/>
      <c r="J63" s="2525"/>
      <c r="K63" s="2525"/>
      <c r="L63" s="2525"/>
      <c r="M63" s="2525"/>
      <c r="N63" s="2526"/>
      <c r="O63" s="2525"/>
      <c r="P63" s="2509"/>
      <c r="Q63" s="5736"/>
    </row>
    <row r="64" spans="1:18" ht="11.25" customHeight="1">
      <c r="A64" s="5733"/>
      <c r="B64" s="2513"/>
      <c r="C64" s="2512"/>
      <c r="D64" s="4113" t="s">
        <v>2616</v>
      </c>
      <c r="E64" s="2523"/>
      <c r="F64" s="2512"/>
      <c r="G64" s="2512"/>
      <c r="H64" s="2512"/>
      <c r="I64" s="2512"/>
      <c r="J64" s="2512"/>
      <c r="K64" s="2512"/>
      <c r="L64" s="2512"/>
      <c r="M64" s="2512"/>
      <c r="N64" s="2522"/>
      <c r="O64" s="2512"/>
      <c r="P64" s="2509"/>
      <c r="Q64" s="5736"/>
    </row>
    <row r="65" spans="1:17" ht="11.25" customHeight="1">
      <c r="A65" s="5733"/>
      <c r="B65" s="2504">
        <v>17</v>
      </c>
      <c r="C65" s="2507"/>
      <c r="D65" s="3217" t="s">
        <v>2615</v>
      </c>
      <c r="E65" s="3210">
        <v>0</v>
      </c>
      <c r="F65" s="3207">
        <v>0</v>
      </c>
      <c r="G65" s="3210">
        <v>0</v>
      </c>
      <c r="H65" s="3207">
        <v>0</v>
      </c>
      <c r="I65" s="3207">
        <v>0</v>
      </c>
      <c r="J65" s="3207">
        <v>0</v>
      </c>
      <c r="K65" s="3207">
        <v>0</v>
      </c>
      <c r="L65" s="3207">
        <v>0</v>
      </c>
      <c r="M65" s="3207">
        <f>K65+L65</f>
        <v>0</v>
      </c>
      <c r="N65" s="3207">
        <v>0</v>
      </c>
      <c r="O65" s="3207">
        <v>0</v>
      </c>
      <c r="P65" s="2500">
        <v>17</v>
      </c>
      <c r="Q65" s="5736"/>
    </row>
    <row r="66" spans="1:17" ht="11.25" customHeight="1">
      <c r="A66" s="5733"/>
      <c r="B66" s="2513"/>
      <c r="C66" s="2512"/>
      <c r="D66" s="2520" t="s">
        <v>2614</v>
      </c>
      <c r="E66" s="3219"/>
      <c r="F66" s="3218"/>
      <c r="G66" s="3219"/>
      <c r="H66" s="3218"/>
      <c r="I66" s="3218"/>
      <c r="J66" s="3218"/>
      <c r="K66" s="3218"/>
      <c r="L66" s="3218"/>
      <c r="M66" s="3218"/>
      <c r="N66" s="3218"/>
      <c r="O66" s="3218"/>
      <c r="P66" s="2509"/>
      <c r="Q66" s="5736"/>
    </row>
    <row r="67" spans="1:17">
      <c r="B67" s="2504">
        <v>18</v>
      </c>
      <c r="C67" s="2507"/>
      <c r="D67" s="3217" t="s">
        <v>2613</v>
      </c>
      <c r="E67" s="3210">
        <v>0</v>
      </c>
      <c r="F67" s="3207">
        <v>0</v>
      </c>
      <c r="G67" s="3210">
        <v>0</v>
      </c>
      <c r="H67" s="3207">
        <v>0</v>
      </c>
      <c r="I67" s="3207">
        <v>0</v>
      </c>
      <c r="J67" s="3207">
        <v>0</v>
      </c>
      <c r="K67" s="3207">
        <v>0</v>
      </c>
      <c r="L67" s="3207">
        <v>0</v>
      </c>
      <c r="M67" s="3207">
        <f>K67+L67</f>
        <v>0</v>
      </c>
      <c r="N67" s="3207">
        <v>0</v>
      </c>
      <c r="O67" s="3207">
        <v>0</v>
      </c>
      <c r="P67" s="2500">
        <v>18</v>
      </c>
    </row>
    <row r="68" spans="1:17">
      <c r="B68" s="2504">
        <v>19</v>
      </c>
      <c r="C68" s="2507"/>
      <c r="D68" s="3217" t="s">
        <v>2612</v>
      </c>
      <c r="E68" s="3210">
        <v>0</v>
      </c>
      <c r="F68" s="3207">
        <v>0</v>
      </c>
      <c r="G68" s="3210">
        <v>0</v>
      </c>
      <c r="H68" s="3207">
        <v>0</v>
      </c>
      <c r="I68" s="3207">
        <v>0</v>
      </c>
      <c r="J68" s="3207">
        <v>0</v>
      </c>
      <c r="K68" s="3207">
        <v>0</v>
      </c>
      <c r="L68" s="3207">
        <v>0</v>
      </c>
      <c r="M68" s="3207">
        <f>K68+L68</f>
        <v>0</v>
      </c>
      <c r="N68" s="3207">
        <v>0</v>
      </c>
      <c r="O68" s="3207">
        <v>0</v>
      </c>
      <c r="P68" s="2500">
        <v>19</v>
      </c>
    </row>
    <row r="69" spans="1:17">
      <c r="B69" s="2504">
        <v>20</v>
      </c>
      <c r="C69" s="2507"/>
      <c r="D69" s="3217" t="s">
        <v>2611</v>
      </c>
      <c r="E69" s="3210">
        <v>0</v>
      </c>
      <c r="F69" s="3207">
        <v>0</v>
      </c>
      <c r="G69" s="3210">
        <v>0</v>
      </c>
      <c r="H69" s="3207">
        <v>0</v>
      </c>
      <c r="I69" s="3207">
        <v>0</v>
      </c>
      <c r="J69" s="3207">
        <v>0</v>
      </c>
      <c r="K69" s="3207">
        <v>0</v>
      </c>
      <c r="L69" s="3207">
        <v>0</v>
      </c>
      <c r="M69" s="3207">
        <f>K69+L69</f>
        <v>0</v>
      </c>
      <c r="N69" s="3207">
        <v>0</v>
      </c>
      <c r="O69" s="3207">
        <v>0</v>
      </c>
      <c r="P69" s="2500">
        <v>20</v>
      </c>
    </row>
    <row r="70" spans="1:17">
      <c r="B70" s="2513"/>
      <c r="C70" s="2512"/>
      <c r="D70" s="2520" t="s">
        <v>2610</v>
      </c>
      <c r="E70" s="3219"/>
      <c r="F70" s="3218"/>
      <c r="G70" s="3219"/>
      <c r="H70" s="3218"/>
      <c r="I70" s="3218"/>
      <c r="J70" s="3218"/>
      <c r="K70" s="3218"/>
      <c r="L70" s="3218"/>
      <c r="M70" s="3218"/>
      <c r="N70" s="3218"/>
      <c r="O70" s="3218"/>
      <c r="P70" s="2509"/>
    </row>
    <row r="71" spans="1:17">
      <c r="B71" s="2504">
        <v>21</v>
      </c>
      <c r="C71" s="2503"/>
      <c r="D71" s="3217" t="s">
        <v>2609</v>
      </c>
      <c r="E71" s="3210">
        <v>0</v>
      </c>
      <c r="F71" s="3207">
        <v>0</v>
      </c>
      <c r="G71" s="3210">
        <v>0</v>
      </c>
      <c r="H71" s="3207">
        <v>0</v>
      </c>
      <c r="I71" s="3207">
        <v>0</v>
      </c>
      <c r="J71" s="3207">
        <v>0</v>
      </c>
      <c r="K71" s="3207">
        <v>0</v>
      </c>
      <c r="L71" s="3207">
        <v>0</v>
      </c>
      <c r="M71" s="3207">
        <f>K71+L71</f>
        <v>0</v>
      </c>
      <c r="N71" s="5300" t="s">
        <v>478</v>
      </c>
      <c r="O71" s="3207">
        <v>0</v>
      </c>
      <c r="P71" s="2500">
        <v>21</v>
      </c>
    </row>
    <row r="72" spans="1:17">
      <c r="B72" s="2513"/>
      <c r="C72" s="2514"/>
      <c r="D72" s="2520" t="s">
        <v>2608</v>
      </c>
      <c r="E72" s="3219"/>
      <c r="F72" s="3218"/>
      <c r="G72" s="3218"/>
      <c r="H72" s="3218"/>
      <c r="I72" s="3218"/>
      <c r="J72" s="3218"/>
      <c r="K72" s="3218"/>
      <c r="L72" s="3218"/>
      <c r="M72" s="3218"/>
      <c r="N72" s="3218"/>
      <c r="O72" s="3218"/>
      <c r="P72" s="2509"/>
    </row>
    <row r="73" spans="1:17">
      <c r="B73" s="2504">
        <v>22</v>
      </c>
      <c r="C73" s="2503"/>
      <c r="D73" s="3217" t="s">
        <v>2607</v>
      </c>
      <c r="E73" s="3210">
        <v>0</v>
      </c>
      <c r="F73" s="3207">
        <v>0</v>
      </c>
      <c r="G73" s="3207">
        <v>0</v>
      </c>
      <c r="H73" s="3207">
        <v>0</v>
      </c>
      <c r="I73" s="3207">
        <v>0</v>
      </c>
      <c r="J73" s="3207">
        <v>0</v>
      </c>
      <c r="K73" s="3207">
        <v>0</v>
      </c>
      <c r="L73" s="3207">
        <v>0</v>
      </c>
      <c r="M73" s="3207">
        <f>K73+L73</f>
        <v>0</v>
      </c>
      <c r="N73" s="5300" t="s">
        <v>478</v>
      </c>
      <c r="O73" s="3207">
        <v>0</v>
      </c>
      <c r="P73" s="2500">
        <v>22</v>
      </c>
    </row>
    <row r="74" spans="1:17">
      <c r="B74" s="2504">
        <v>23</v>
      </c>
      <c r="C74" s="2503"/>
      <c r="D74" s="3217" t="s">
        <v>2606</v>
      </c>
      <c r="E74" s="3210">
        <f t="shared" ref="E74:O74" si="6">SUM(E65:E73)</f>
        <v>0</v>
      </c>
      <c r="F74" s="3207">
        <f t="shared" si="6"/>
        <v>0</v>
      </c>
      <c r="G74" s="3207">
        <f t="shared" si="6"/>
        <v>0</v>
      </c>
      <c r="H74" s="3207">
        <f t="shared" si="6"/>
        <v>0</v>
      </c>
      <c r="I74" s="3207">
        <f t="shared" si="6"/>
        <v>0</v>
      </c>
      <c r="J74" s="3207">
        <f t="shared" si="6"/>
        <v>0</v>
      </c>
      <c r="K74" s="3207">
        <f t="shared" si="6"/>
        <v>0</v>
      </c>
      <c r="L74" s="3207">
        <f t="shared" si="6"/>
        <v>0</v>
      </c>
      <c r="M74" s="3207">
        <f t="shared" si="6"/>
        <v>0</v>
      </c>
      <c r="N74" s="3207">
        <f t="shared" si="6"/>
        <v>0</v>
      </c>
      <c r="O74" s="3207">
        <f t="shared" si="6"/>
        <v>0</v>
      </c>
      <c r="P74" s="2500">
        <v>23</v>
      </c>
    </row>
    <row r="75" spans="1:17">
      <c r="B75" s="2513"/>
      <c r="C75" s="2514"/>
      <c r="D75" s="2521" t="s">
        <v>2605</v>
      </c>
      <c r="E75" s="3219"/>
      <c r="F75" s="3218"/>
      <c r="G75" s="3218"/>
      <c r="H75" s="3218"/>
      <c r="I75" s="3218"/>
      <c r="J75" s="3218"/>
      <c r="K75" s="3218"/>
      <c r="L75" s="3218"/>
      <c r="M75" s="3218"/>
      <c r="N75" s="3218"/>
      <c r="O75" s="3218"/>
      <c r="P75" s="2509"/>
      <c r="Q75" s="2511"/>
    </row>
    <row r="76" spans="1:17">
      <c r="B76" s="2513"/>
      <c r="C76" s="2514"/>
      <c r="D76" s="2520" t="s">
        <v>2604</v>
      </c>
      <c r="E76" s="3219"/>
      <c r="F76" s="3218"/>
      <c r="G76" s="3218"/>
      <c r="H76" s="3218"/>
      <c r="I76" s="3218"/>
      <c r="J76" s="3218"/>
      <c r="K76" s="3218"/>
      <c r="L76" s="3218"/>
      <c r="M76" s="3218"/>
      <c r="N76" s="3218"/>
      <c r="O76" s="3218"/>
      <c r="P76" s="2509"/>
      <c r="Q76" s="2511"/>
    </row>
    <row r="77" spans="1:17">
      <c r="B77" s="2504">
        <v>24</v>
      </c>
      <c r="C77" s="2503"/>
      <c r="D77" s="3217" t="s">
        <v>2603</v>
      </c>
      <c r="E77" s="3210">
        <v>0</v>
      </c>
      <c r="F77" s="3207">
        <v>0</v>
      </c>
      <c r="G77" s="3207">
        <v>0</v>
      </c>
      <c r="H77" s="3207">
        <v>0</v>
      </c>
      <c r="I77" s="3207">
        <v>0</v>
      </c>
      <c r="J77" s="3207">
        <v>0</v>
      </c>
      <c r="K77" s="3207">
        <v>0</v>
      </c>
      <c r="L77" s="3207">
        <v>0</v>
      </c>
      <c r="M77" s="3207">
        <f>K77+L77</f>
        <v>0</v>
      </c>
      <c r="N77" s="5300">
        <v>0</v>
      </c>
      <c r="O77" s="3207">
        <v>0</v>
      </c>
      <c r="P77" s="2500">
        <v>24</v>
      </c>
      <c r="Q77" s="3205"/>
    </row>
    <row r="78" spans="1:17">
      <c r="A78" s="5733"/>
      <c r="B78" s="2504">
        <v>25</v>
      </c>
      <c r="C78" s="2507"/>
      <c r="D78" s="3217" t="s">
        <v>2602</v>
      </c>
      <c r="E78" s="3210">
        <v>0</v>
      </c>
      <c r="F78" s="3207">
        <v>0</v>
      </c>
      <c r="G78" s="3207">
        <v>0</v>
      </c>
      <c r="H78" s="3207">
        <v>0</v>
      </c>
      <c r="I78" s="3207">
        <v>0</v>
      </c>
      <c r="J78" s="3207">
        <v>0</v>
      </c>
      <c r="K78" s="3207">
        <v>0</v>
      </c>
      <c r="L78" s="3207">
        <v>0</v>
      </c>
      <c r="M78" s="3207">
        <f>K78+L78</f>
        <v>0</v>
      </c>
      <c r="N78" s="3207">
        <v>0</v>
      </c>
      <c r="O78" s="3207">
        <v>0</v>
      </c>
      <c r="P78" s="2500">
        <v>25</v>
      </c>
    </row>
    <row r="79" spans="1:17">
      <c r="A79" s="5733"/>
      <c r="B79" s="2513"/>
      <c r="C79" s="2512"/>
      <c r="D79" s="2520" t="s">
        <v>2601</v>
      </c>
      <c r="E79" s="3219"/>
      <c r="F79" s="3218"/>
      <c r="G79" s="3218"/>
      <c r="H79" s="3218"/>
      <c r="I79" s="3218"/>
      <c r="J79" s="3218"/>
      <c r="K79" s="3218"/>
      <c r="L79" s="3218"/>
      <c r="M79" s="3218"/>
      <c r="N79" s="3218"/>
      <c r="O79" s="3218"/>
      <c r="P79" s="2509"/>
      <c r="Q79" s="5735">
        <v>97</v>
      </c>
    </row>
    <row r="80" spans="1:17">
      <c r="A80" s="5733"/>
      <c r="B80" s="2504">
        <v>26</v>
      </c>
      <c r="C80" s="2503"/>
      <c r="D80" s="3217" t="s">
        <v>2600</v>
      </c>
      <c r="E80" s="3210">
        <v>0</v>
      </c>
      <c r="F80" s="3207">
        <v>0</v>
      </c>
      <c r="G80" s="3207">
        <v>0</v>
      </c>
      <c r="H80" s="3207">
        <v>0</v>
      </c>
      <c r="I80" s="3207">
        <v>0</v>
      </c>
      <c r="J80" s="3207">
        <v>0</v>
      </c>
      <c r="K80" s="3207">
        <v>0</v>
      </c>
      <c r="L80" s="3207">
        <v>0</v>
      </c>
      <c r="M80" s="3207">
        <f>K80+L80</f>
        <v>0</v>
      </c>
      <c r="N80" s="5301">
        <v>0</v>
      </c>
      <c r="O80" s="5302">
        <v>0</v>
      </c>
      <c r="P80" s="2500">
        <v>26</v>
      </c>
      <c r="Q80" s="5735"/>
    </row>
    <row r="81" spans="1:17">
      <c r="A81" s="5733"/>
      <c r="B81" s="2513"/>
      <c r="C81" s="2514"/>
      <c r="D81" s="2520" t="s">
        <v>2599</v>
      </c>
      <c r="E81" s="3219"/>
      <c r="F81" s="3218"/>
      <c r="G81" s="3218"/>
      <c r="H81" s="3218"/>
      <c r="I81" s="3218"/>
      <c r="J81" s="3218"/>
      <c r="K81" s="3218"/>
      <c r="L81" s="3218"/>
      <c r="M81" s="3218"/>
      <c r="N81" s="5303"/>
      <c r="O81" s="5304"/>
      <c r="P81" s="2509"/>
      <c r="Q81" s="5735"/>
    </row>
    <row r="82" spans="1:17">
      <c r="A82" s="5733"/>
      <c r="B82" s="2504">
        <v>27</v>
      </c>
      <c r="C82" s="2503"/>
      <c r="D82" s="3217" t="s">
        <v>2598</v>
      </c>
      <c r="E82" s="3210">
        <v>0</v>
      </c>
      <c r="F82" s="3207">
        <v>0</v>
      </c>
      <c r="G82" s="3207">
        <v>0</v>
      </c>
      <c r="H82" s="3207">
        <v>0</v>
      </c>
      <c r="I82" s="3207">
        <v>0</v>
      </c>
      <c r="J82" s="3207">
        <v>0</v>
      </c>
      <c r="K82" s="3207">
        <v>0</v>
      </c>
      <c r="L82" s="3207">
        <v>0</v>
      </c>
      <c r="M82" s="3207">
        <f>K82+L82</f>
        <v>0</v>
      </c>
      <c r="N82" s="5301">
        <v>0</v>
      </c>
      <c r="O82" s="5302">
        <v>0</v>
      </c>
      <c r="P82" s="2500">
        <v>27</v>
      </c>
      <c r="Q82" s="5735"/>
    </row>
    <row r="83" spans="1:17">
      <c r="A83" s="5733"/>
      <c r="B83" s="2504">
        <v>28</v>
      </c>
      <c r="C83" s="2512"/>
      <c r="D83" s="2511" t="s">
        <v>2597</v>
      </c>
      <c r="E83" s="3213">
        <f t="shared" ref="E83:L83" si="7">SUM(E77:E82)</f>
        <v>0</v>
      </c>
      <c r="F83" s="3214">
        <f t="shared" si="7"/>
        <v>0</v>
      </c>
      <c r="G83" s="3214">
        <f t="shared" si="7"/>
        <v>0</v>
      </c>
      <c r="H83" s="3214">
        <f t="shared" si="7"/>
        <v>0</v>
      </c>
      <c r="I83" s="3214">
        <f t="shared" si="7"/>
        <v>0</v>
      </c>
      <c r="J83" s="3214">
        <f t="shared" si="7"/>
        <v>0</v>
      </c>
      <c r="K83" s="3214">
        <f t="shared" si="7"/>
        <v>0</v>
      </c>
      <c r="L83" s="3214">
        <f t="shared" si="7"/>
        <v>0</v>
      </c>
      <c r="M83" s="3214">
        <f>K83+L83</f>
        <v>0</v>
      </c>
      <c r="N83" s="3214">
        <f>SUM(N77:N82)</f>
        <v>0</v>
      </c>
      <c r="O83" s="3214">
        <f>SUM(O77:O82)</f>
        <v>0</v>
      </c>
      <c r="P83" s="2500">
        <v>28</v>
      </c>
      <c r="Q83" s="5735"/>
    </row>
    <row r="84" spans="1:17">
      <c r="A84" s="5733"/>
      <c r="B84" s="2504">
        <v>29</v>
      </c>
      <c r="C84" s="4114"/>
      <c r="D84" s="2516" t="s">
        <v>2596</v>
      </c>
      <c r="E84" s="3216">
        <f t="shared" ref="E84:O84" si="8">E74+E83</f>
        <v>0</v>
      </c>
      <c r="F84" s="3215">
        <f t="shared" si="8"/>
        <v>0</v>
      </c>
      <c r="G84" s="3215">
        <f t="shared" si="8"/>
        <v>0</v>
      </c>
      <c r="H84" s="3215">
        <f t="shared" si="8"/>
        <v>0</v>
      </c>
      <c r="I84" s="3215">
        <f t="shared" si="8"/>
        <v>0</v>
      </c>
      <c r="J84" s="3215">
        <f t="shared" si="8"/>
        <v>0</v>
      </c>
      <c r="K84" s="3215">
        <f t="shared" si="8"/>
        <v>0</v>
      </c>
      <c r="L84" s="3215">
        <f t="shared" si="8"/>
        <v>0</v>
      </c>
      <c r="M84" s="3215">
        <f t="shared" si="8"/>
        <v>0</v>
      </c>
      <c r="N84" s="3215">
        <f t="shared" si="8"/>
        <v>0</v>
      </c>
      <c r="O84" s="3215">
        <f t="shared" si="8"/>
        <v>0</v>
      </c>
      <c r="P84" s="2500">
        <v>29</v>
      </c>
      <c r="Q84" s="5735"/>
    </row>
    <row r="85" spans="1:17">
      <c r="A85" s="5733"/>
      <c r="B85" s="2513"/>
      <c r="C85" s="2514"/>
      <c r="D85" s="4112" t="s">
        <v>2595</v>
      </c>
      <c r="E85" s="3213"/>
      <c r="F85" s="3213"/>
      <c r="G85" s="3213"/>
      <c r="H85" s="3213"/>
      <c r="I85" s="3213"/>
      <c r="J85" s="3213"/>
      <c r="K85" s="3213"/>
      <c r="L85" s="3213"/>
      <c r="M85" s="3213"/>
      <c r="N85" s="3213"/>
      <c r="O85" s="3214">
        <f>SUM(E85:N85)</f>
        <v>0</v>
      </c>
      <c r="P85" s="2509"/>
      <c r="Q85" s="5735"/>
    </row>
    <row r="86" spans="1:17">
      <c r="A86" s="5733"/>
      <c r="B86" s="2504">
        <v>30</v>
      </c>
      <c r="C86" s="2503"/>
      <c r="D86" s="3211" t="s">
        <v>2594</v>
      </c>
      <c r="E86" s="3212">
        <v>0</v>
      </c>
      <c r="F86" s="3212">
        <v>0</v>
      </c>
      <c r="G86" s="3212">
        <v>0</v>
      </c>
      <c r="H86" s="3212">
        <v>0</v>
      </c>
      <c r="I86" s="3212">
        <v>0</v>
      </c>
      <c r="J86" s="5305">
        <v>0</v>
      </c>
      <c r="K86" s="3212">
        <v>0</v>
      </c>
      <c r="L86" s="3212">
        <v>0</v>
      </c>
      <c r="M86" s="3212">
        <f>K86+L86</f>
        <v>0</v>
      </c>
      <c r="N86" s="5300" t="s">
        <v>478</v>
      </c>
      <c r="O86" s="4449">
        <v>0</v>
      </c>
      <c r="P86" s="2500">
        <v>30</v>
      </c>
      <c r="Q86" s="5735"/>
    </row>
    <row r="87" spans="1:17">
      <c r="A87" s="5733"/>
      <c r="B87" s="2504">
        <v>31</v>
      </c>
      <c r="C87" s="2503"/>
      <c r="D87" s="3211" t="s">
        <v>2593</v>
      </c>
      <c r="E87" s="3212">
        <v>0</v>
      </c>
      <c r="F87" s="3212">
        <v>0</v>
      </c>
      <c r="G87" s="3212">
        <v>0</v>
      </c>
      <c r="H87" s="3212">
        <v>0</v>
      </c>
      <c r="I87" s="3212">
        <v>0</v>
      </c>
      <c r="J87" s="3212">
        <v>0</v>
      </c>
      <c r="K87" s="3212">
        <v>0</v>
      </c>
      <c r="L87" s="3212">
        <v>0</v>
      </c>
      <c r="M87" s="3212">
        <f>L87+K87</f>
        <v>0</v>
      </c>
      <c r="N87" s="5300" t="s">
        <v>478</v>
      </c>
      <c r="O87" s="4449">
        <v>0</v>
      </c>
      <c r="P87" s="2500">
        <v>31</v>
      </c>
      <c r="Q87" s="5735"/>
    </row>
    <row r="88" spans="1:17">
      <c r="A88" s="5733"/>
      <c r="B88" s="2513"/>
      <c r="C88" s="2514"/>
      <c r="D88" s="2511" t="s">
        <v>2592</v>
      </c>
      <c r="E88" s="3213"/>
      <c r="F88" s="3213"/>
      <c r="G88" s="5306"/>
      <c r="H88" s="5306"/>
      <c r="I88" s="3213"/>
      <c r="J88" s="5307"/>
      <c r="K88" s="3213"/>
      <c r="L88" s="3213"/>
      <c r="M88" s="3213"/>
      <c r="N88" s="3213"/>
      <c r="O88" s="3214"/>
      <c r="P88" s="2509"/>
      <c r="Q88" s="5735"/>
    </row>
    <row r="89" spans="1:17">
      <c r="A89" s="5733"/>
      <c r="B89" s="2504">
        <v>32</v>
      </c>
      <c r="C89" s="2507"/>
      <c r="D89" s="3211" t="s">
        <v>2591</v>
      </c>
      <c r="E89" s="3212">
        <v>0</v>
      </c>
      <c r="F89" s="3212">
        <v>0</v>
      </c>
      <c r="G89" s="3212">
        <v>0</v>
      </c>
      <c r="H89" s="3212">
        <v>0</v>
      </c>
      <c r="I89" s="3212">
        <v>0</v>
      </c>
      <c r="J89" s="3212">
        <v>0</v>
      </c>
      <c r="K89" s="3212">
        <v>0</v>
      </c>
      <c r="L89" s="3212">
        <v>0</v>
      </c>
      <c r="M89" s="3212">
        <f>L89+K89</f>
        <v>0</v>
      </c>
      <c r="N89" s="5300" t="s">
        <v>478</v>
      </c>
      <c r="O89" s="4449">
        <v>0</v>
      </c>
      <c r="P89" s="2500">
        <v>32</v>
      </c>
      <c r="Q89" s="5735"/>
    </row>
    <row r="90" spans="1:17">
      <c r="A90" s="5733"/>
      <c r="B90" s="2513"/>
      <c r="C90" s="2512"/>
      <c r="D90" s="2511" t="s">
        <v>2590</v>
      </c>
      <c r="E90" s="3213"/>
      <c r="F90" s="3213"/>
      <c r="G90" s="3213"/>
      <c r="H90" s="3213"/>
      <c r="I90" s="3213"/>
      <c r="J90" s="5307"/>
      <c r="K90" s="3213">
        <v>0</v>
      </c>
      <c r="L90" s="5307"/>
      <c r="M90" s="3213"/>
      <c r="N90" s="3214"/>
      <c r="O90" s="3214"/>
      <c r="P90" s="2509"/>
      <c r="Q90" s="5735"/>
    </row>
    <row r="91" spans="1:17">
      <c r="A91" s="5733"/>
      <c r="B91" s="2504">
        <v>33</v>
      </c>
      <c r="C91" s="2507"/>
      <c r="D91" s="3211" t="s">
        <v>2589</v>
      </c>
      <c r="E91" s="3212">
        <v>0</v>
      </c>
      <c r="F91" s="3212">
        <v>0</v>
      </c>
      <c r="G91" s="3212">
        <v>0</v>
      </c>
      <c r="H91" s="3212">
        <v>0</v>
      </c>
      <c r="I91" s="3212">
        <v>0</v>
      </c>
      <c r="J91" s="3212">
        <v>0</v>
      </c>
      <c r="K91" s="3212">
        <v>0</v>
      </c>
      <c r="L91" s="3212">
        <v>0</v>
      </c>
      <c r="M91" s="3212">
        <f>L91+K91</f>
        <v>0</v>
      </c>
      <c r="N91" s="5300" t="s">
        <v>478</v>
      </c>
      <c r="O91" s="4449">
        <v>0</v>
      </c>
      <c r="P91" s="2500">
        <v>33</v>
      </c>
      <c r="Q91" s="5735"/>
    </row>
    <row r="92" spans="1:17">
      <c r="A92" s="5733"/>
      <c r="B92" s="2513"/>
      <c r="C92" s="2512"/>
      <c r="D92" s="2511" t="s">
        <v>2588</v>
      </c>
      <c r="E92" s="3213"/>
      <c r="F92" s="3213"/>
      <c r="G92" s="3213"/>
      <c r="H92" s="3213"/>
      <c r="I92" s="3213"/>
      <c r="J92" s="5307"/>
      <c r="K92" s="3213" t="s">
        <v>982</v>
      </c>
      <c r="L92" s="5307"/>
      <c r="M92" s="3213"/>
      <c r="N92" s="3214"/>
      <c r="O92" s="5308"/>
      <c r="P92" s="2509"/>
      <c r="Q92" s="5735"/>
    </row>
    <row r="93" spans="1:17">
      <c r="A93" s="5733"/>
      <c r="B93" s="2504">
        <v>34</v>
      </c>
      <c r="C93" s="2507"/>
      <c r="D93" s="3211" t="s">
        <v>2587</v>
      </c>
      <c r="E93" s="3212">
        <v>0</v>
      </c>
      <c r="F93" s="3212">
        <v>0</v>
      </c>
      <c r="G93" s="3212">
        <v>0</v>
      </c>
      <c r="H93" s="3212">
        <v>0</v>
      </c>
      <c r="I93" s="3212">
        <v>0</v>
      </c>
      <c r="J93" s="3212">
        <v>0</v>
      </c>
      <c r="K93" s="3212">
        <v>0</v>
      </c>
      <c r="L93" s="3212">
        <v>0</v>
      </c>
      <c r="M93" s="3212">
        <f>L93+K93</f>
        <v>0</v>
      </c>
      <c r="N93" s="3209" t="s">
        <v>478</v>
      </c>
      <c r="O93" s="5309">
        <v>0</v>
      </c>
      <c r="P93" s="2500">
        <v>34</v>
      </c>
      <c r="Q93" s="5735"/>
    </row>
    <row r="94" spans="1:17" ht="12.75" customHeight="1">
      <c r="A94" s="5733"/>
      <c r="B94" s="2504">
        <v>35</v>
      </c>
      <c r="C94" s="2503"/>
      <c r="D94" s="3211" t="s">
        <v>2586</v>
      </c>
      <c r="E94" s="3210">
        <f t="shared" ref="E94:M94" si="9">SUM(E86:E93)</f>
        <v>0</v>
      </c>
      <c r="F94" s="3210">
        <f t="shared" si="9"/>
        <v>0</v>
      </c>
      <c r="G94" s="3210">
        <f t="shared" si="9"/>
        <v>0</v>
      </c>
      <c r="H94" s="3210">
        <f t="shared" si="9"/>
        <v>0</v>
      </c>
      <c r="I94" s="3210">
        <f t="shared" si="9"/>
        <v>0</v>
      </c>
      <c r="J94" s="3210">
        <f t="shared" si="9"/>
        <v>0</v>
      </c>
      <c r="K94" s="3210">
        <f t="shared" si="9"/>
        <v>0</v>
      </c>
      <c r="L94" s="3210">
        <f t="shared" si="9"/>
        <v>0</v>
      </c>
      <c r="M94" s="3210">
        <f t="shared" si="9"/>
        <v>0</v>
      </c>
      <c r="N94" s="3209" t="s">
        <v>478</v>
      </c>
      <c r="O94" s="3208">
        <f>SUM(O86:O93)</f>
        <v>0</v>
      </c>
      <c r="P94" s="2500">
        <v>35</v>
      </c>
      <c r="Q94" s="5735"/>
    </row>
    <row r="95" spans="1:17" ht="12" thickBot="1">
      <c r="A95" s="5733"/>
      <c r="B95" s="2499"/>
      <c r="C95" s="2498"/>
      <c r="D95" s="2498"/>
      <c r="E95" s="2498"/>
      <c r="F95" s="2498"/>
      <c r="G95" s="2498"/>
      <c r="H95" s="2498"/>
      <c r="I95" s="2498"/>
      <c r="J95" s="2498"/>
      <c r="K95" s="2498"/>
      <c r="L95" s="2498"/>
      <c r="M95" s="2498"/>
      <c r="N95" s="2498"/>
      <c r="O95" s="2498"/>
      <c r="P95" s="2497"/>
      <c r="Q95" s="5735"/>
    </row>
    <row r="96" spans="1:17">
      <c r="E96" s="3844"/>
      <c r="F96" s="3844"/>
      <c r="G96" s="3844"/>
      <c r="H96" s="3844"/>
      <c r="I96" s="3844"/>
      <c r="J96" s="3844"/>
      <c r="K96" s="3844"/>
      <c r="L96" s="3844"/>
      <c r="M96" s="3844"/>
      <c r="N96" s="3844"/>
      <c r="O96" s="3844"/>
    </row>
    <row r="98" spans="2:17">
      <c r="B98" s="2473">
        <v>1</v>
      </c>
      <c r="C98" s="2473">
        <f>B98+1</f>
        <v>2</v>
      </c>
      <c r="D98" s="2473">
        <f t="shared" ref="D98:Q98" si="10">C98+1</f>
        <v>3</v>
      </c>
      <c r="E98" s="2473">
        <f t="shared" si="10"/>
        <v>4</v>
      </c>
      <c r="F98" s="2473">
        <f t="shared" si="10"/>
        <v>5</v>
      </c>
      <c r="G98" s="2473">
        <f t="shared" si="10"/>
        <v>6</v>
      </c>
      <c r="H98" s="2473">
        <f t="shared" si="10"/>
        <v>7</v>
      </c>
      <c r="I98" s="2473">
        <f t="shared" si="10"/>
        <v>8</v>
      </c>
      <c r="J98" s="2473">
        <f t="shared" si="10"/>
        <v>9</v>
      </c>
      <c r="K98" s="2473">
        <f t="shared" si="10"/>
        <v>10</v>
      </c>
      <c r="L98" s="2473">
        <f t="shared" si="10"/>
        <v>11</v>
      </c>
      <c r="M98" s="2473">
        <f t="shared" si="10"/>
        <v>12</v>
      </c>
      <c r="N98" s="2473">
        <f t="shared" si="10"/>
        <v>13</v>
      </c>
      <c r="O98" s="2473">
        <f t="shared" si="10"/>
        <v>14</v>
      </c>
      <c r="P98" s="2473">
        <f t="shared" si="10"/>
        <v>15</v>
      </c>
      <c r="Q98" s="2473">
        <f t="shared" si="10"/>
        <v>16</v>
      </c>
    </row>
  </sheetData>
  <mergeCells count="20">
    <mergeCell ref="Q1:Q14"/>
    <mergeCell ref="Q79:Q95"/>
    <mergeCell ref="Q49:Q66"/>
    <mergeCell ref="A28:A47"/>
    <mergeCell ref="J29:O29"/>
    <mergeCell ref="A1:A18"/>
    <mergeCell ref="Q29:Q47"/>
    <mergeCell ref="B1:P1"/>
    <mergeCell ref="B2:P2"/>
    <mergeCell ref="B49:P49"/>
    <mergeCell ref="B50:P50"/>
    <mergeCell ref="B28:P28"/>
    <mergeCell ref="F4:I4"/>
    <mergeCell ref="K4:O4"/>
    <mergeCell ref="K52:O52"/>
    <mergeCell ref="F52:I52"/>
    <mergeCell ref="F53:I53"/>
    <mergeCell ref="F5:I5"/>
    <mergeCell ref="A78:A95"/>
    <mergeCell ref="A49:A66"/>
  </mergeCells>
  <printOptions horizontalCentered="1" verticalCentered="1"/>
  <pageMargins left="0.25" right="0.25" top="0.5" bottom="0.5" header="0" footer="0"/>
  <pageSetup scale="94" fitToHeight="2" orientation="landscape" r:id="rId1"/>
  <headerFooter alignWithMargins="0"/>
  <rowBreaks count="1" manualBreakCount="1">
    <brk id="47" max="16383" man="1"/>
  </rowBreaks>
  <drawing r:id="rId2"/>
</worksheet>
</file>

<file path=xl/worksheets/sheet7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Z132"/>
  <sheetViews>
    <sheetView showGridLines="0" zoomScaleNormal="100" workbookViewId="0">
      <selection activeCell="O38" sqref="O38"/>
    </sheetView>
  </sheetViews>
  <sheetFormatPr defaultColWidth="9.140625" defaultRowHeight="11.25"/>
  <cols>
    <col min="1" max="2" width="4.85546875" style="2556" customWidth="1"/>
    <col min="3" max="3" width="25.85546875" style="2556" customWidth="1"/>
    <col min="4" max="4" width="9.140625" style="2557" customWidth="1"/>
    <col min="5" max="5" width="8.42578125" style="2556" customWidth="1"/>
    <col min="6" max="9" width="10.5703125" style="2556" customWidth="1"/>
    <col min="10" max="10" width="4.85546875" style="2556" customWidth="1"/>
    <col min="11" max="11" width="0.85546875" style="2556" customWidth="1"/>
    <col min="12" max="12" width="0.85546875" style="2584" customWidth="1"/>
    <col min="13" max="13" width="5" style="2556" customWidth="1"/>
    <col min="14" max="14" width="6.140625" style="2556" customWidth="1"/>
    <col min="15" max="15" width="14" style="2556" customWidth="1"/>
    <col min="16" max="17" width="10.85546875" style="2556" customWidth="1"/>
    <col min="18" max="20" width="11.42578125" style="2556" customWidth="1"/>
    <col min="21" max="21" width="10" style="2556" customWidth="1"/>
    <col min="22" max="22" width="4.85546875" style="2556" customWidth="1"/>
    <col min="23" max="16384" width="9.140625" style="2556"/>
  </cols>
  <sheetData>
    <row r="1" spans="1:22" ht="12.75" thickBot="1">
      <c r="A1" s="2619">
        <v>98</v>
      </c>
      <c r="G1" s="563"/>
      <c r="J1" s="2618" t="s">
        <v>3500</v>
      </c>
      <c r="K1" s="2618"/>
      <c r="L1" s="3678"/>
      <c r="M1" s="2648" t="s">
        <v>3500</v>
      </c>
      <c r="Q1" s="2620"/>
      <c r="V1" s="2647">
        <v>99</v>
      </c>
    </row>
    <row r="2" spans="1:22" ht="12.75" customHeight="1">
      <c r="A2" s="5685" t="s">
        <v>3226</v>
      </c>
      <c r="B2" s="5686"/>
      <c r="C2" s="5686"/>
      <c r="D2" s="5686"/>
      <c r="E2" s="5686"/>
      <c r="F2" s="5686"/>
      <c r="G2" s="5686"/>
      <c r="H2" s="5686"/>
      <c r="I2" s="5686"/>
      <c r="J2" s="5687"/>
      <c r="K2" s="3679"/>
      <c r="L2" s="3679"/>
      <c r="M2" s="5685" t="s">
        <v>3226</v>
      </c>
      <c r="N2" s="5686"/>
      <c r="O2" s="5686"/>
      <c r="P2" s="5686"/>
      <c r="Q2" s="5686"/>
      <c r="R2" s="5686"/>
      <c r="S2" s="5686"/>
      <c r="T2" s="5686"/>
      <c r="U2" s="5686"/>
      <c r="V2" s="5687"/>
    </row>
    <row r="3" spans="1:22" ht="10.5" customHeight="1">
      <c r="A3" s="2616"/>
      <c r="B3" s="2613"/>
      <c r="C3" s="2613"/>
      <c r="D3" s="2614"/>
      <c r="E3" s="2613"/>
      <c r="F3" s="2613"/>
      <c r="G3" s="2613"/>
      <c r="H3" s="2613"/>
      <c r="I3" s="2613"/>
      <c r="J3" s="2615"/>
      <c r="K3" s="2613"/>
      <c r="L3" s="2613"/>
      <c r="M3" s="2616"/>
      <c r="N3" s="2613"/>
      <c r="O3" s="2613"/>
      <c r="P3" s="2613"/>
      <c r="Q3" s="2633"/>
      <c r="R3" s="2613"/>
      <c r="S3" s="2613"/>
      <c r="T3" s="2613"/>
      <c r="U3" s="2613"/>
      <c r="V3" s="2615"/>
    </row>
    <row r="4" spans="1:22" ht="10.5" customHeight="1">
      <c r="A4" s="2617"/>
      <c r="B4" s="2614" t="s">
        <v>2689</v>
      </c>
      <c r="C4" s="2613"/>
      <c r="D4" s="2614"/>
      <c r="E4" s="2613"/>
      <c r="F4" s="2613"/>
      <c r="G4" s="2613"/>
      <c r="H4" s="2613"/>
      <c r="I4" s="2613"/>
      <c r="J4" s="2615"/>
      <c r="K4" s="2613"/>
      <c r="L4" s="2613"/>
      <c r="M4" s="2616"/>
      <c r="N4" s="2614"/>
      <c r="O4" s="2613"/>
      <c r="P4" s="2613"/>
      <c r="Q4" s="2613"/>
      <c r="R4" s="2613"/>
      <c r="S4" s="2613"/>
      <c r="T4" s="2613"/>
      <c r="U4" s="2613"/>
      <c r="V4" s="2615"/>
    </row>
    <row r="5" spans="1:22" ht="10.5" customHeight="1">
      <c r="A5" s="2617"/>
      <c r="B5" s="2614" t="s">
        <v>2688</v>
      </c>
      <c r="C5" s="2614"/>
      <c r="D5" s="2614"/>
      <c r="E5" s="2613"/>
      <c r="F5" s="2613"/>
      <c r="G5" s="2613"/>
      <c r="H5" s="2613"/>
      <c r="I5" s="2613"/>
      <c r="J5" s="2615"/>
      <c r="K5" s="2613"/>
      <c r="L5" s="2613"/>
      <c r="M5" s="2617"/>
      <c r="N5" s="2614" t="s">
        <v>2710</v>
      </c>
      <c r="O5" s="2613"/>
      <c r="P5" s="2613"/>
      <c r="Q5" s="2613"/>
      <c r="R5" s="2613"/>
      <c r="S5" s="2613"/>
      <c r="T5" s="2613"/>
      <c r="U5" s="2613"/>
      <c r="V5" s="2615"/>
    </row>
    <row r="6" spans="1:22" ht="10.5" customHeight="1">
      <c r="A6" s="2617"/>
      <c r="B6" s="2614" t="s">
        <v>2687</v>
      </c>
      <c r="C6" s="2614"/>
      <c r="D6" s="2614"/>
      <c r="E6" s="2613"/>
      <c r="F6" s="2613"/>
      <c r="G6" s="2613"/>
      <c r="H6" s="2613"/>
      <c r="I6" s="2613"/>
      <c r="J6" s="2615"/>
      <c r="K6" s="2613"/>
      <c r="L6" s="2613"/>
      <c r="M6" s="2617"/>
      <c r="N6" s="2614" t="s">
        <v>2709</v>
      </c>
      <c r="O6" s="2613"/>
      <c r="P6" s="2613"/>
      <c r="Q6" s="2613"/>
      <c r="R6" s="2613"/>
      <c r="S6" s="2613"/>
      <c r="T6" s="2613"/>
      <c r="U6" s="2613"/>
      <c r="V6" s="2615"/>
    </row>
    <row r="7" spans="1:22" ht="10.5" customHeight="1">
      <c r="A7" s="2617"/>
      <c r="B7" s="2614" t="s">
        <v>2686</v>
      </c>
      <c r="C7" s="2614"/>
      <c r="D7" s="2614"/>
      <c r="E7" s="2613"/>
      <c r="F7" s="2613"/>
      <c r="G7" s="2613"/>
      <c r="H7" s="2613"/>
      <c r="I7" s="2613"/>
      <c r="J7" s="2615"/>
      <c r="K7" s="2613"/>
      <c r="L7" s="2613"/>
      <c r="M7" s="2617"/>
      <c r="N7" s="2614" t="s">
        <v>2708</v>
      </c>
      <c r="O7" s="2613"/>
      <c r="P7" s="2613"/>
      <c r="Q7" s="2613"/>
      <c r="R7" s="2613"/>
      <c r="S7" s="2613"/>
      <c r="T7" s="2613"/>
      <c r="U7" s="2613"/>
      <c r="V7" s="2615"/>
    </row>
    <row r="8" spans="1:22" ht="10.5" customHeight="1">
      <c r="A8" s="2617"/>
      <c r="B8" s="2614" t="s">
        <v>2685</v>
      </c>
      <c r="C8" s="2614"/>
      <c r="D8" s="2614"/>
      <c r="E8" s="2613"/>
      <c r="F8" s="2613"/>
      <c r="G8" s="2613"/>
      <c r="H8" s="2613"/>
      <c r="I8" s="2613"/>
      <c r="J8" s="2615"/>
      <c r="K8" s="2613"/>
      <c r="L8" s="2613"/>
      <c r="M8" s="2617"/>
      <c r="N8" s="2614" t="s">
        <v>2707</v>
      </c>
      <c r="O8" s="2613"/>
      <c r="P8" s="2613"/>
      <c r="Q8" s="2613"/>
      <c r="R8" s="2613"/>
      <c r="S8" s="2613"/>
      <c r="T8" s="2613"/>
      <c r="U8" s="2613"/>
      <c r="V8" s="2615"/>
    </row>
    <row r="9" spans="1:22" ht="10.5" customHeight="1">
      <c r="A9" s="2617"/>
      <c r="B9" s="2614" t="s">
        <v>2684</v>
      </c>
      <c r="C9" s="2613"/>
      <c r="D9" s="2614"/>
      <c r="E9" s="2613"/>
      <c r="F9" s="2613"/>
      <c r="G9" s="2613"/>
      <c r="H9" s="2613"/>
      <c r="I9" s="2613"/>
      <c r="J9" s="2615"/>
      <c r="K9" s="2613"/>
      <c r="L9" s="2613"/>
      <c r="M9" s="2617"/>
      <c r="N9" s="2614" t="s">
        <v>2706</v>
      </c>
      <c r="O9" s="2613"/>
      <c r="P9" s="2613"/>
      <c r="Q9" s="2613"/>
      <c r="R9" s="2613"/>
      <c r="S9" s="2613"/>
      <c r="T9" s="2613"/>
      <c r="U9" s="2613"/>
      <c r="V9" s="2615"/>
    </row>
    <row r="10" spans="1:22" ht="10.5" customHeight="1">
      <c r="A10" s="2617"/>
      <c r="B10" s="2614" t="s">
        <v>2683</v>
      </c>
      <c r="C10" s="2613"/>
      <c r="D10" s="2614"/>
      <c r="E10" s="2613"/>
      <c r="F10" s="2613"/>
      <c r="G10" s="2613"/>
      <c r="H10" s="2613"/>
      <c r="I10" s="2613"/>
      <c r="J10" s="2615"/>
      <c r="K10" s="2613"/>
      <c r="L10" s="2613"/>
      <c r="M10" s="2617"/>
      <c r="N10" s="2614"/>
      <c r="O10" s="2613"/>
      <c r="P10" s="2613"/>
      <c r="Q10" s="2613"/>
      <c r="R10" s="2613"/>
      <c r="S10" s="2613"/>
      <c r="T10" s="2613"/>
      <c r="U10" s="2613"/>
      <c r="V10" s="2615"/>
    </row>
    <row r="11" spans="1:22" ht="10.5" customHeight="1">
      <c r="A11" s="2616"/>
      <c r="B11" s="2613"/>
      <c r="C11" s="2613"/>
      <c r="D11" s="2614"/>
      <c r="E11" s="2613"/>
      <c r="F11" s="2613"/>
      <c r="G11" s="2613"/>
      <c r="H11" s="2613"/>
      <c r="I11" s="2613"/>
      <c r="J11" s="2615"/>
      <c r="K11" s="2613"/>
      <c r="L11" s="2613"/>
      <c r="M11" s="2616"/>
      <c r="N11" s="2613"/>
      <c r="O11" s="2613"/>
      <c r="P11" s="2613"/>
      <c r="Q11" s="2613"/>
      <c r="R11" s="2613"/>
      <c r="S11" s="2613"/>
      <c r="T11" s="2613"/>
      <c r="U11" s="2613"/>
      <c r="V11" s="2615"/>
    </row>
    <row r="12" spans="1:22" ht="10.5" customHeight="1">
      <c r="A12" s="5682" t="s">
        <v>2618</v>
      </c>
      <c r="B12" s="5683"/>
      <c r="C12" s="5683"/>
      <c r="D12" s="5683"/>
      <c r="E12" s="5683"/>
      <c r="F12" s="5683"/>
      <c r="G12" s="5683"/>
      <c r="H12" s="5683"/>
      <c r="I12" s="5683"/>
      <c r="J12" s="5684"/>
      <c r="K12" s="3675"/>
      <c r="L12" s="3675"/>
      <c r="M12" s="2643" t="s">
        <v>2618</v>
      </c>
      <c r="N12" s="2611"/>
      <c r="O12" s="2611"/>
      <c r="P12" s="2611"/>
      <c r="Q12" s="2611"/>
      <c r="R12" s="2611"/>
      <c r="S12" s="2611"/>
      <c r="T12" s="2611"/>
      <c r="U12" s="2611"/>
      <c r="V12" s="2642"/>
    </row>
    <row r="13" spans="1:22" ht="10.5" customHeight="1">
      <c r="A13" s="2612"/>
      <c r="B13" s="2589"/>
      <c r="C13" s="2589"/>
      <c r="D13" s="5688" t="s">
        <v>2682</v>
      </c>
      <c r="E13" s="5689"/>
      <c r="F13" s="2613" t="s">
        <v>2681</v>
      </c>
      <c r="G13" s="2613"/>
      <c r="H13" s="2613"/>
      <c r="I13" s="2605"/>
      <c r="J13" s="2609"/>
      <c r="K13" s="2584"/>
      <c r="M13" s="2612"/>
      <c r="N13" s="2589"/>
      <c r="O13" s="2605" t="s">
        <v>2705</v>
      </c>
      <c r="P13" s="2641" t="s">
        <v>2704</v>
      </c>
      <c r="Q13" s="2641"/>
      <c r="R13" s="2613"/>
      <c r="S13" s="2613"/>
      <c r="T13" s="2613"/>
      <c r="U13" s="2613"/>
      <c r="V13" s="2640"/>
    </row>
    <row r="14" spans="1:22" ht="10.5" customHeight="1">
      <c r="A14" s="2612"/>
      <c r="B14" s="2589"/>
      <c r="C14" s="2589"/>
      <c r="D14" s="5758" t="s">
        <v>2680</v>
      </c>
      <c r="E14" s="5759"/>
      <c r="F14" s="2611" t="s">
        <v>2581</v>
      </c>
      <c r="G14" s="2611"/>
      <c r="H14" s="2611"/>
      <c r="I14" s="2610"/>
      <c r="J14" s="2609"/>
      <c r="K14" s="2584"/>
      <c r="M14" s="2612"/>
      <c r="N14" s="2589"/>
      <c r="O14" s="2603" t="s">
        <v>2703</v>
      </c>
      <c r="P14" s="2639"/>
      <c r="Q14" s="2605"/>
      <c r="R14" s="2638" t="s">
        <v>2702</v>
      </c>
      <c r="S14" s="2636"/>
      <c r="T14" s="2637"/>
      <c r="U14" s="2636"/>
      <c r="V14" s="2609"/>
    </row>
    <row r="15" spans="1:22" ht="10.5" customHeight="1">
      <c r="A15" s="2608"/>
      <c r="B15" s="2607"/>
      <c r="C15" s="2607"/>
      <c r="D15" s="2607"/>
      <c r="E15" s="2604"/>
      <c r="F15" s="2604"/>
      <c r="G15" s="2604"/>
      <c r="H15" s="2604" t="s">
        <v>2576</v>
      </c>
      <c r="I15" s="2604" t="s">
        <v>2679</v>
      </c>
      <c r="J15" s="2606"/>
      <c r="K15" s="2614"/>
      <c r="L15" s="2614"/>
      <c r="M15" s="2608"/>
      <c r="N15" s="2607"/>
      <c r="O15" s="2604" t="s">
        <v>2579</v>
      </c>
      <c r="P15" s="2604"/>
      <c r="Q15" s="2604"/>
      <c r="R15" s="2635" t="s">
        <v>2550</v>
      </c>
      <c r="S15" s="2605"/>
      <c r="T15" s="2604" t="s">
        <v>2573</v>
      </c>
      <c r="U15" s="2604"/>
      <c r="V15" s="2606"/>
    </row>
    <row r="16" spans="1:22" ht="10.5" customHeight="1">
      <c r="A16" s="2608"/>
      <c r="B16" s="2607"/>
      <c r="C16" s="2607"/>
      <c r="D16" s="2607"/>
      <c r="E16" s="2604"/>
      <c r="F16" s="2604"/>
      <c r="G16" s="2604"/>
      <c r="H16" s="2604" t="s">
        <v>2571</v>
      </c>
      <c r="I16" s="2604" t="s">
        <v>2552</v>
      </c>
      <c r="J16" s="2606"/>
      <c r="K16" s="2614"/>
      <c r="L16" s="2614"/>
      <c r="M16" s="2608"/>
      <c r="N16" s="2607"/>
      <c r="O16" s="2604" t="s">
        <v>2577</v>
      </c>
      <c r="P16" s="2604"/>
      <c r="Q16" s="2604"/>
      <c r="R16" s="2634" t="s">
        <v>2701</v>
      </c>
      <c r="S16" s="2602"/>
      <c r="T16" s="2604" t="s">
        <v>2700</v>
      </c>
      <c r="U16" s="2604"/>
      <c r="V16" s="2606"/>
    </row>
    <row r="17" spans="1:26" ht="10.5" customHeight="1">
      <c r="A17" s="2608"/>
      <c r="B17" s="2607"/>
      <c r="C17" s="2607"/>
      <c r="D17" s="2607"/>
      <c r="E17" s="2604"/>
      <c r="F17" s="2604" t="s">
        <v>2562</v>
      </c>
      <c r="G17" s="2604" t="s">
        <v>2678</v>
      </c>
      <c r="H17" s="2604" t="s">
        <v>2567</v>
      </c>
      <c r="I17" s="2604" t="s">
        <v>2545</v>
      </c>
      <c r="J17" s="2606"/>
      <c r="K17" s="2614"/>
      <c r="L17" s="2614"/>
      <c r="M17" s="2608"/>
      <c r="N17" s="2607"/>
      <c r="O17" s="2604" t="s">
        <v>2574</v>
      </c>
      <c r="P17" s="2604"/>
      <c r="Q17" s="2604"/>
      <c r="R17" s="2604"/>
      <c r="S17" s="2604"/>
      <c r="T17" s="2604" t="s">
        <v>2699</v>
      </c>
      <c r="U17" s="2604"/>
      <c r="V17" s="2606"/>
    </row>
    <row r="18" spans="1:26" ht="10.5" customHeight="1">
      <c r="A18" s="2608"/>
      <c r="B18" s="2607"/>
      <c r="C18" s="2605" t="s">
        <v>2677</v>
      </c>
      <c r="D18" s="2604" t="s">
        <v>2676</v>
      </c>
      <c r="E18" s="2604"/>
      <c r="F18" s="2604" t="s">
        <v>2555</v>
      </c>
      <c r="G18" s="2604" t="s">
        <v>2567</v>
      </c>
      <c r="H18" s="2604" t="s">
        <v>2560</v>
      </c>
      <c r="I18" s="2604" t="s">
        <v>2675</v>
      </c>
      <c r="J18" s="2606"/>
      <c r="K18" s="2614"/>
      <c r="L18" s="2614"/>
      <c r="M18" s="2608"/>
      <c r="N18" s="2607"/>
      <c r="O18" s="2604" t="s">
        <v>2698</v>
      </c>
      <c r="P18" s="2604" t="s">
        <v>2054</v>
      </c>
      <c r="Q18" s="2604" t="s">
        <v>2548</v>
      </c>
      <c r="R18" s="2604" t="s">
        <v>2697</v>
      </c>
      <c r="S18" s="2604"/>
      <c r="T18" s="2604" t="s">
        <v>2696</v>
      </c>
      <c r="U18" s="2604" t="s">
        <v>2548</v>
      </c>
      <c r="V18" s="2606"/>
    </row>
    <row r="19" spans="1:26" ht="10.5" customHeight="1">
      <c r="A19" s="2581" t="s">
        <v>549</v>
      </c>
      <c r="B19" s="2604" t="s">
        <v>491</v>
      </c>
      <c r="C19" s="2605" t="s">
        <v>2524</v>
      </c>
      <c r="D19" s="2604" t="s">
        <v>2674</v>
      </c>
      <c r="E19" s="2604" t="s">
        <v>2673</v>
      </c>
      <c r="F19" s="2604" t="s">
        <v>2672</v>
      </c>
      <c r="G19" s="2604" t="s">
        <v>2561</v>
      </c>
      <c r="H19" s="2604" t="s">
        <v>2671</v>
      </c>
      <c r="I19" s="2604" t="s">
        <v>2670</v>
      </c>
      <c r="J19" s="2579" t="s">
        <v>549</v>
      </c>
      <c r="K19" s="3675"/>
      <c r="L19" s="3675"/>
      <c r="M19" s="2581" t="s">
        <v>549</v>
      </c>
      <c r="N19" s="2604" t="s">
        <v>491</v>
      </c>
      <c r="O19" s="2604" t="s">
        <v>2664</v>
      </c>
      <c r="P19" s="2604" t="s">
        <v>2524</v>
      </c>
      <c r="Q19" s="2604" t="s">
        <v>2551</v>
      </c>
      <c r="R19" s="2604" t="s">
        <v>2674</v>
      </c>
      <c r="S19" s="2604" t="s">
        <v>2673</v>
      </c>
      <c r="T19" s="2604" t="s">
        <v>2695</v>
      </c>
      <c r="U19" s="2604" t="s">
        <v>2694</v>
      </c>
      <c r="V19" s="2579" t="s">
        <v>549</v>
      </c>
    </row>
    <row r="20" spans="1:26" ht="10.5" customHeight="1">
      <c r="A20" s="2581" t="s">
        <v>593</v>
      </c>
      <c r="B20" s="2604" t="s">
        <v>492</v>
      </c>
      <c r="C20" s="2605" t="s">
        <v>2669</v>
      </c>
      <c r="D20" s="2604" t="s">
        <v>2668</v>
      </c>
      <c r="E20" s="2604" t="s">
        <v>2667</v>
      </c>
      <c r="F20" s="2604" t="s">
        <v>2666</v>
      </c>
      <c r="G20" s="2604" t="s">
        <v>2663</v>
      </c>
      <c r="H20" s="2604" t="s">
        <v>2665</v>
      </c>
      <c r="I20" s="2604" t="s">
        <v>2664</v>
      </c>
      <c r="J20" s="2579" t="s">
        <v>593</v>
      </c>
      <c r="K20" s="3675"/>
      <c r="L20" s="3675"/>
      <c r="M20" s="2581" t="s">
        <v>593</v>
      </c>
      <c r="N20" s="2604" t="s">
        <v>492</v>
      </c>
      <c r="O20" s="2604" t="s">
        <v>2552</v>
      </c>
      <c r="P20" s="2604" t="s">
        <v>2544</v>
      </c>
      <c r="Q20" s="2604" t="s">
        <v>2543</v>
      </c>
      <c r="R20" s="2604" t="s">
        <v>2693</v>
      </c>
      <c r="S20" s="2604" t="s">
        <v>2667</v>
      </c>
      <c r="T20" s="2604" t="s">
        <v>2692</v>
      </c>
      <c r="U20" s="2604" t="s">
        <v>2667</v>
      </c>
      <c r="V20" s="2579" t="s">
        <v>593</v>
      </c>
    </row>
    <row r="21" spans="1:26" ht="10.5" customHeight="1">
      <c r="A21" s="2581"/>
      <c r="B21" s="2604"/>
      <c r="C21" s="2605"/>
      <c r="D21" s="2604"/>
      <c r="E21" s="2604"/>
      <c r="F21" s="2604"/>
      <c r="G21" s="2604"/>
      <c r="H21" s="2604" t="s">
        <v>2546</v>
      </c>
      <c r="I21" s="2604" t="s">
        <v>2663</v>
      </c>
      <c r="J21" s="2579"/>
      <c r="K21" s="3675"/>
      <c r="L21" s="3675"/>
      <c r="M21" s="2581"/>
      <c r="N21" s="2604"/>
      <c r="O21" s="2604" t="s">
        <v>2545</v>
      </c>
      <c r="P21" s="2604"/>
      <c r="Q21" s="2604"/>
      <c r="R21" s="2604"/>
      <c r="S21" s="2604"/>
      <c r="T21" s="2604"/>
      <c r="U21" s="2604"/>
      <c r="V21" s="2579"/>
    </row>
    <row r="22" spans="1:26" ht="11.1" customHeight="1" thickBot="1">
      <c r="A22" s="2578"/>
      <c r="B22" s="3691"/>
      <c r="C22" s="3692" t="s">
        <v>599</v>
      </c>
      <c r="D22" s="3690" t="s">
        <v>600</v>
      </c>
      <c r="E22" s="3690" t="s">
        <v>494</v>
      </c>
      <c r="F22" s="3690" t="s">
        <v>495</v>
      </c>
      <c r="G22" s="3690" t="s">
        <v>496</v>
      </c>
      <c r="H22" s="3690" t="s">
        <v>2662</v>
      </c>
      <c r="I22" s="3690" t="s">
        <v>498</v>
      </c>
      <c r="J22" s="2576"/>
      <c r="K22" s="3676"/>
      <c r="L22" s="3676"/>
      <c r="M22" s="2578"/>
      <c r="N22" s="2603"/>
      <c r="O22" s="2602" t="s">
        <v>499</v>
      </c>
      <c r="P22" s="2601" t="s">
        <v>500</v>
      </c>
      <c r="Q22" s="2601" t="s">
        <v>501</v>
      </c>
      <c r="R22" s="2601" t="s">
        <v>502</v>
      </c>
      <c r="S22" s="2601" t="s">
        <v>503</v>
      </c>
      <c r="T22" s="2601" t="s">
        <v>2067</v>
      </c>
      <c r="U22" s="2601" t="s">
        <v>2691</v>
      </c>
      <c r="V22" s="2576"/>
    </row>
    <row r="23" spans="1:26">
      <c r="A23" s="2581"/>
      <c r="B23" s="2589"/>
      <c r="C23" s="2600" t="s">
        <v>2661</v>
      </c>
      <c r="D23" s="2599"/>
      <c r="E23" s="2598"/>
      <c r="F23" s="3387"/>
      <c r="G23" s="3387"/>
      <c r="H23" s="3387"/>
      <c r="I23" s="3388"/>
      <c r="J23" s="2579"/>
      <c r="K23" s="3675"/>
      <c r="L23" s="3675"/>
      <c r="M23" s="2581"/>
      <c r="N23" s="2630"/>
      <c r="O23" s="3432"/>
      <c r="P23" s="3433"/>
      <c r="Q23" s="3433"/>
      <c r="R23" s="3433"/>
      <c r="S23" s="3433"/>
      <c r="T23" s="3433"/>
      <c r="U23" s="3434"/>
      <c r="V23" s="2579"/>
    </row>
    <row r="24" spans="1:26">
      <c r="A24" s="2581">
        <v>36</v>
      </c>
      <c r="B24" s="2589"/>
      <c r="C24" s="2597" t="s">
        <v>2660</v>
      </c>
      <c r="D24" s="5310">
        <v>0</v>
      </c>
      <c r="E24" s="3665">
        <v>0</v>
      </c>
      <c r="F24" s="3665">
        <v>0</v>
      </c>
      <c r="G24" s="3665">
        <v>0</v>
      </c>
      <c r="H24" s="3665">
        <v>0</v>
      </c>
      <c r="I24" s="3698">
        <v>0</v>
      </c>
      <c r="J24" s="3763">
        <v>36</v>
      </c>
      <c r="K24" s="3764"/>
      <c r="L24" s="3764"/>
      <c r="M24" s="3765">
        <v>36</v>
      </c>
      <c r="N24" s="3766"/>
      <c r="O24" s="5198">
        <v>0</v>
      </c>
      <c r="P24" s="3665">
        <v>0</v>
      </c>
      <c r="Q24" s="3665">
        <v>0</v>
      </c>
      <c r="R24" s="3665">
        <v>0</v>
      </c>
      <c r="S24" s="3665">
        <v>0</v>
      </c>
      <c r="T24" s="3665">
        <v>0</v>
      </c>
      <c r="U24" s="3698">
        <v>0</v>
      </c>
      <c r="V24" s="3763">
        <v>36</v>
      </c>
      <c r="W24" s="3767"/>
      <c r="X24" s="3767"/>
      <c r="Y24" s="3767"/>
      <c r="Z24" s="3767"/>
    </row>
    <row r="25" spans="1:26">
      <c r="A25" s="2583"/>
      <c r="B25" s="3693"/>
      <c r="C25" s="2590" t="s">
        <v>2659</v>
      </c>
      <c r="D25" s="3667"/>
      <c r="E25" s="5311"/>
      <c r="F25" s="5311"/>
      <c r="G25" s="2501"/>
      <c r="H25" s="5311"/>
      <c r="I25" s="3699"/>
      <c r="J25" s="3768"/>
      <c r="K25" s="3764"/>
      <c r="L25" s="3764"/>
      <c r="M25" s="3769"/>
      <c r="N25" s="3770"/>
      <c r="O25" s="3667"/>
      <c r="P25" s="2490"/>
      <c r="Q25" s="1471"/>
      <c r="R25" s="1471"/>
      <c r="S25" s="2501"/>
      <c r="T25" s="1471"/>
      <c r="U25" s="3699"/>
      <c r="V25" s="3768"/>
      <c r="W25" s="3767"/>
      <c r="X25" s="3767"/>
      <c r="Y25" s="3767"/>
      <c r="Z25" s="3767"/>
    </row>
    <row r="26" spans="1:26">
      <c r="A26" s="2581"/>
      <c r="B26" s="2589"/>
      <c r="C26" s="2591" t="s">
        <v>2658</v>
      </c>
      <c r="D26" s="3668"/>
      <c r="E26" s="3664"/>
      <c r="F26" s="3664"/>
      <c r="G26" s="2519"/>
      <c r="H26" s="3664"/>
      <c r="I26" s="3681"/>
      <c r="J26" s="3763"/>
      <c r="K26" s="3764"/>
      <c r="L26" s="3764"/>
      <c r="M26" s="3765"/>
      <c r="N26" s="3766"/>
      <c r="O26" s="3668"/>
      <c r="P26" s="5312"/>
      <c r="Q26" s="3664"/>
      <c r="R26" s="3664"/>
      <c r="S26" s="2519"/>
      <c r="T26" s="3664"/>
      <c r="U26" s="3681"/>
      <c r="V26" s="3763"/>
      <c r="W26" s="3767"/>
      <c r="X26" s="3767"/>
      <c r="Y26" s="3767"/>
      <c r="Z26" s="3767"/>
    </row>
    <row r="27" spans="1:26">
      <c r="A27" s="2581">
        <v>37</v>
      </c>
      <c r="B27" s="2589"/>
      <c r="C27" s="2596" t="s">
        <v>2657</v>
      </c>
      <c r="D27" s="5313">
        <v>0</v>
      </c>
      <c r="E27" s="5312">
        <v>0</v>
      </c>
      <c r="F27" s="3664">
        <v>0</v>
      </c>
      <c r="G27" s="2519">
        <v>0</v>
      </c>
      <c r="H27" s="3664">
        <v>0</v>
      </c>
      <c r="I27" s="3681">
        <v>0</v>
      </c>
      <c r="J27" s="3763">
        <v>37</v>
      </c>
      <c r="K27" s="3764"/>
      <c r="L27" s="3764"/>
      <c r="M27" s="3765">
        <v>37</v>
      </c>
      <c r="N27" s="3771"/>
      <c r="O27" s="5313">
        <v>0</v>
      </c>
      <c r="P27" s="5312">
        <v>0</v>
      </c>
      <c r="Q27" s="5312">
        <v>0</v>
      </c>
      <c r="R27" s="5314">
        <v>0</v>
      </c>
      <c r="S27" s="5315">
        <v>0</v>
      </c>
      <c r="T27" s="5312">
        <v>0</v>
      </c>
      <c r="U27" s="3681">
        <v>0</v>
      </c>
      <c r="V27" s="3763">
        <v>37</v>
      </c>
      <c r="W27" s="3767"/>
      <c r="X27" s="3767"/>
      <c r="Y27" s="3767"/>
      <c r="Z27" s="3767"/>
    </row>
    <row r="28" spans="1:26">
      <c r="A28" s="2583"/>
      <c r="B28" s="3693"/>
      <c r="C28" s="2592" t="s">
        <v>2656</v>
      </c>
      <c r="D28" s="2588"/>
      <c r="E28" s="5316"/>
      <c r="F28" s="5311"/>
      <c r="G28" s="2501"/>
      <c r="H28" s="5311"/>
      <c r="I28" s="3699"/>
      <c r="J28" s="3768"/>
      <c r="K28" s="3764"/>
      <c r="L28" s="3764"/>
      <c r="M28" s="3769"/>
      <c r="N28" s="3770"/>
      <c r="O28" s="2588"/>
      <c r="P28" s="2490"/>
      <c r="Q28" s="2490"/>
      <c r="R28" s="2490"/>
      <c r="S28" s="3772"/>
      <c r="T28" s="2490"/>
      <c r="U28" s="3699"/>
      <c r="V28" s="3768"/>
      <c r="W28" s="3767"/>
      <c r="X28" s="3767"/>
      <c r="Y28" s="3767"/>
      <c r="Z28" s="3767"/>
    </row>
    <row r="29" spans="1:26">
      <c r="A29" s="2581"/>
      <c r="B29" s="2589"/>
      <c r="C29" s="2591" t="s">
        <v>2655</v>
      </c>
      <c r="D29" s="5317"/>
      <c r="E29" s="5318"/>
      <c r="F29" s="3665"/>
      <c r="G29" s="3665"/>
      <c r="H29" s="3665"/>
      <c r="I29" s="3698"/>
      <c r="J29" s="3763"/>
      <c r="K29" s="3764"/>
      <c r="L29" s="3764"/>
      <c r="M29" s="3765"/>
      <c r="N29" s="3766"/>
      <c r="O29" s="5319"/>
      <c r="P29" s="5318"/>
      <c r="Q29" s="5318"/>
      <c r="R29" s="5318"/>
      <c r="S29" s="5318"/>
      <c r="T29" s="5312"/>
      <c r="U29" s="3698"/>
      <c r="V29" s="3763"/>
      <c r="W29" s="3767"/>
      <c r="X29" s="3767"/>
      <c r="Y29" s="3767"/>
      <c r="Z29" s="3767"/>
    </row>
    <row r="30" spans="1:26">
      <c r="A30" s="2578">
        <v>38</v>
      </c>
      <c r="B30" s="3693"/>
      <c r="C30" s="2592" t="s">
        <v>2654</v>
      </c>
      <c r="D30" s="2588">
        <v>0</v>
      </c>
      <c r="E30" s="5316">
        <v>0</v>
      </c>
      <c r="F30" s="5311">
        <v>0</v>
      </c>
      <c r="G30" s="2501">
        <v>0</v>
      </c>
      <c r="H30" s="5311">
        <v>0</v>
      </c>
      <c r="I30" s="3699">
        <v>0</v>
      </c>
      <c r="J30" s="3773">
        <v>38</v>
      </c>
      <c r="K30" s="3774"/>
      <c r="L30" s="3774"/>
      <c r="M30" s="3775">
        <v>38</v>
      </c>
      <c r="N30" s="3770"/>
      <c r="O30" s="2588">
        <v>0</v>
      </c>
      <c r="P30" s="2490">
        <v>0</v>
      </c>
      <c r="Q30" s="2490">
        <v>0</v>
      </c>
      <c r="R30" s="2490">
        <v>0</v>
      </c>
      <c r="S30" s="3772">
        <v>0</v>
      </c>
      <c r="T30" s="2490">
        <v>0</v>
      </c>
      <c r="U30" s="3699">
        <v>0</v>
      </c>
      <c r="V30" s="3773">
        <v>38</v>
      </c>
      <c r="W30" s="3767"/>
      <c r="X30" s="3776"/>
      <c r="Y30" s="3776"/>
      <c r="Z30" s="3767"/>
    </row>
    <row r="31" spans="1:26">
      <c r="A31" s="2581"/>
      <c r="B31" s="2589"/>
      <c r="C31" s="2591" t="s">
        <v>2653</v>
      </c>
      <c r="D31" s="5317"/>
      <c r="E31" s="5318"/>
      <c r="F31" s="3665"/>
      <c r="G31" s="3665"/>
      <c r="H31" s="3665"/>
      <c r="I31" s="3698"/>
      <c r="J31" s="3763"/>
      <c r="K31" s="3764"/>
      <c r="L31" s="3764"/>
      <c r="M31" s="3765"/>
      <c r="N31" s="3766"/>
      <c r="O31" s="5319"/>
      <c r="P31" s="5318"/>
      <c r="Q31" s="5318"/>
      <c r="R31" s="5318"/>
      <c r="S31" s="5318"/>
      <c r="T31" s="5312"/>
      <c r="U31" s="3698"/>
      <c r="V31" s="3763"/>
      <c r="W31" s="3767"/>
      <c r="X31" s="3767"/>
      <c r="Y31" s="3767"/>
      <c r="Z31" s="3767"/>
    </row>
    <row r="32" spans="1:26">
      <c r="A32" s="2595">
        <v>39</v>
      </c>
      <c r="B32" s="2589"/>
      <c r="C32" s="2594" t="s">
        <v>2652</v>
      </c>
      <c r="D32" s="5313">
        <v>0</v>
      </c>
      <c r="E32" s="5312">
        <v>0</v>
      </c>
      <c r="F32" s="3664">
        <v>0</v>
      </c>
      <c r="G32" s="2519">
        <v>0</v>
      </c>
      <c r="H32" s="3664">
        <v>0</v>
      </c>
      <c r="I32" s="3681">
        <v>0</v>
      </c>
      <c r="J32" s="3777">
        <v>39</v>
      </c>
      <c r="K32" s="3774"/>
      <c r="L32" s="3774"/>
      <c r="M32" s="3778">
        <v>39</v>
      </c>
      <c r="N32" s="3766"/>
      <c r="O32" s="5313">
        <v>0</v>
      </c>
      <c r="P32" s="5312">
        <v>0</v>
      </c>
      <c r="Q32" s="5312">
        <v>0</v>
      </c>
      <c r="R32" s="5314">
        <v>0</v>
      </c>
      <c r="S32" s="5315">
        <v>0</v>
      </c>
      <c r="T32" s="5312">
        <v>0</v>
      </c>
      <c r="U32" s="3681">
        <v>0</v>
      </c>
      <c r="V32" s="3777">
        <v>39</v>
      </c>
      <c r="W32" s="3767"/>
      <c r="X32" s="3767"/>
      <c r="Y32" s="3767"/>
      <c r="Z32" s="3767"/>
    </row>
    <row r="33" spans="1:26">
      <c r="A33" s="2578"/>
      <c r="B33" s="3693"/>
      <c r="C33" s="2592" t="s">
        <v>2651</v>
      </c>
      <c r="D33" s="2588"/>
      <c r="E33" s="5316"/>
      <c r="F33" s="5311"/>
      <c r="G33" s="5311"/>
      <c r="H33" s="5311"/>
      <c r="I33" s="3699"/>
      <c r="J33" s="3773"/>
      <c r="K33" s="3774"/>
      <c r="L33" s="3774"/>
      <c r="M33" s="3775"/>
      <c r="N33" s="3770"/>
      <c r="O33" s="2588"/>
      <c r="P33" s="2490"/>
      <c r="Q33" s="2490"/>
      <c r="R33" s="2490"/>
      <c r="S33" s="2490"/>
      <c r="T33" s="2490"/>
      <c r="U33" s="3699"/>
      <c r="V33" s="3773"/>
      <c r="W33" s="3767"/>
      <c r="X33" s="3767"/>
      <c r="Y33" s="3767"/>
      <c r="Z33" s="3767"/>
    </row>
    <row r="34" spans="1:26">
      <c r="A34" s="2581"/>
      <c r="B34" s="2589"/>
      <c r="C34" s="2591" t="s">
        <v>2650</v>
      </c>
      <c r="D34" s="5317"/>
      <c r="E34" s="5318"/>
      <c r="F34" s="3665"/>
      <c r="G34" s="3665"/>
      <c r="H34" s="3665"/>
      <c r="I34" s="3698"/>
      <c r="J34" s="3763"/>
      <c r="K34" s="3764"/>
      <c r="L34" s="3764"/>
      <c r="M34" s="3765"/>
      <c r="N34" s="3766"/>
      <c r="O34" s="5319"/>
      <c r="P34" s="5318"/>
      <c r="Q34" s="5318"/>
      <c r="R34" s="5318"/>
      <c r="S34" s="5318"/>
      <c r="T34" s="5312"/>
      <c r="U34" s="3698"/>
      <c r="V34" s="3763"/>
      <c r="W34" s="3767"/>
      <c r="X34" s="3767"/>
      <c r="Y34" s="3767"/>
      <c r="Z34" s="3767"/>
    </row>
    <row r="35" spans="1:26">
      <c r="A35" s="2578">
        <v>40</v>
      </c>
      <c r="B35" s="3693"/>
      <c r="C35" s="2590" t="s">
        <v>2649</v>
      </c>
      <c r="D35" s="2588">
        <v>0</v>
      </c>
      <c r="E35" s="5316">
        <v>0</v>
      </c>
      <c r="F35" s="5311">
        <v>0</v>
      </c>
      <c r="G35" s="2501">
        <v>0</v>
      </c>
      <c r="H35" s="5311">
        <v>0</v>
      </c>
      <c r="I35" s="3699">
        <v>0</v>
      </c>
      <c r="J35" s="3773">
        <v>40</v>
      </c>
      <c r="K35" s="3774"/>
      <c r="L35" s="3774"/>
      <c r="M35" s="3775">
        <v>40</v>
      </c>
      <c r="N35" s="3779"/>
      <c r="O35" s="2588">
        <v>0</v>
      </c>
      <c r="P35" s="2490">
        <v>0</v>
      </c>
      <c r="Q35" s="2490">
        <v>0</v>
      </c>
      <c r="R35" s="2490">
        <v>0</v>
      </c>
      <c r="S35" s="3772">
        <v>0</v>
      </c>
      <c r="T35" s="2490">
        <v>0</v>
      </c>
      <c r="U35" s="3699">
        <v>0</v>
      </c>
      <c r="V35" s="3773">
        <v>40</v>
      </c>
      <c r="W35" s="3767"/>
      <c r="X35" s="3767"/>
      <c r="Y35" s="3767"/>
      <c r="Z35" s="3767"/>
    </row>
    <row r="36" spans="1:26">
      <c r="A36" s="2581"/>
      <c r="B36" s="2589"/>
      <c r="C36" s="2569" t="s">
        <v>2648</v>
      </c>
      <c r="D36" s="5317"/>
      <c r="E36" s="5318"/>
      <c r="F36" s="3665"/>
      <c r="G36" s="3665"/>
      <c r="H36" s="3665"/>
      <c r="I36" s="3698"/>
      <c r="J36" s="3763"/>
      <c r="K36" s="3764"/>
      <c r="L36" s="3764"/>
      <c r="M36" s="3765"/>
      <c r="N36" s="3766"/>
      <c r="O36" s="5319"/>
      <c r="P36" s="5318"/>
      <c r="Q36" s="5318"/>
      <c r="R36" s="5318"/>
      <c r="S36" s="5318"/>
      <c r="T36" s="5312"/>
      <c r="U36" s="3698"/>
      <c r="V36" s="3763"/>
      <c r="W36" s="3767"/>
      <c r="X36" s="3767"/>
      <c r="Y36" s="3767"/>
      <c r="Z36" s="3767"/>
    </row>
    <row r="37" spans="1:26">
      <c r="A37" s="2578">
        <v>41</v>
      </c>
      <c r="B37" s="3693"/>
      <c r="C37" s="3694" t="s">
        <v>2647</v>
      </c>
      <c r="D37" s="2588">
        <v>0</v>
      </c>
      <c r="E37" s="5316">
        <v>0</v>
      </c>
      <c r="F37" s="5311">
        <v>0</v>
      </c>
      <c r="G37" s="2501">
        <v>0</v>
      </c>
      <c r="H37" s="5311">
        <v>0</v>
      </c>
      <c r="I37" s="3699">
        <v>0</v>
      </c>
      <c r="J37" s="3773">
        <v>41</v>
      </c>
      <c r="K37" s="3774"/>
      <c r="L37" s="3774"/>
      <c r="M37" s="3775">
        <v>41</v>
      </c>
      <c r="N37" s="3780"/>
      <c r="O37" s="2588">
        <v>0</v>
      </c>
      <c r="P37" s="2490">
        <v>0</v>
      </c>
      <c r="Q37" s="2490">
        <v>0</v>
      </c>
      <c r="R37" s="2490">
        <v>0</v>
      </c>
      <c r="S37" s="3772">
        <v>0</v>
      </c>
      <c r="T37" s="2490">
        <v>0</v>
      </c>
      <c r="U37" s="3699">
        <v>0</v>
      </c>
      <c r="V37" s="3773">
        <v>41</v>
      </c>
      <c r="W37" s="3767"/>
      <c r="X37" s="3767"/>
      <c r="Y37" s="3767"/>
      <c r="Z37" s="3767"/>
    </row>
    <row r="38" spans="1:26">
      <c r="A38" s="2581"/>
      <c r="B38" s="2580"/>
      <c r="C38" s="2569" t="s">
        <v>2646</v>
      </c>
      <c r="D38" s="5313"/>
      <c r="E38" s="5312"/>
      <c r="F38" s="3664"/>
      <c r="G38" s="3664"/>
      <c r="H38" s="3664"/>
      <c r="I38" s="3681"/>
      <c r="J38" s="3763"/>
      <c r="K38" s="3764"/>
      <c r="L38" s="3764"/>
      <c r="M38" s="3765"/>
      <c r="N38" s="3781"/>
      <c r="O38" s="5313"/>
      <c r="P38" s="5312"/>
      <c r="Q38" s="5312"/>
      <c r="R38" s="5312"/>
      <c r="S38" s="5312"/>
      <c r="T38" s="5312"/>
      <c r="U38" s="3681"/>
      <c r="V38" s="3763"/>
      <c r="W38" s="3767"/>
      <c r="X38" s="3767"/>
      <c r="Y38" s="3767"/>
      <c r="Z38" s="3767"/>
    </row>
    <row r="39" spans="1:26">
      <c r="A39" s="2578">
        <v>42</v>
      </c>
      <c r="B39" s="3695"/>
      <c r="C39" s="3689" t="s">
        <v>2645</v>
      </c>
      <c r="D39" s="2588">
        <v>0</v>
      </c>
      <c r="E39" s="5316">
        <v>0</v>
      </c>
      <c r="F39" s="5311">
        <v>0</v>
      </c>
      <c r="G39" s="5311">
        <v>0</v>
      </c>
      <c r="H39" s="5311">
        <v>0</v>
      </c>
      <c r="I39" s="3699">
        <v>0</v>
      </c>
      <c r="J39" s="3773">
        <v>42</v>
      </c>
      <c r="K39" s="3774"/>
      <c r="L39" s="3774"/>
      <c r="M39" s="3775">
        <v>42</v>
      </c>
      <c r="N39" s="3782"/>
      <c r="O39" s="2588">
        <v>0</v>
      </c>
      <c r="P39" s="2490">
        <v>0</v>
      </c>
      <c r="Q39" s="2490">
        <v>0</v>
      </c>
      <c r="R39" s="2490">
        <v>0</v>
      </c>
      <c r="S39" s="3772">
        <v>0</v>
      </c>
      <c r="T39" s="2490">
        <v>0</v>
      </c>
      <c r="U39" s="3699">
        <v>0</v>
      </c>
      <c r="V39" s="3773">
        <v>42</v>
      </c>
      <c r="W39" s="3767"/>
      <c r="X39" s="3767"/>
      <c r="Y39" s="3767"/>
      <c r="Z39" s="3767"/>
    </row>
    <row r="40" spans="1:26">
      <c r="A40" s="2581"/>
      <c r="B40" s="2580"/>
      <c r="C40" s="2569" t="s">
        <v>2644</v>
      </c>
      <c r="D40" s="5313"/>
      <c r="E40" s="5312"/>
      <c r="F40" s="3664"/>
      <c r="G40" s="3664"/>
      <c r="H40" s="3664"/>
      <c r="I40" s="3681"/>
      <c r="J40" s="3763"/>
      <c r="K40" s="3764"/>
      <c r="L40" s="3764"/>
      <c r="M40" s="3765"/>
      <c r="N40" s="3781"/>
      <c r="O40" s="5313"/>
      <c r="P40" s="5312"/>
      <c r="Q40" s="5312"/>
      <c r="R40" s="5312"/>
      <c r="S40" s="5312"/>
      <c r="T40" s="5312"/>
      <c r="U40" s="3681"/>
      <c r="V40" s="3763"/>
      <c r="W40" s="3767"/>
      <c r="X40" s="3767"/>
      <c r="Y40" s="3767"/>
      <c r="Z40" s="3767"/>
    </row>
    <row r="41" spans="1:26">
      <c r="A41" s="2578">
        <v>43</v>
      </c>
      <c r="B41" s="3695"/>
      <c r="C41" s="3694" t="s">
        <v>2643</v>
      </c>
      <c r="D41" s="2588">
        <v>0</v>
      </c>
      <c r="E41" s="5316">
        <v>0</v>
      </c>
      <c r="F41" s="5311">
        <v>0</v>
      </c>
      <c r="G41" s="5311">
        <v>0</v>
      </c>
      <c r="H41" s="5311">
        <v>0</v>
      </c>
      <c r="I41" s="3699">
        <v>0</v>
      </c>
      <c r="J41" s="3773">
        <v>43</v>
      </c>
      <c r="K41" s="3774"/>
      <c r="L41" s="3774"/>
      <c r="M41" s="3775">
        <v>43</v>
      </c>
      <c r="N41" s="3782"/>
      <c r="O41" s="2588">
        <v>0</v>
      </c>
      <c r="P41" s="2490">
        <v>0</v>
      </c>
      <c r="Q41" s="2490">
        <v>0</v>
      </c>
      <c r="R41" s="2490">
        <v>0</v>
      </c>
      <c r="S41" s="3772">
        <v>0</v>
      </c>
      <c r="T41" s="2490">
        <v>0</v>
      </c>
      <c r="U41" s="3699">
        <v>0</v>
      </c>
      <c r="V41" s="3773">
        <v>43</v>
      </c>
      <c r="W41" s="3767"/>
      <c r="X41" s="3767"/>
      <c r="Y41" s="3767"/>
      <c r="Z41" s="3767"/>
    </row>
    <row r="42" spans="1:26">
      <c r="A42" s="2581"/>
      <c r="B42" s="2580"/>
      <c r="C42" s="2569" t="s">
        <v>2642</v>
      </c>
      <c r="D42" s="5313"/>
      <c r="E42" s="5312"/>
      <c r="F42" s="3664"/>
      <c r="G42" s="3664"/>
      <c r="H42" s="3664"/>
      <c r="I42" s="3681"/>
      <c r="J42" s="3763"/>
      <c r="K42" s="3764"/>
      <c r="L42" s="3764"/>
      <c r="M42" s="3765"/>
      <c r="N42" s="3781"/>
      <c r="O42" s="5313"/>
      <c r="P42" s="5312"/>
      <c r="Q42" s="5312"/>
      <c r="R42" s="5312"/>
      <c r="S42" s="5312"/>
      <c r="T42" s="5312"/>
      <c r="U42" s="3681"/>
      <c r="V42" s="3763"/>
      <c r="W42" s="3767"/>
      <c r="X42" s="3767"/>
      <c r="Y42" s="3767"/>
      <c r="Z42" s="3767"/>
    </row>
    <row r="43" spans="1:26">
      <c r="A43" s="2578">
        <v>44</v>
      </c>
      <c r="B43" s="3695"/>
      <c r="C43" s="3694" t="s">
        <v>2641</v>
      </c>
      <c r="D43" s="2588">
        <v>0</v>
      </c>
      <c r="E43" s="5316">
        <v>0</v>
      </c>
      <c r="F43" s="5311">
        <v>0</v>
      </c>
      <c r="G43" s="5311">
        <v>0</v>
      </c>
      <c r="H43" s="5311">
        <v>0</v>
      </c>
      <c r="I43" s="3699">
        <v>0</v>
      </c>
      <c r="J43" s="3773">
        <v>44</v>
      </c>
      <c r="K43" s="3774"/>
      <c r="L43" s="3774"/>
      <c r="M43" s="3775">
        <v>44</v>
      </c>
      <c r="N43" s="3782"/>
      <c r="O43" s="2588">
        <v>0</v>
      </c>
      <c r="P43" s="2490">
        <v>0</v>
      </c>
      <c r="Q43" s="2490">
        <v>0</v>
      </c>
      <c r="R43" s="2490">
        <v>0</v>
      </c>
      <c r="S43" s="2490">
        <v>0</v>
      </c>
      <c r="T43" s="2490">
        <v>0</v>
      </c>
      <c r="U43" s="3699">
        <v>0</v>
      </c>
      <c r="V43" s="3773">
        <v>44</v>
      </c>
      <c r="W43" s="3767"/>
      <c r="X43" s="3767"/>
      <c r="Y43" s="3767"/>
      <c r="Z43" s="3767"/>
    </row>
    <row r="44" spans="1:26">
      <c r="A44" s="2581"/>
      <c r="B44" s="2580"/>
      <c r="C44" s="2569" t="s">
        <v>2640</v>
      </c>
      <c r="D44" s="5313"/>
      <c r="E44" s="5312"/>
      <c r="F44" s="3664"/>
      <c r="G44" s="3664"/>
      <c r="H44" s="3664"/>
      <c r="I44" s="3681"/>
      <c r="J44" s="3763"/>
      <c r="K44" s="3764"/>
      <c r="L44" s="3764"/>
      <c r="M44" s="3765"/>
      <c r="N44" s="3781"/>
      <c r="O44" s="5313"/>
      <c r="P44" s="5312"/>
      <c r="Q44" s="5312"/>
      <c r="R44" s="5312"/>
      <c r="S44" s="5312"/>
      <c r="T44" s="5312"/>
      <c r="U44" s="3681"/>
      <c r="V44" s="3763"/>
      <c r="W44" s="3767"/>
      <c r="X44" s="3767"/>
      <c r="Y44" s="3767"/>
      <c r="Z44" s="3767"/>
    </row>
    <row r="45" spans="1:26">
      <c r="A45" s="2578">
        <v>45</v>
      </c>
      <c r="B45" s="3695"/>
      <c r="C45" s="3694" t="s">
        <v>2639</v>
      </c>
      <c r="D45" s="2588">
        <v>0</v>
      </c>
      <c r="E45" s="5316">
        <v>0</v>
      </c>
      <c r="F45" s="5311">
        <v>0</v>
      </c>
      <c r="G45" s="5311">
        <v>0</v>
      </c>
      <c r="H45" s="5311">
        <v>0</v>
      </c>
      <c r="I45" s="3699">
        <v>0</v>
      </c>
      <c r="J45" s="3773">
        <v>45</v>
      </c>
      <c r="K45" s="3774"/>
      <c r="L45" s="3774"/>
      <c r="M45" s="3775">
        <v>45</v>
      </c>
      <c r="N45" s="3782"/>
      <c r="O45" s="2588">
        <v>0</v>
      </c>
      <c r="P45" s="2490">
        <v>0</v>
      </c>
      <c r="Q45" s="2490">
        <v>0</v>
      </c>
      <c r="R45" s="2490">
        <v>0</v>
      </c>
      <c r="S45" s="3772">
        <v>0</v>
      </c>
      <c r="T45" s="2490">
        <v>0</v>
      </c>
      <c r="U45" s="3699">
        <v>0</v>
      </c>
      <c r="V45" s="3773">
        <v>45</v>
      </c>
      <c r="W45" s="3767"/>
      <c r="X45" s="3767"/>
      <c r="Y45" s="3767"/>
      <c r="Z45" s="3767"/>
    </row>
    <row r="46" spans="1:26">
      <c r="A46" s="2581"/>
      <c r="B46" s="2580"/>
      <c r="C46" s="2569" t="s">
        <v>2638</v>
      </c>
      <c r="D46" s="5313"/>
      <c r="E46" s="5312"/>
      <c r="F46" s="3664"/>
      <c r="G46" s="3664"/>
      <c r="H46" s="3664"/>
      <c r="I46" s="3681"/>
      <c r="J46" s="3763"/>
      <c r="K46" s="3764"/>
      <c r="L46" s="3764"/>
      <c r="M46" s="3765"/>
      <c r="N46" s="3781"/>
      <c r="O46" s="5313"/>
      <c r="P46" s="5312"/>
      <c r="Q46" s="5312"/>
      <c r="R46" s="5312"/>
      <c r="S46" s="5312"/>
      <c r="T46" s="5312"/>
      <c r="U46" s="3681"/>
      <c r="V46" s="3763"/>
      <c r="W46" s="3767"/>
      <c r="X46" s="3767"/>
      <c r="Y46" s="3767"/>
      <c r="Z46" s="3767"/>
    </row>
    <row r="47" spans="1:26">
      <c r="A47" s="2578">
        <v>46</v>
      </c>
      <c r="B47" s="3695"/>
      <c r="C47" s="3694" t="s">
        <v>2637</v>
      </c>
      <c r="D47" s="2588">
        <v>0</v>
      </c>
      <c r="E47" s="5316">
        <v>0</v>
      </c>
      <c r="F47" s="5311">
        <v>0</v>
      </c>
      <c r="G47" s="5311">
        <v>0</v>
      </c>
      <c r="H47" s="5311">
        <v>0</v>
      </c>
      <c r="I47" s="3699">
        <v>0</v>
      </c>
      <c r="J47" s="3773">
        <v>46</v>
      </c>
      <c r="K47" s="3774"/>
      <c r="L47" s="3774"/>
      <c r="M47" s="3775">
        <v>46</v>
      </c>
      <c r="N47" s="3783"/>
      <c r="O47" s="2588">
        <v>0</v>
      </c>
      <c r="P47" s="2490">
        <v>0</v>
      </c>
      <c r="Q47" s="2490">
        <v>0</v>
      </c>
      <c r="R47" s="2490">
        <v>0</v>
      </c>
      <c r="S47" s="3772">
        <v>0</v>
      </c>
      <c r="T47" s="2490">
        <v>0</v>
      </c>
      <c r="U47" s="3699">
        <v>0</v>
      </c>
      <c r="V47" s="3773">
        <v>46</v>
      </c>
      <c r="W47" s="3767"/>
      <c r="X47" s="3767"/>
      <c r="Y47" s="3767"/>
      <c r="Z47" s="3767"/>
    </row>
    <row r="48" spans="1:26">
      <c r="A48" s="2581"/>
      <c r="B48" s="2580"/>
      <c r="C48" s="2569" t="s">
        <v>2636</v>
      </c>
      <c r="D48" s="5313"/>
      <c r="E48" s="5312"/>
      <c r="F48" s="3664"/>
      <c r="G48" s="3664"/>
      <c r="H48" s="3664"/>
      <c r="I48" s="3681"/>
      <c r="J48" s="3763"/>
      <c r="K48" s="3764"/>
      <c r="L48" s="3764"/>
      <c r="M48" s="3765"/>
      <c r="N48" s="3781"/>
      <c r="O48" s="5313"/>
      <c r="P48" s="5312"/>
      <c r="Q48" s="5312"/>
      <c r="R48" s="5312"/>
      <c r="S48" s="5312"/>
      <c r="T48" s="5312"/>
      <c r="U48" s="3681"/>
      <c r="V48" s="3763"/>
      <c r="W48" s="3767"/>
      <c r="X48" s="3767"/>
      <c r="Y48" s="3767"/>
      <c r="Z48" s="3767"/>
    </row>
    <row r="49" spans="1:26">
      <c r="A49" s="2578">
        <v>47</v>
      </c>
      <c r="B49" s="3695"/>
      <c r="C49" s="3689" t="s">
        <v>2635</v>
      </c>
      <c r="D49" s="2588">
        <v>0</v>
      </c>
      <c r="E49" s="5316">
        <v>0</v>
      </c>
      <c r="F49" s="5311">
        <v>0</v>
      </c>
      <c r="G49" s="5311">
        <v>0</v>
      </c>
      <c r="H49" s="5311">
        <v>0</v>
      </c>
      <c r="I49" s="3699">
        <v>0</v>
      </c>
      <c r="J49" s="3773">
        <v>47</v>
      </c>
      <c r="K49" s="3774"/>
      <c r="L49" s="3774"/>
      <c r="M49" s="3775">
        <v>47</v>
      </c>
      <c r="N49" s="3783"/>
      <c r="O49" s="2588">
        <v>0</v>
      </c>
      <c r="P49" s="2490">
        <v>0</v>
      </c>
      <c r="Q49" s="2490">
        <v>0</v>
      </c>
      <c r="R49" s="2490">
        <v>0</v>
      </c>
      <c r="S49" s="3772">
        <v>0</v>
      </c>
      <c r="T49" s="2490">
        <v>0</v>
      </c>
      <c r="U49" s="3699">
        <v>0</v>
      </c>
      <c r="V49" s="3773">
        <v>47</v>
      </c>
      <c r="W49" s="3767"/>
      <c r="X49" s="3767"/>
      <c r="Y49" s="3767"/>
      <c r="Z49" s="3767"/>
    </row>
    <row r="50" spans="1:26">
      <c r="A50" s="2581"/>
      <c r="B50" s="2580"/>
      <c r="C50" s="2569" t="s">
        <v>2634</v>
      </c>
      <c r="D50" s="5313"/>
      <c r="E50" s="5312"/>
      <c r="F50" s="3664"/>
      <c r="G50" s="3664"/>
      <c r="H50" s="3664"/>
      <c r="I50" s="3681"/>
      <c r="J50" s="3763"/>
      <c r="K50" s="3764"/>
      <c r="L50" s="3764"/>
      <c r="M50" s="3765"/>
      <c r="N50" s="3781"/>
      <c r="O50" s="5313"/>
      <c r="P50" s="5312"/>
      <c r="Q50" s="5312"/>
      <c r="R50" s="5312"/>
      <c r="S50" s="5312"/>
      <c r="T50" s="5312"/>
      <c r="U50" s="3681"/>
      <c r="V50" s="3763"/>
      <c r="W50" s="3767"/>
      <c r="X50" s="3767"/>
      <c r="Y50" s="3767"/>
      <c r="Z50" s="3767"/>
    </row>
    <row r="51" spans="1:26">
      <c r="A51" s="2578">
        <v>48</v>
      </c>
      <c r="B51" s="3695"/>
      <c r="C51" s="3694" t="s">
        <v>2633</v>
      </c>
      <c r="D51" s="2588">
        <v>0</v>
      </c>
      <c r="E51" s="5316">
        <v>0</v>
      </c>
      <c r="F51" s="5311">
        <v>0</v>
      </c>
      <c r="G51" s="5311">
        <v>0</v>
      </c>
      <c r="H51" s="5311">
        <v>0</v>
      </c>
      <c r="I51" s="3699">
        <v>0</v>
      </c>
      <c r="J51" s="3773">
        <v>48</v>
      </c>
      <c r="K51" s="3774"/>
      <c r="L51" s="3774"/>
      <c r="M51" s="3775">
        <v>48</v>
      </c>
      <c r="N51" s="3782"/>
      <c r="O51" s="2588">
        <v>0</v>
      </c>
      <c r="P51" s="2490">
        <v>0</v>
      </c>
      <c r="Q51" s="2490">
        <v>0</v>
      </c>
      <c r="R51" s="2490">
        <v>0</v>
      </c>
      <c r="S51" s="3772">
        <v>0</v>
      </c>
      <c r="T51" s="2490">
        <v>0</v>
      </c>
      <c r="U51" s="3699">
        <v>0</v>
      </c>
      <c r="V51" s="3773">
        <v>48</v>
      </c>
      <c r="W51" s="3767"/>
      <c r="X51" s="3767"/>
      <c r="Y51" s="3767"/>
      <c r="Z51" s="3767"/>
    </row>
    <row r="52" spans="1:26">
      <c r="A52" s="2581"/>
      <c r="B52" s="2580"/>
      <c r="C52" s="2569" t="s">
        <v>2632</v>
      </c>
      <c r="D52" s="5313"/>
      <c r="E52" s="5312"/>
      <c r="F52" s="3664"/>
      <c r="G52" s="3664"/>
      <c r="H52" s="3664"/>
      <c r="I52" s="3681"/>
      <c r="J52" s="3763"/>
      <c r="K52" s="3764"/>
      <c r="L52" s="3764"/>
      <c r="M52" s="3765"/>
      <c r="N52" s="3781"/>
      <c r="O52" s="5313"/>
      <c r="P52" s="5312"/>
      <c r="Q52" s="5312"/>
      <c r="R52" s="5312"/>
      <c r="S52" s="5312"/>
      <c r="T52" s="5312"/>
      <c r="U52" s="3681"/>
      <c r="V52" s="3763"/>
      <c r="W52" s="3767"/>
      <c r="X52" s="3767"/>
      <c r="Y52" s="3767"/>
      <c r="Z52" s="3767"/>
    </row>
    <row r="53" spans="1:26">
      <c r="A53" s="2587">
        <v>49</v>
      </c>
      <c r="B53" s="2580"/>
      <c r="C53" s="2586" t="s">
        <v>2631</v>
      </c>
      <c r="D53" s="5313">
        <v>0</v>
      </c>
      <c r="E53" s="5312">
        <v>0</v>
      </c>
      <c r="F53" s="3664">
        <v>0</v>
      </c>
      <c r="G53" s="3664">
        <v>0</v>
      </c>
      <c r="H53" s="3664">
        <v>0</v>
      </c>
      <c r="I53" s="3681">
        <v>0</v>
      </c>
      <c r="J53" s="3784">
        <v>49</v>
      </c>
      <c r="K53" s="3785"/>
      <c r="L53" s="3785"/>
      <c r="M53" s="3786">
        <v>49</v>
      </c>
      <c r="N53" s="3787"/>
      <c r="O53" s="5313">
        <v>0</v>
      </c>
      <c r="P53" s="5312">
        <v>0</v>
      </c>
      <c r="Q53" s="5312">
        <v>0</v>
      </c>
      <c r="R53" s="5314">
        <v>0</v>
      </c>
      <c r="S53" s="5315">
        <v>0</v>
      </c>
      <c r="T53" s="5312">
        <v>0</v>
      </c>
      <c r="U53" s="3681">
        <v>0</v>
      </c>
      <c r="V53" s="3784">
        <v>49</v>
      </c>
      <c r="W53" s="3767"/>
      <c r="X53" s="3767"/>
      <c r="Y53" s="3767"/>
      <c r="Z53" s="3767"/>
    </row>
    <row r="54" spans="1:26">
      <c r="A54" s="2583"/>
      <c r="B54" s="3695"/>
      <c r="C54" s="3689" t="s">
        <v>2630</v>
      </c>
      <c r="D54" s="2588"/>
      <c r="E54" s="5316"/>
      <c r="F54" s="5311"/>
      <c r="G54" s="5311"/>
      <c r="H54" s="5311">
        <v>0</v>
      </c>
      <c r="I54" s="3699"/>
      <c r="J54" s="3768"/>
      <c r="K54" s="3764"/>
      <c r="L54" s="3764"/>
      <c r="M54" s="3769"/>
      <c r="N54" s="3783"/>
      <c r="O54" s="2588"/>
      <c r="P54" s="2490"/>
      <c r="Q54" s="5312"/>
      <c r="R54" s="2490"/>
      <c r="S54" s="2490"/>
      <c r="T54" s="2490"/>
      <c r="U54" s="3699"/>
      <c r="V54" s="3768"/>
      <c r="W54" s="3767"/>
      <c r="X54" s="3767"/>
      <c r="Y54" s="3767"/>
      <c r="Z54" s="3767"/>
    </row>
    <row r="55" spans="1:26">
      <c r="A55" s="2581"/>
      <c r="B55" s="2580"/>
      <c r="C55" s="2569" t="s">
        <v>2629</v>
      </c>
      <c r="D55" s="5320"/>
      <c r="E55" s="5312"/>
      <c r="F55" s="3664"/>
      <c r="G55" s="3664"/>
      <c r="H55" s="3664">
        <v>0</v>
      </c>
      <c r="I55" s="3681"/>
      <c r="J55" s="3763"/>
      <c r="K55" s="3764"/>
      <c r="L55" s="3764"/>
      <c r="M55" s="3765"/>
      <c r="N55" s="3781"/>
      <c r="O55" s="5313"/>
      <c r="P55" s="5321"/>
      <c r="Q55" s="5322"/>
      <c r="R55" s="5323"/>
      <c r="S55" s="5322"/>
      <c r="T55" s="5322"/>
      <c r="U55" s="3681"/>
      <c r="V55" s="3763"/>
      <c r="W55" s="3767"/>
      <c r="X55" s="3767"/>
      <c r="Y55" s="3767"/>
      <c r="Z55" s="3767"/>
    </row>
    <row r="56" spans="1:26">
      <c r="A56" s="2587">
        <v>50</v>
      </c>
      <c r="B56" s="2580"/>
      <c r="C56" s="2586" t="s">
        <v>2628</v>
      </c>
      <c r="D56" s="5313">
        <v>0</v>
      </c>
      <c r="E56" s="5312">
        <v>0</v>
      </c>
      <c r="F56" s="3664">
        <v>0</v>
      </c>
      <c r="G56" s="3664">
        <v>0</v>
      </c>
      <c r="H56" s="3664">
        <v>0</v>
      </c>
      <c r="I56" s="3681">
        <v>0</v>
      </c>
      <c r="J56" s="3784">
        <v>50</v>
      </c>
      <c r="K56" s="3785"/>
      <c r="L56" s="3785"/>
      <c r="M56" s="3786">
        <v>50</v>
      </c>
      <c r="N56" s="3781"/>
      <c r="O56" s="5313">
        <v>0</v>
      </c>
      <c r="P56" s="5324">
        <v>0</v>
      </c>
      <c r="Q56" s="5315">
        <v>0</v>
      </c>
      <c r="R56" s="5314">
        <v>0</v>
      </c>
      <c r="S56" s="5315">
        <v>0</v>
      </c>
      <c r="T56" s="5312">
        <v>0</v>
      </c>
      <c r="U56" s="3681">
        <v>0</v>
      </c>
      <c r="V56" s="3784">
        <v>50</v>
      </c>
      <c r="W56" s="3767"/>
      <c r="X56" s="3767"/>
      <c r="Y56" s="3767"/>
      <c r="Z56" s="3767"/>
    </row>
    <row r="57" spans="1:26">
      <c r="A57" s="2583"/>
      <c r="B57" s="3695"/>
      <c r="C57" s="3696" t="s">
        <v>2627</v>
      </c>
      <c r="D57" s="5325"/>
      <c r="E57" s="5311"/>
      <c r="F57" s="5311"/>
      <c r="G57" s="5311"/>
      <c r="H57" s="5311">
        <v>0</v>
      </c>
      <c r="I57" s="3699"/>
      <c r="J57" s="3768"/>
      <c r="K57" s="3764"/>
      <c r="L57" s="3764"/>
      <c r="M57" s="3769"/>
      <c r="N57" s="3782"/>
      <c r="O57" s="2588"/>
      <c r="P57" s="5326"/>
      <c r="Q57" s="5327"/>
      <c r="R57" s="5328"/>
      <c r="S57" s="5327"/>
      <c r="T57" s="5327"/>
      <c r="U57" s="3699"/>
      <c r="V57" s="3768"/>
      <c r="W57" s="3767"/>
      <c r="X57" s="3767"/>
      <c r="Y57" s="3767"/>
      <c r="Z57" s="3767"/>
    </row>
    <row r="58" spans="1:26">
      <c r="A58" s="2581"/>
      <c r="B58" s="2580"/>
      <c r="C58" s="2569" t="s">
        <v>2626</v>
      </c>
      <c r="D58" s="5329"/>
      <c r="E58" s="3664"/>
      <c r="F58" s="3664"/>
      <c r="G58" s="3664"/>
      <c r="H58" s="3664"/>
      <c r="I58" s="3681"/>
      <c r="J58" s="3763"/>
      <c r="K58" s="3764"/>
      <c r="L58" s="3764"/>
      <c r="M58" s="3765"/>
      <c r="N58" s="3781"/>
      <c r="O58" s="5313"/>
      <c r="P58" s="5322"/>
      <c r="Q58" s="5323"/>
      <c r="R58" s="5323"/>
      <c r="S58" s="3788"/>
      <c r="T58" s="5312"/>
      <c r="U58" s="3681"/>
      <c r="V58" s="3763"/>
      <c r="W58" s="3767"/>
      <c r="X58" s="3767"/>
      <c r="Y58" s="3767"/>
      <c r="Z58" s="3767"/>
    </row>
    <row r="59" spans="1:26">
      <c r="A59" s="2578">
        <v>51</v>
      </c>
      <c r="B59" s="3695"/>
      <c r="C59" s="3694" t="s">
        <v>2625</v>
      </c>
      <c r="D59" s="2588">
        <v>0</v>
      </c>
      <c r="E59" s="5316">
        <v>0</v>
      </c>
      <c r="F59" s="5311">
        <v>0</v>
      </c>
      <c r="G59" s="5311">
        <v>0</v>
      </c>
      <c r="H59" s="5311">
        <v>0</v>
      </c>
      <c r="I59" s="3699">
        <v>0</v>
      </c>
      <c r="J59" s="3773">
        <v>51</v>
      </c>
      <c r="K59" s="3774"/>
      <c r="L59" s="3774"/>
      <c r="M59" s="3775">
        <v>51</v>
      </c>
      <c r="N59" s="3782"/>
      <c r="O59" s="2588">
        <v>0</v>
      </c>
      <c r="P59" s="3772">
        <v>0</v>
      </c>
      <c r="Q59" s="2490">
        <v>0</v>
      </c>
      <c r="R59" s="2490">
        <v>0</v>
      </c>
      <c r="S59" s="1471">
        <v>0</v>
      </c>
      <c r="T59" s="2490">
        <v>0</v>
      </c>
      <c r="U59" s="3699">
        <v>0</v>
      </c>
      <c r="V59" s="3773">
        <v>51</v>
      </c>
      <c r="W59" s="3767"/>
      <c r="X59" s="3767"/>
      <c r="Y59" s="3767"/>
      <c r="Z59" s="3767"/>
    </row>
    <row r="60" spans="1:26">
      <c r="A60" s="2581"/>
      <c r="B60" s="2580"/>
      <c r="C60" s="2569" t="s">
        <v>2624</v>
      </c>
      <c r="D60" s="5313"/>
      <c r="E60" s="5312"/>
      <c r="F60" s="3664"/>
      <c r="G60" s="3664"/>
      <c r="H60" s="3664"/>
      <c r="I60" s="3681"/>
      <c r="J60" s="3763"/>
      <c r="K60" s="3764"/>
      <c r="L60" s="3764"/>
      <c r="M60" s="3765"/>
      <c r="N60" s="3781"/>
      <c r="O60" s="5313"/>
      <c r="P60" s="5312"/>
      <c r="Q60" s="5312"/>
      <c r="R60" s="5312"/>
      <c r="S60" s="3788"/>
      <c r="T60" s="5312"/>
      <c r="U60" s="3681"/>
      <c r="V60" s="3763"/>
      <c r="W60" s="3767"/>
      <c r="X60" s="3767"/>
      <c r="Y60" s="3767"/>
      <c r="Z60" s="3767"/>
    </row>
    <row r="61" spans="1:26">
      <c r="A61" s="2578">
        <v>52</v>
      </c>
      <c r="B61" s="3695"/>
      <c r="C61" s="2577" t="s">
        <v>2623</v>
      </c>
      <c r="D61" s="2588">
        <v>0</v>
      </c>
      <c r="E61" s="5316">
        <v>0</v>
      </c>
      <c r="F61" s="5311">
        <v>0</v>
      </c>
      <c r="G61" s="5311">
        <v>0</v>
      </c>
      <c r="H61" s="5311">
        <v>0</v>
      </c>
      <c r="I61" s="3699">
        <v>0</v>
      </c>
      <c r="J61" s="3773">
        <v>52</v>
      </c>
      <c r="K61" s="3774"/>
      <c r="L61" s="3774"/>
      <c r="M61" s="3775">
        <v>52</v>
      </c>
      <c r="N61" s="3782"/>
      <c r="O61" s="2588">
        <v>0</v>
      </c>
      <c r="P61" s="2490">
        <v>0</v>
      </c>
      <c r="Q61" s="2490">
        <v>0</v>
      </c>
      <c r="R61" s="2490">
        <v>0</v>
      </c>
      <c r="S61" s="5330">
        <v>0</v>
      </c>
      <c r="T61" s="2490">
        <v>0</v>
      </c>
      <c r="U61" s="3699">
        <v>0</v>
      </c>
      <c r="V61" s="3773">
        <v>52</v>
      </c>
      <c r="W61" s="3767"/>
      <c r="X61" s="3767"/>
      <c r="Y61" s="3767"/>
      <c r="Z61" s="3767"/>
    </row>
    <row r="62" spans="1:26">
      <c r="A62" s="2573">
        <v>53</v>
      </c>
      <c r="B62" s="3695"/>
      <c r="C62" s="2572" t="s">
        <v>2622</v>
      </c>
      <c r="D62" s="2588">
        <f t="shared" ref="D62:I62" si="0">SUM(D24:D61)</f>
        <v>0</v>
      </c>
      <c r="E62" s="3772">
        <f t="shared" ref="E62" si="1">SUM(E24:E61)</f>
        <v>0</v>
      </c>
      <c r="F62" s="2501">
        <f t="shared" si="0"/>
        <v>0</v>
      </c>
      <c r="G62" s="2501">
        <f t="shared" si="0"/>
        <v>0</v>
      </c>
      <c r="H62" s="2501">
        <f t="shared" si="0"/>
        <v>0</v>
      </c>
      <c r="I62" s="3789">
        <f t="shared" si="0"/>
        <v>0</v>
      </c>
      <c r="J62" s="3790">
        <v>53</v>
      </c>
      <c r="K62" s="3785"/>
      <c r="L62" s="3785"/>
      <c r="M62" s="3791">
        <v>53</v>
      </c>
      <c r="N62" s="3782"/>
      <c r="O62" s="2588">
        <f t="shared" ref="O62:U62" si="2">SUM(O24:O61)</f>
        <v>0</v>
      </c>
      <c r="P62" s="2490">
        <f t="shared" si="2"/>
        <v>0</v>
      </c>
      <c r="Q62" s="3772">
        <f t="shared" si="2"/>
        <v>0</v>
      </c>
      <c r="R62" s="3772">
        <f t="shared" si="2"/>
        <v>0</v>
      </c>
      <c r="S62" s="3772">
        <f t="shared" si="2"/>
        <v>0</v>
      </c>
      <c r="T62" s="3772">
        <f t="shared" si="2"/>
        <v>0</v>
      </c>
      <c r="U62" s="3789">
        <f t="shared" si="2"/>
        <v>0</v>
      </c>
      <c r="V62" s="3790">
        <v>53</v>
      </c>
      <c r="W62" s="3767"/>
      <c r="X62" s="3767"/>
      <c r="Y62" s="3767"/>
      <c r="Z62" s="3767"/>
    </row>
    <row r="63" spans="1:26">
      <c r="A63" s="2573">
        <v>54</v>
      </c>
      <c r="B63" s="3695"/>
      <c r="C63" s="3697" t="s">
        <v>2621</v>
      </c>
      <c r="D63" s="3669" t="s">
        <v>478</v>
      </c>
      <c r="E63" s="5316">
        <v>0</v>
      </c>
      <c r="F63" s="5311">
        <v>0</v>
      </c>
      <c r="G63" s="5311">
        <v>0</v>
      </c>
      <c r="H63" s="5311">
        <v>0</v>
      </c>
      <c r="I63" s="3699">
        <v>0</v>
      </c>
      <c r="J63" s="3790">
        <v>54</v>
      </c>
      <c r="K63" s="3785"/>
      <c r="L63" s="3785"/>
      <c r="M63" s="3791">
        <v>54</v>
      </c>
      <c r="N63" s="3783"/>
      <c r="O63" s="2588">
        <v>0</v>
      </c>
      <c r="P63" s="5331">
        <v>0</v>
      </c>
      <c r="Q63" s="2490">
        <v>0</v>
      </c>
      <c r="R63" s="3792" t="s">
        <v>478</v>
      </c>
      <c r="S63" s="2490">
        <v>0</v>
      </c>
      <c r="T63" s="3792" t="s">
        <v>478</v>
      </c>
      <c r="U63" s="3699">
        <v>0</v>
      </c>
      <c r="V63" s="3790">
        <v>54</v>
      </c>
      <c r="W63" s="3767"/>
      <c r="X63" s="3767"/>
      <c r="Y63" s="3767"/>
      <c r="Z63" s="3767"/>
    </row>
    <row r="64" spans="1:26" ht="12" thickBot="1">
      <c r="A64" s="2573">
        <v>55</v>
      </c>
      <c r="B64" s="3695"/>
      <c r="C64" s="2572" t="s">
        <v>2620</v>
      </c>
      <c r="D64" s="3793">
        <f t="shared" ref="D64:I64" si="3">SUM(D62:D63)</f>
        <v>0</v>
      </c>
      <c r="E64" s="3793">
        <f t="shared" si="3"/>
        <v>0</v>
      </c>
      <c r="F64" s="3793">
        <f t="shared" si="3"/>
        <v>0</v>
      </c>
      <c r="G64" s="3793">
        <f t="shared" si="3"/>
        <v>0</v>
      </c>
      <c r="H64" s="3793">
        <f t="shared" si="3"/>
        <v>0</v>
      </c>
      <c r="I64" s="3794">
        <f t="shared" si="3"/>
        <v>0</v>
      </c>
      <c r="J64" s="3790">
        <v>55</v>
      </c>
      <c r="K64" s="3785"/>
      <c r="L64" s="3785"/>
      <c r="M64" s="3791">
        <v>55</v>
      </c>
      <c r="N64" s="3782"/>
      <c r="O64" s="3795">
        <f t="shared" ref="O64:U64" si="4">SUM(O62:O63)</f>
        <v>0</v>
      </c>
      <c r="P64" s="3796">
        <f t="shared" si="4"/>
        <v>0</v>
      </c>
      <c r="Q64" s="3797">
        <f t="shared" si="4"/>
        <v>0</v>
      </c>
      <c r="R64" s="3797">
        <f t="shared" si="4"/>
        <v>0</v>
      </c>
      <c r="S64" s="3797">
        <f t="shared" si="4"/>
        <v>0</v>
      </c>
      <c r="T64" s="3797">
        <f t="shared" si="4"/>
        <v>0</v>
      </c>
      <c r="U64" s="3798">
        <f t="shared" si="4"/>
        <v>0</v>
      </c>
      <c r="V64" s="3790">
        <v>55</v>
      </c>
      <c r="W64" s="3767"/>
      <c r="X64" s="3767"/>
      <c r="Y64" s="3767"/>
      <c r="Z64" s="3767"/>
    </row>
    <row r="65" spans="1:26" ht="4.5" customHeight="1">
      <c r="A65" s="2568"/>
      <c r="B65" s="2570"/>
      <c r="C65" s="2569"/>
      <c r="D65" s="3799"/>
      <c r="E65" s="3799"/>
      <c r="F65" s="3799"/>
      <c r="G65" s="3799"/>
      <c r="H65" s="3799"/>
      <c r="I65" s="3799"/>
      <c r="J65" s="3800"/>
      <c r="K65" s="3785"/>
      <c r="L65" s="3785"/>
      <c r="M65" s="3801"/>
      <c r="N65" s="3802"/>
      <c r="O65" s="3803"/>
      <c r="P65" s="3803"/>
      <c r="Q65" s="3803"/>
      <c r="R65" s="3803"/>
      <c r="S65" s="3803"/>
      <c r="T65" s="3803"/>
      <c r="U65" s="3799"/>
      <c r="V65" s="3800"/>
      <c r="W65" s="3767"/>
      <c r="X65" s="3767"/>
      <c r="Y65" s="3767"/>
      <c r="Z65" s="3767"/>
    </row>
    <row r="66" spans="1:26" ht="5.0999999999999996" customHeight="1">
      <c r="A66" s="2568"/>
      <c r="B66" s="2566"/>
      <c r="C66" s="2566"/>
      <c r="D66" s="5332"/>
      <c r="E66" s="3804"/>
      <c r="F66" s="3804"/>
      <c r="G66" s="3799"/>
      <c r="H66" s="3799"/>
      <c r="I66" s="3799"/>
      <c r="J66" s="3800"/>
      <c r="K66" s="3785"/>
      <c r="L66" s="3785"/>
      <c r="M66" s="3801"/>
      <c r="N66" s="3802"/>
      <c r="O66" s="3803"/>
      <c r="P66" s="3803"/>
      <c r="Q66" s="3803"/>
      <c r="R66" s="3803"/>
      <c r="S66" s="3803"/>
      <c r="T66" s="3803"/>
      <c r="U66" s="3799"/>
      <c r="V66" s="3800"/>
      <c r="W66" s="3767"/>
      <c r="X66" s="3767"/>
      <c r="Y66" s="3767"/>
      <c r="Z66" s="3767"/>
    </row>
    <row r="67" spans="1:26" ht="12" thickBot="1">
      <c r="A67" s="2563"/>
      <c r="B67" s="2561"/>
      <c r="C67" s="2561"/>
      <c r="D67" s="5333"/>
      <c r="E67" s="3805"/>
      <c r="F67" s="3805"/>
      <c r="G67" s="3806"/>
      <c r="H67" s="3806"/>
      <c r="I67" s="3806"/>
      <c r="J67" s="3807"/>
      <c r="K67" s="3764"/>
      <c r="L67" s="3764"/>
      <c r="M67" s="3808"/>
      <c r="N67" s="3809"/>
      <c r="O67" s="3810"/>
      <c r="P67" s="3806"/>
      <c r="Q67" s="3806"/>
      <c r="R67" s="3806"/>
      <c r="S67" s="3806"/>
      <c r="T67" s="3806"/>
      <c r="U67" s="3806"/>
      <c r="V67" s="3807"/>
      <c r="W67" s="3767"/>
      <c r="X67" s="3767"/>
      <c r="Y67" s="3767"/>
      <c r="Z67" s="3767"/>
    </row>
    <row r="68" spans="1:26" ht="12">
      <c r="D68" s="5334"/>
      <c r="E68" s="3767"/>
      <c r="F68" s="3767"/>
      <c r="G68" s="3767"/>
      <c r="H68" s="3767"/>
      <c r="I68" s="3767"/>
      <c r="J68" s="3811" t="s">
        <v>3213</v>
      </c>
      <c r="K68" s="3811"/>
      <c r="L68" s="3812"/>
      <c r="M68" s="3813" t="s">
        <v>3213</v>
      </c>
      <c r="N68" s="3767"/>
      <c r="O68" s="3767"/>
      <c r="P68" s="3767"/>
      <c r="Q68" s="3767"/>
      <c r="R68" s="3767"/>
      <c r="S68" s="3767"/>
      <c r="T68" s="3767"/>
      <c r="U68" s="3767"/>
      <c r="V68" s="3814"/>
      <c r="W68" s="3767"/>
      <c r="X68" s="3767"/>
      <c r="Y68" s="3767"/>
      <c r="Z68" s="3767"/>
    </row>
    <row r="69" spans="1:26" ht="12.75" thickBot="1">
      <c r="A69" s="2706">
        <v>100</v>
      </c>
      <c r="B69" s="2649"/>
      <c r="C69" s="2649"/>
      <c r="D69" s="3683"/>
      <c r="E69" s="3683"/>
      <c r="F69" s="3683"/>
      <c r="G69" s="5335"/>
      <c r="H69" s="3683"/>
      <c r="I69" s="3683"/>
      <c r="J69" s="5336" t="s">
        <v>3500</v>
      </c>
      <c r="K69" s="3683"/>
      <c r="L69" s="3683"/>
      <c r="M69" s="5337" t="s">
        <v>3500</v>
      </c>
      <c r="N69" s="5338"/>
      <c r="O69" s="5338"/>
      <c r="P69" s="5338"/>
      <c r="Q69" s="5339"/>
      <c r="R69" s="5338"/>
      <c r="S69" s="5338"/>
      <c r="T69" s="5338"/>
      <c r="U69" s="5338"/>
      <c r="V69" s="5340">
        <v>101</v>
      </c>
    </row>
    <row r="70" spans="1:26">
      <c r="A70" s="2703"/>
      <c r="B70" s="2702"/>
      <c r="C70" s="2702"/>
      <c r="D70" s="5341"/>
      <c r="E70" s="5341"/>
      <c r="F70" s="5341"/>
      <c r="G70" s="5341"/>
      <c r="H70" s="5341"/>
      <c r="I70" s="5341"/>
      <c r="J70" s="5342"/>
      <c r="K70" s="3683"/>
      <c r="L70" s="3683"/>
      <c r="M70" s="5343"/>
      <c r="N70" s="5344"/>
      <c r="O70" s="5344"/>
      <c r="P70" s="5344"/>
      <c r="Q70" s="5344"/>
      <c r="R70" s="5344"/>
      <c r="S70" s="5344"/>
      <c r="T70" s="5344"/>
      <c r="U70" s="5344"/>
      <c r="V70" s="5345"/>
    </row>
    <row r="71" spans="1:26">
      <c r="A71" s="2700" t="s">
        <v>3226</v>
      </c>
      <c r="B71" s="2659"/>
      <c r="C71" s="2659"/>
      <c r="D71" s="5346"/>
      <c r="E71" s="5346"/>
      <c r="F71" s="5346"/>
      <c r="G71" s="5346"/>
      <c r="H71" s="5346"/>
      <c r="I71" s="5346"/>
      <c r="J71" s="5347"/>
      <c r="K71" s="3683"/>
      <c r="L71" s="3683"/>
      <c r="M71" s="5348" t="s">
        <v>3226</v>
      </c>
      <c r="N71" s="5346"/>
      <c r="O71" s="5346"/>
      <c r="P71" s="5346"/>
      <c r="Q71" s="5346"/>
      <c r="R71" s="5346"/>
      <c r="S71" s="5346"/>
      <c r="T71" s="5346"/>
      <c r="U71" s="5346"/>
      <c r="V71" s="5347"/>
    </row>
    <row r="72" spans="1:26">
      <c r="A72" s="2700"/>
      <c r="B72" s="2659"/>
      <c r="C72" s="2659"/>
      <c r="D72" s="5346"/>
      <c r="E72" s="5346"/>
      <c r="F72" s="5346"/>
      <c r="G72" s="5346"/>
      <c r="H72" s="5346"/>
      <c r="I72" s="5346"/>
      <c r="J72" s="5347"/>
      <c r="K72" s="5349"/>
      <c r="L72" s="3683"/>
      <c r="M72" s="5350"/>
      <c r="N72" s="5351"/>
      <c r="O72" s="5351"/>
      <c r="P72" s="5351"/>
      <c r="Q72" s="5351"/>
      <c r="R72" s="5351"/>
      <c r="S72" s="5351"/>
      <c r="T72" s="5351"/>
      <c r="U72" s="5351"/>
      <c r="V72" s="5352"/>
    </row>
    <row r="73" spans="1:26">
      <c r="A73" s="2698" t="s">
        <v>2618</v>
      </c>
      <c r="B73" s="2693"/>
      <c r="C73" s="2693"/>
      <c r="D73" s="5353"/>
      <c r="E73" s="5353"/>
      <c r="F73" s="5353"/>
      <c r="G73" s="5353"/>
      <c r="H73" s="5353"/>
      <c r="I73" s="5353"/>
      <c r="J73" s="5354"/>
      <c r="K73" s="3683"/>
      <c r="L73" s="3683"/>
      <c r="M73" s="5355" t="s">
        <v>2618</v>
      </c>
      <c r="N73" s="5356"/>
      <c r="O73" s="5356"/>
      <c r="P73" s="5356"/>
      <c r="Q73" s="5356"/>
      <c r="R73" s="5356"/>
      <c r="S73" s="5356"/>
      <c r="T73" s="5356"/>
      <c r="U73" s="5356"/>
      <c r="V73" s="5357"/>
    </row>
    <row r="74" spans="1:26">
      <c r="A74" s="2696"/>
      <c r="B74" s="2672"/>
      <c r="C74" s="2672"/>
      <c r="D74" s="5754" t="s">
        <v>2682</v>
      </c>
      <c r="E74" s="5755"/>
      <c r="F74" s="5346" t="s">
        <v>2681</v>
      </c>
      <c r="G74" s="5346"/>
      <c r="H74" s="5346"/>
      <c r="I74" s="5358"/>
      <c r="J74" s="5359"/>
      <c r="K74" s="3683"/>
      <c r="L74" s="3683"/>
      <c r="M74" s="5360"/>
      <c r="N74" s="3685"/>
      <c r="O74" s="5361" t="s">
        <v>2705</v>
      </c>
      <c r="P74" s="5362" t="s">
        <v>2704</v>
      </c>
      <c r="Q74" s="5362"/>
      <c r="R74" s="5351"/>
      <c r="S74" s="5351"/>
      <c r="T74" s="5351"/>
      <c r="U74" s="5361"/>
      <c r="V74" s="5363"/>
    </row>
    <row r="75" spans="1:26">
      <c r="A75" s="2696"/>
      <c r="B75" s="2672"/>
      <c r="C75" s="2672"/>
      <c r="D75" s="5756" t="s">
        <v>2680</v>
      </c>
      <c r="E75" s="5757"/>
      <c r="F75" s="5364" t="s">
        <v>2581</v>
      </c>
      <c r="G75" s="5353"/>
      <c r="H75" s="5353"/>
      <c r="I75" s="5365"/>
      <c r="J75" s="5359"/>
      <c r="K75" s="3683"/>
      <c r="L75" s="3683"/>
      <c r="M75" s="5360"/>
      <c r="N75" s="3685"/>
      <c r="O75" s="5366" t="s">
        <v>2703</v>
      </c>
      <c r="P75" s="5367"/>
      <c r="Q75" s="5361"/>
      <c r="R75" s="5368" t="s">
        <v>2702</v>
      </c>
      <c r="S75" s="5369"/>
      <c r="T75" s="5370"/>
      <c r="U75" s="5369"/>
      <c r="V75" s="5363"/>
    </row>
    <row r="76" spans="1:26">
      <c r="A76" s="2690"/>
      <c r="B76" s="2689"/>
      <c r="C76" s="2689"/>
      <c r="D76" s="5371"/>
      <c r="E76" s="5371"/>
      <c r="F76" s="5371"/>
      <c r="G76" s="5371"/>
      <c r="H76" s="5371" t="s">
        <v>2576</v>
      </c>
      <c r="I76" s="5371" t="s">
        <v>2679</v>
      </c>
      <c r="J76" s="5372"/>
      <c r="K76" s="3683"/>
      <c r="L76" s="3683"/>
      <c r="M76" s="5373"/>
      <c r="N76" s="5374"/>
      <c r="O76" s="5375" t="s">
        <v>2579</v>
      </c>
      <c r="P76" s="5375"/>
      <c r="Q76" s="5375"/>
      <c r="R76" s="5376" t="s">
        <v>2550</v>
      </c>
      <c r="S76" s="5361"/>
      <c r="T76" s="5375" t="s">
        <v>2573</v>
      </c>
      <c r="U76" s="5375"/>
      <c r="V76" s="5377"/>
    </row>
    <row r="77" spans="1:26">
      <c r="A77" s="2690"/>
      <c r="B77" s="2689"/>
      <c r="C77" s="2689"/>
      <c r="D77" s="5371"/>
      <c r="E77" s="5371"/>
      <c r="F77" s="5371"/>
      <c r="G77" s="5371"/>
      <c r="H77" s="5371" t="s">
        <v>2571</v>
      </c>
      <c r="I77" s="5371" t="s">
        <v>2552</v>
      </c>
      <c r="J77" s="5372"/>
      <c r="K77" s="3683"/>
      <c r="L77" s="3683"/>
      <c r="M77" s="5373"/>
      <c r="N77" s="5374"/>
      <c r="O77" s="5375" t="s">
        <v>2577</v>
      </c>
      <c r="P77" s="5375"/>
      <c r="Q77" s="5375"/>
      <c r="R77" s="5378" t="s">
        <v>2701</v>
      </c>
      <c r="S77" s="5379"/>
      <c r="T77" s="5375" t="s">
        <v>2700</v>
      </c>
      <c r="U77" s="5375"/>
      <c r="V77" s="5377"/>
    </row>
    <row r="78" spans="1:26" ht="15">
      <c r="A78" s="2690"/>
      <c r="B78" s="2689"/>
      <c r="C78" s="2689"/>
      <c r="D78" s="5371"/>
      <c r="E78" s="5371"/>
      <c r="F78" s="5371" t="s">
        <v>2562</v>
      </c>
      <c r="G78" s="5371"/>
      <c r="H78" s="5371" t="s">
        <v>2567</v>
      </c>
      <c r="I78" s="5371" t="s">
        <v>2545</v>
      </c>
      <c r="J78" s="5372"/>
      <c r="K78" s="3683"/>
      <c r="L78" s="5380"/>
      <c r="M78" s="5373"/>
      <c r="N78" s="5374"/>
      <c r="O78" s="5375" t="s">
        <v>2574</v>
      </c>
      <c r="P78" s="5375"/>
      <c r="Q78" s="5375"/>
      <c r="R78" s="5375"/>
      <c r="S78" s="5361"/>
      <c r="T78" s="5375" t="s">
        <v>2699</v>
      </c>
      <c r="U78" s="5375"/>
      <c r="V78" s="5377"/>
    </row>
    <row r="79" spans="1:26" ht="15">
      <c r="A79" s="2690"/>
      <c r="B79" s="2689"/>
      <c r="C79" s="2687" t="s">
        <v>2677</v>
      </c>
      <c r="D79" s="5371"/>
      <c r="E79" s="5371"/>
      <c r="F79" s="5371" t="s">
        <v>2555</v>
      </c>
      <c r="G79" s="5371" t="s">
        <v>2562</v>
      </c>
      <c r="H79" s="5371" t="s">
        <v>2560</v>
      </c>
      <c r="I79" s="5371" t="s">
        <v>2675</v>
      </c>
      <c r="J79" s="5372"/>
      <c r="K79" s="3683"/>
      <c r="L79" s="5380"/>
      <c r="M79" s="5373"/>
      <c r="N79" s="5374"/>
      <c r="O79" s="5375" t="s">
        <v>2698</v>
      </c>
      <c r="P79" s="5375" t="s">
        <v>2054</v>
      </c>
      <c r="Q79" s="5375" t="s">
        <v>2548</v>
      </c>
      <c r="R79" s="5375"/>
      <c r="S79" s="5375"/>
      <c r="T79" s="5375" t="s">
        <v>2696</v>
      </c>
      <c r="U79" s="5375" t="s">
        <v>2548</v>
      </c>
      <c r="V79" s="5377"/>
    </row>
    <row r="80" spans="1:26" ht="15">
      <c r="A80" s="2678" t="s">
        <v>549</v>
      </c>
      <c r="B80" s="2683" t="s">
        <v>491</v>
      </c>
      <c r="C80" s="2687" t="s">
        <v>2524</v>
      </c>
      <c r="D80" s="5371" t="s">
        <v>2734</v>
      </c>
      <c r="E80" s="5371" t="s">
        <v>2673</v>
      </c>
      <c r="F80" s="5371" t="s">
        <v>2672</v>
      </c>
      <c r="G80" s="5371" t="s">
        <v>2561</v>
      </c>
      <c r="H80" s="5371" t="s">
        <v>2671</v>
      </c>
      <c r="I80" s="5371" t="s">
        <v>2670</v>
      </c>
      <c r="J80" s="5372"/>
      <c r="K80" s="3683"/>
      <c r="L80" s="5380"/>
      <c r="M80" s="3684" t="s">
        <v>549</v>
      </c>
      <c r="N80" s="5375" t="s">
        <v>491</v>
      </c>
      <c r="O80" s="5375" t="s">
        <v>2664</v>
      </c>
      <c r="P80" s="5375" t="s">
        <v>2524</v>
      </c>
      <c r="Q80" s="5375" t="s">
        <v>2551</v>
      </c>
      <c r="R80" s="5375" t="s">
        <v>2734</v>
      </c>
      <c r="S80" s="5375" t="s">
        <v>2673</v>
      </c>
      <c r="T80" s="5375" t="s">
        <v>2695</v>
      </c>
      <c r="U80" s="5375" t="s">
        <v>2735</v>
      </c>
      <c r="V80" s="5377"/>
    </row>
    <row r="81" spans="1:22" ht="15">
      <c r="A81" s="2678" t="s">
        <v>593</v>
      </c>
      <c r="B81" s="2683" t="s">
        <v>492</v>
      </c>
      <c r="C81" s="2687" t="s">
        <v>2733</v>
      </c>
      <c r="D81" s="5371" t="s">
        <v>2732</v>
      </c>
      <c r="E81" s="5371" t="s">
        <v>2667</v>
      </c>
      <c r="F81" s="5381" t="s">
        <v>2666</v>
      </c>
      <c r="G81" s="5371" t="s">
        <v>2663</v>
      </c>
      <c r="H81" s="5371" t="s">
        <v>2665</v>
      </c>
      <c r="I81" s="5371" t="s">
        <v>2664</v>
      </c>
      <c r="J81" s="3682" t="s">
        <v>549</v>
      </c>
      <c r="K81" s="3683"/>
      <c r="L81" s="5380"/>
      <c r="M81" s="3684" t="s">
        <v>593</v>
      </c>
      <c r="N81" s="5375" t="s">
        <v>492</v>
      </c>
      <c r="O81" s="5375" t="s">
        <v>2552</v>
      </c>
      <c r="P81" s="5375" t="s">
        <v>2544</v>
      </c>
      <c r="Q81" s="5375" t="s">
        <v>2543</v>
      </c>
      <c r="R81" s="5375" t="s">
        <v>2732</v>
      </c>
      <c r="S81" s="5375" t="s">
        <v>2667</v>
      </c>
      <c r="T81" s="5375" t="s">
        <v>2692</v>
      </c>
      <c r="U81" s="5375" t="s">
        <v>2667</v>
      </c>
      <c r="V81" s="5382" t="s">
        <v>549</v>
      </c>
    </row>
    <row r="82" spans="1:22" ht="15.75">
      <c r="A82" s="2685"/>
      <c r="B82" s="2684"/>
      <c r="C82" s="2684"/>
      <c r="D82" s="5371"/>
      <c r="E82" s="5371"/>
      <c r="F82" s="5383"/>
      <c r="G82" s="5371"/>
      <c r="H82" s="5371" t="s">
        <v>2546</v>
      </c>
      <c r="I82" s="5371" t="s">
        <v>2663</v>
      </c>
      <c r="J82" s="3682" t="s">
        <v>593</v>
      </c>
      <c r="K82" s="3683"/>
      <c r="L82" s="3683"/>
      <c r="M82" s="3684"/>
      <c r="N82" s="5375"/>
      <c r="O82" s="5375" t="s">
        <v>2545</v>
      </c>
      <c r="P82" s="5375"/>
      <c r="Q82" s="5375"/>
      <c r="R82" s="5375"/>
      <c r="S82" s="5375"/>
      <c r="T82" s="5375"/>
      <c r="U82" s="5375"/>
      <c r="V82" s="5382" t="s">
        <v>593</v>
      </c>
    </row>
    <row r="83" spans="1:22" ht="12" thickBot="1">
      <c r="A83" s="2666"/>
      <c r="B83" s="2682"/>
      <c r="C83" s="2681" t="s">
        <v>599</v>
      </c>
      <c r="D83" s="5384" t="s">
        <v>600</v>
      </c>
      <c r="E83" s="5384" t="s">
        <v>494</v>
      </c>
      <c r="F83" s="5384" t="s">
        <v>495</v>
      </c>
      <c r="G83" s="5384" t="s">
        <v>496</v>
      </c>
      <c r="H83" s="5384" t="s">
        <v>497</v>
      </c>
      <c r="I83" s="5384" t="s">
        <v>498</v>
      </c>
      <c r="J83" s="5385"/>
      <c r="K83" s="3683"/>
      <c r="L83" s="3683"/>
      <c r="M83" s="5386"/>
      <c r="N83" s="5366"/>
      <c r="O83" s="5379" t="s">
        <v>499</v>
      </c>
      <c r="P83" s="5387" t="s">
        <v>500</v>
      </c>
      <c r="Q83" s="5387" t="s">
        <v>501</v>
      </c>
      <c r="R83" s="5387" t="s">
        <v>502</v>
      </c>
      <c r="S83" s="5387" t="s">
        <v>503</v>
      </c>
      <c r="T83" s="5387" t="s">
        <v>2067</v>
      </c>
      <c r="U83" s="5387" t="s">
        <v>2691</v>
      </c>
      <c r="V83" s="5388"/>
    </row>
    <row r="84" spans="1:22">
      <c r="A84" s="2678"/>
      <c r="B84" s="2672"/>
      <c r="C84" s="3393" t="s">
        <v>2731</v>
      </c>
      <c r="D84" s="4233"/>
      <c r="E84" s="4234"/>
      <c r="F84" s="4234"/>
      <c r="G84" s="4234"/>
      <c r="H84" s="4234"/>
      <c r="I84" s="4235"/>
      <c r="J84" s="3682"/>
      <c r="K84" s="3683"/>
      <c r="L84" s="3683"/>
      <c r="M84" s="3684"/>
      <c r="N84" s="3685"/>
      <c r="O84" s="4243"/>
      <c r="P84" s="4234"/>
      <c r="Q84" s="4234"/>
      <c r="R84" s="4234"/>
      <c r="S84" s="4234"/>
      <c r="T84" s="4234"/>
      <c r="U84" s="4235"/>
      <c r="V84" s="5382"/>
    </row>
    <row r="85" spans="1:22">
      <c r="A85" s="2678">
        <v>56</v>
      </c>
      <c r="B85" s="2672"/>
      <c r="C85" s="3394" t="s">
        <v>2730</v>
      </c>
      <c r="D85" s="4236" t="s">
        <v>478</v>
      </c>
      <c r="E85" s="2510">
        <v>0</v>
      </c>
      <c r="F85" s="3665">
        <v>0</v>
      </c>
      <c r="G85" s="3665">
        <v>0</v>
      </c>
      <c r="H85" s="3665">
        <v>0</v>
      </c>
      <c r="I85" s="3698">
        <v>0</v>
      </c>
      <c r="J85" s="3682">
        <v>56</v>
      </c>
      <c r="K85" s="3683"/>
      <c r="L85" s="3683"/>
      <c r="M85" s="3684">
        <v>56</v>
      </c>
      <c r="N85" s="3685"/>
      <c r="O85" s="5198">
        <v>0</v>
      </c>
      <c r="P85" s="3665">
        <v>0</v>
      </c>
      <c r="Q85" s="3665">
        <v>0</v>
      </c>
      <c r="R85" s="4244" t="s">
        <v>478</v>
      </c>
      <c r="S85" s="3665">
        <f>SUM(E85:I85)-O85</f>
        <v>0</v>
      </c>
      <c r="T85" s="3665">
        <v>0</v>
      </c>
      <c r="U85" s="3698">
        <v>0</v>
      </c>
      <c r="V85" s="5382">
        <v>56</v>
      </c>
    </row>
    <row r="86" spans="1:22">
      <c r="A86" s="2679"/>
      <c r="B86" s="2670"/>
      <c r="C86" s="3395" t="s">
        <v>2729</v>
      </c>
      <c r="D86" s="4237"/>
      <c r="E86" s="2501"/>
      <c r="F86" s="1471"/>
      <c r="G86" s="2501"/>
      <c r="H86" s="1471"/>
      <c r="I86" s="3699"/>
      <c r="J86" s="3701"/>
      <c r="K86" s="3683"/>
      <c r="L86" s="3683"/>
      <c r="M86" s="3686"/>
      <c r="N86" s="3687"/>
      <c r="O86" s="3700"/>
      <c r="P86" s="1471"/>
      <c r="Q86" s="1471"/>
      <c r="R86" s="4103"/>
      <c r="S86" s="2501"/>
      <c r="T86" s="1471"/>
      <c r="U86" s="3699"/>
      <c r="V86" s="5389"/>
    </row>
    <row r="87" spans="1:22">
      <c r="A87" s="2678"/>
      <c r="B87" s="2672"/>
      <c r="C87" s="3394" t="s">
        <v>2728</v>
      </c>
      <c r="D87" s="4238" t="s">
        <v>982</v>
      </c>
      <c r="E87" s="2519"/>
      <c r="F87" s="3664"/>
      <c r="G87" s="2519"/>
      <c r="H87" s="3664"/>
      <c r="I87" s="3681"/>
      <c r="J87" s="3682"/>
      <c r="K87" s="3683"/>
      <c r="L87" s="3683"/>
      <c r="M87" s="3684"/>
      <c r="N87" s="3685"/>
      <c r="O87" s="3668"/>
      <c r="P87" s="3664"/>
      <c r="Q87" s="3664"/>
      <c r="R87" s="3664"/>
      <c r="S87" s="2519"/>
      <c r="T87" s="3664"/>
      <c r="U87" s="3681"/>
      <c r="V87" s="5382"/>
    </row>
    <row r="88" spans="1:22">
      <c r="A88" s="2678">
        <v>57</v>
      </c>
      <c r="B88" s="2672"/>
      <c r="C88" s="3396" t="s">
        <v>2727</v>
      </c>
      <c r="D88" s="4237" t="s">
        <v>478</v>
      </c>
      <c r="E88" s="2519">
        <v>0</v>
      </c>
      <c r="F88" s="3664">
        <v>0</v>
      </c>
      <c r="G88" s="2519">
        <v>0</v>
      </c>
      <c r="H88" s="3664">
        <v>0</v>
      </c>
      <c r="I88" s="3681">
        <v>0</v>
      </c>
      <c r="J88" s="3682">
        <v>57</v>
      </c>
      <c r="K88" s="3683"/>
      <c r="L88" s="3683"/>
      <c r="M88" s="3686">
        <v>57</v>
      </c>
      <c r="N88" s="3687"/>
      <c r="O88" s="3667">
        <v>0</v>
      </c>
      <c r="P88" s="1471">
        <v>0</v>
      </c>
      <c r="Q88" s="1471">
        <v>0</v>
      </c>
      <c r="R88" s="4245" t="s">
        <v>478</v>
      </c>
      <c r="S88" s="2501">
        <f>SUM(E88:I88)-O88</f>
        <v>0</v>
      </c>
      <c r="T88" s="1471">
        <v>0</v>
      </c>
      <c r="U88" s="3699">
        <v>0</v>
      </c>
      <c r="V88" s="5389">
        <v>57</v>
      </c>
    </row>
    <row r="89" spans="1:22" ht="12" thickBot="1">
      <c r="A89" s="2676">
        <v>58</v>
      </c>
      <c r="B89" s="2675"/>
      <c r="C89" s="3397" t="s">
        <v>2726</v>
      </c>
      <c r="D89" s="4239" t="s">
        <v>478</v>
      </c>
      <c r="E89" s="4240">
        <f>SUM(E85:E88)</f>
        <v>0</v>
      </c>
      <c r="F89" s="4241">
        <f>SUM(F85:F88)</f>
        <v>0</v>
      </c>
      <c r="G89" s="4241">
        <f>SUM(G85:G88)</f>
        <v>0</v>
      </c>
      <c r="H89" s="4241">
        <f>SUM(H85:H88)</f>
        <v>0</v>
      </c>
      <c r="I89" s="4242">
        <f>SUM(I85:I88)</f>
        <v>0</v>
      </c>
      <c r="J89" s="5390">
        <v>58</v>
      </c>
      <c r="K89" s="3683"/>
      <c r="L89" s="3683"/>
      <c r="M89" s="5391">
        <v>58</v>
      </c>
      <c r="N89" s="3687"/>
      <c r="O89" s="4246">
        <f>SUM(O85:O88)</f>
        <v>0</v>
      </c>
      <c r="P89" s="3322">
        <f>SUM(P85:P88)</f>
        <v>0</v>
      </c>
      <c r="Q89" s="3322">
        <f>SUM(Q85:Q88)</f>
        <v>0</v>
      </c>
      <c r="R89" s="4247" t="s">
        <v>478</v>
      </c>
      <c r="S89" s="3322">
        <f>SUM(S85:S88)</f>
        <v>0</v>
      </c>
      <c r="T89" s="3322">
        <f>SUM(T85:T88)</f>
        <v>0</v>
      </c>
      <c r="U89" s="4248">
        <f>SUM(U85:U88)</f>
        <v>0</v>
      </c>
      <c r="V89" s="5392">
        <v>58</v>
      </c>
    </row>
    <row r="90" spans="1:22">
      <c r="A90" s="2673"/>
      <c r="B90" s="2672"/>
      <c r="C90" s="3393" t="s">
        <v>2725</v>
      </c>
      <c r="D90" s="2519"/>
      <c r="E90" s="3664"/>
      <c r="F90" s="3664"/>
      <c r="G90" s="2519"/>
      <c r="H90" s="3664"/>
      <c r="I90" s="3664"/>
      <c r="J90" s="5393"/>
      <c r="K90" s="3683"/>
      <c r="L90" s="3683"/>
      <c r="M90" s="5394"/>
      <c r="N90" s="3685"/>
      <c r="O90" s="2519"/>
      <c r="P90" s="3664"/>
      <c r="Q90" s="3664"/>
      <c r="R90" s="3664"/>
      <c r="S90" s="2519"/>
      <c r="T90" s="3664"/>
      <c r="U90" s="3664"/>
      <c r="V90" s="5395"/>
    </row>
    <row r="91" spans="1:22">
      <c r="A91" s="2664">
        <v>59</v>
      </c>
      <c r="B91" s="2670"/>
      <c r="C91" s="3398" t="s">
        <v>2724</v>
      </c>
      <c r="D91" s="2506">
        <v>0</v>
      </c>
      <c r="E91" s="693">
        <v>0</v>
      </c>
      <c r="F91" s="693">
        <v>0</v>
      </c>
      <c r="G91" s="693">
        <v>0</v>
      </c>
      <c r="H91" s="693">
        <v>0</v>
      </c>
      <c r="I91" s="693">
        <v>0</v>
      </c>
      <c r="J91" s="5396">
        <v>59</v>
      </c>
      <c r="K91" s="3683"/>
      <c r="L91" s="3683"/>
      <c r="M91" s="5397">
        <v>59</v>
      </c>
      <c r="N91" s="3687"/>
      <c r="O91" s="2501">
        <v>0</v>
      </c>
      <c r="P91" s="1471">
        <v>0</v>
      </c>
      <c r="Q91" s="1471">
        <f t="shared" ref="Q91:Q98" si="5">T91-R91</f>
        <v>0</v>
      </c>
      <c r="R91" s="1471">
        <v>0</v>
      </c>
      <c r="S91" s="693">
        <f t="shared" ref="S91:S98" si="6">SUM(E91:I91)-O91</f>
        <v>0</v>
      </c>
      <c r="T91" s="693">
        <v>0</v>
      </c>
      <c r="U91" s="693">
        <v>0</v>
      </c>
      <c r="V91" s="5398">
        <v>59</v>
      </c>
    </row>
    <row r="92" spans="1:22">
      <c r="A92" s="2664">
        <v>60</v>
      </c>
      <c r="B92" s="2670"/>
      <c r="C92" s="3398" t="s">
        <v>2723</v>
      </c>
      <c r="D92" s="2501">
        <v>0</v>
      </c>
      <c r="E92" s="693">
        <v>0</v>
      </c>
      <c r="F92" s="693">
        <v>0</v>
      </c>
      <c r="G92" s="693">
        <v>0</v>
      </c>
      <c r="H92" s="693">
        <v>0</v>
      </c>
      <c r="I92" s="693">
        <v>0</v>
      </c>
      <c r="J92" s="5396">
        <v>60</v>
      </c>
      <c r="K92" s="3683"/>
      <c r="L92" s="3683"/>
      <c r="M92" s="5397">
        <v>60</v>
      </c>
      <c r="N92" s="3687"/>
      <c r="O92" s="2501">
        <v>0</v>
      </c>
      <c r="P92" s="693">
        <v>0</v>
      </c>
      <c r="Q92" s="693">
        <f t="shared" si="5"/>
        <v>0</v>
      </c>
      <c r="R92" s="693">
        <v>0</v>
      </c>
      <c r="S92" s="693">
        <f t="shared" si="6"/>
        <v>0</v>
      </c>
      <c r="T92" s="693">
        <v>0</v>
      </c>
      <c r="U92" s="693">
        <v>0</v>
      </c>
      <c r="V92" s="5398">
        <v>60</v>
      </c>
    </row>
    <row r="93" spans="1:22">
      <c r="A93" s="2664">
        <v>61</v>
      </c>
      <c r="B93" s="2670"/>
      <c r="C93" s="3398" t="s">
        <v>2722</v>
      </c>
      <c r="D93" s="2506">
        <v>0</v>
      </c>
      <c r="E93" s="693">
        <v>0</v>
      </c>
      <c r="F93" s="693">
        <v>0</v>
      </c>
      <c r="G93" s="693">
        <v>0</v>
      </c>
      <c r="H93" s="693">
        <v>0</v>
      </c>
      <c r="I93" s="693">
        <v>0</v>
      </c>
      <c r="J93" s="5396">
        <v>61</v>
      </c>
      <c r="K93" s="3683"/>
      <c r="L93" s="3683"/>
      <c r="M93" s="5397">
        <v>61</v>
      </c>
      <c r="N93" s="3687"/>
      <c r="O93" s="2506">
        <v>0</v>
      </c>
      <c r="P93" s="693">
        <v>0</v>
      </c>
      <c r="Q93" s="693">
        <f t="shared" si="5"/>
        <v>0</v>
      </c>
      <c r="R93" s="693">
        <v>0</v>
      </c>
      <c r="S93" s="693">
        <f t="shared" si="6"/>
        <v>0</v>
      </c>
      <c r="T93" s="693">
        <v>0</v>
      </c>
      <c r="U93" s="693">
        <v>0</v>
      </c>
      <c r="V93" s="5398">
        <v>61</v>
      </c>
    </row>
    <row r="94" spans="1:22">
      <c r="A94" s="2664">
        <v>62</v>
      </c>
      <c r="B94" s="2670"/>
      <c r="C94" s="3398" t="s">
        <v>2721</v>
      </c>
      <c r="D94" s="2506">
        <v>0</v>
      </c>
      <c r="E94" s="693">
        <v>0</v>
      </c>
      <c r="F94" s="693">
        <v>0</v>
      </c>
      <c r="G94" s="693">
        <v>0</v>
      </c>
      <c r="H94" s="693">
        <v>0</v>
      </c>
      <c r="I94" s="693">
        <v>0</v>
      </c>
      <c r="J94" s="5396">
        <v>62</v>
      </c>
      <c r="K94" s="3683"/>
      <c r="L94" s="3683"/>
      <c r="M94" s="5397">
        <v>62</v>
      </c>
      <c r="N94" s="3687"/>
      <c r="O94" s="2506">
        <v>0</v>
      </c>
      <c r="P94" s="693">
        <v>0</v>
      </c>
      <c r="Q94" s="693">
        <f t="shared" si="5"/>
        <v>0</v>
      </c>
      <c r="R94" s="693">
        <v>0</v>
      </c>
      <c r="S94" s="693">
        <f t="shared" si="6"/>
        <v>0</v>
      </c>
      <c r="T94" s="693">
        <v>0</v>
      </c>
      <c r="U94" s="693">
        <v>0</v>
      </c>
      <c r="V94" s="5398">
        <v>62</v>
      </c>
    </row>
    <row r="95" spans="1:22">
      <c r="A95" s="2664">
        <v>63</v>
      </c>
      <c r="B95" s="2670"/>
      <c r="C95" s="3398" t="s">
        <v>2720</v>
      </c>
      <c r="D95" s="2506">
        <v>0</v>
      </c>
      <c r="E95" s="693">
        <v>0</v>
      </c>
      <c r="F95" s="693">
        <v>0</v>
      </c>
      <c r="G95" s="693">
        <v>0</v>
      </c>
      <c r="H95" s="693">
        <v>0</v>
      </c>
      <c r="I95" s="693">
        <v>0</v>
      </c>
      <c r="J95" s="5396">
        <v>63</v>
      </c>
      <c r="K95" s="3683"/>
      <c r="L95" s="3683"/>
      <c r="M95" s="5397">
        <v>63</v>
      </c>
      <c r="N95" s="3687"/>
      <c r="O95" s="2506">
        <v>0</v>
      </c>
      <c r="P95" s="693">
        <v>0</v>
      </c>
      <c r="Q95" s="693">
        <f t="shared" si="5"/>
        <v>0</v>
      </c>
      <c r="R95" s="693">
        <v>0</v>
      </c>
      <c r="S95" s="693">
        <f t="shared" si="6"/>
        <v>0</v>
      </c>
      <c r="T95" s="693">
        <v>0</v>
      </c>
      <c r="U95" s="693">
        <v>0</v>
      </c>
      <c r="V95" s="5398">
        <v>63</v>
      </c>
    </row>
    <row r="96" spans="1:22">
      <c r="A96" s="2664">
        <v>64</v>
      </c>
      <c r="B96" s="2670"/>
      <c r="C96" s="3398" t="s">
        <v>2719</v>
      </c>
      <c r="D96" s="2506">
        <v>0</v>
      </c>
      <c r="E96" s="693">
        <v>0</v>
      </c>
      <c r="F96" s="693">
        <v>0</v>
      </c>
      <c r="G96" s="693">
        <v>0</v>
      </c>
      <c r="H96" s="693">
        <v>0</v>
      </c>
      <c r="I96" s="693">
        <v>0</v>
      </c>
      <c r="J96" s="5396">
        <v>64</v>
      </c>
      <c r="K96" s="3683"/>
      <c r="L96" s="3683"/>
      <c r="M96" s="5397">
        <v>64</v>
      </c>
      <c r="N96" s="3687"/>
      <c r="O96" s="2506">
        <v>0</v>
      </c>
      <c r="P96" s="693">
        <v>0</v>
      </c>
      <c r="Q96" s="693">
        <f t="shared" si="5"/>
        <v>0</v>
      </c>
      <c r="R96" s="693">
        <v>0</v>
      </c>
      <c r="S96" s="693">
        <f t="shared" si="6"/>
        <v>0</v>
      </c>
      <c r="T96" s="693">
        <v>0</v>
      </c>
      <c r="U96" s="693">
        <v>0</v>
      </c>
      <c r="V96" s="5398">
        <v>64</v>
      </c>
    </row>
    <row r="97" spans="1:22">
      <c r="A97" s="2664">
        <v>65</v>
      </c>
      <c r="B97" s="2670"/>
      <c r="C97" s="3398" t="s">
        <v>2718</v>
      </c>
      <c r="D97" s="2506">
        <v>0</v>
      </c>
      <c r="E97" s="693">
        <v>0</v>
      </c>
      <c r="F97" s="693">
        <v>0</v>
      </c>
      <c r="G97" s="693">
        <v>0</v>
      </c>
      <c r="H97" s="693">
        <v>0</v>
      </c>
      <c r="I97" s="693">
        <v>0</v>
      </c>
      <c r="J97" s="5396">
        <v>65</v>
      </c>
      <c r="K97" s="3683"/>
      <c r="L97" s="3683"/>
      <c r="M97" s="5397">
        <v>65</v>
      </c>
      <c r="N97" s="3687"/>
      <c r="O97" s="2506">
        <v>0</v>
      </c>
      <c r="P97" s="693">
        <v>0</v>
      </c>
      <c r="Q97" s="693">
        <f t="shared" si="5"/>
        <v>0</v>
      </c>
      <c r="R97" s="693">
        <v>0</v>
      </c>
      <c r="S97" s="693">
        <f t="shared" si="6"/>
        <v>0</v>
      </c>
      <c r="T97" s="693">
        <v>0</v>
      </c>
      <c r="U97" s="693">
        <v>0</v>
      </c>
      <c r="V97" s="5398">
        <v>65</v>
      </c>
    </row>
    <row r="98" spans="1:22">
      <c r="A98" s="2664">
        <v>66</v>
      </c>
      <c r="B98" s="2670"/>
      <c r="C98" s="3399" t="s">
        <v>2717</v>
      </c>
      <c r="D98" s="2506">
        <v>0</v>
      </c>
      <c r="E98" s="693">
        <v>0</v>
      </c>
      <c r="F98" s="693">
        <v>0</v>
      </c>
      <c r="G98" s="693">
        <v>0</v>
      </c>
      <c r="H98" s="693">
        <v>0</v>
      </c>
      <c r="I98" s="693">
        <v>0</v>
      </c>
      <c r="J98" s="5396">
        <v>66</v>
      </c>
      <c r="K98" s="3683"/>
      <c r="L98" s="3683"/>
      <c r="M98" s="5397">
        <v>66</v>
      </c>
      <c r="N98" s="3687"/>
      <c r="O98" s="2506">
        <v>0</v>
      </c>
      <c r="P98" s="693">
        <v>0</v>
      </c>
      <c r="Q98" s="693">
        <f t="shared" si="5"/>
        <v>0</v>
      </c>
      <c r="R98" s="693">
        <v>0</v>
      </c>
      <c r="S98" s="693">
        <f t="shared" si="6"/>
        <v>0</v>
      </c>
      <c r="T98" s="693">
        <v>0</v>
      </c>
      <c r="U98" s="693">
        <v>0</v>
      </c>
      <c r="V98" s="5398">
        <v>66</v>
      </c>
    </row>
    <row r="99" spans="1:22">
      <c r="A99" s="2668"/>
      <c r="B99" s="2667"/>
      <c r="C99" s="3400" t="s">
        <v>2716</v>
      </c>
      <c r="D99" s="2519"/>
      <c r="E99" s="3664"/>
      <c r="F99" s="3664"/>
      <c r="G99" s="3664"/>
      <c r="H99" s="3664"/>
      <c r="I99" s="3664"/>
      <c r="J99" s="5399"/>
      <c r="K99" s="5349"/>
      <c r="L99" s="3683"/>
      <c r="M99" s="5400"/>
      <c r="N99" s="5401"/>
      <c r="O99" s="2519"/>
      <c r="P99" s="3664"/>
      <c r="Q99" s="3664"/>
      <c r="R99" s="3664"/>
      <c r="S99" s="3664"/>
      <c r="T99" s="3664"/>
      <c r="U99" s="3664"/>
      <c r="V99" s="5402"/>
    </row>
    <row r="100" spans="1:22">
      <c r="A100" s="2668">
        <v>67</v>
      </c>
      <c r="B100" s="2667"/>
      <c r="C100" s="3396" t="s">
        <v>2715</v>
      </c>
      <c r="D100" s="2519">
        <v>0</v>
      </c>
      <c r="E100" s="3664">
        <v>0</v>
      </c>
      <c r="F100" s="3664">
        <v>0</v>
      </c>
      <c r="G100" s="3664">
        <v>0</v>
      </c>
      <c r="H100" s="3664">
        <v>0</v>
      </c>
      <c r="I100" s="3664">
        <v>0</v>
      </c>
      <c r="J100" s="5399">
        <v>67</v>
      </c>
      <c r="K100" s="3683"/>
      <c r="L100" s="3683"/>
      <c r="M100" s="5400">
        <v>67</v>
      </c>
      <c r="N100" s="5401"/>
      <c r="O100" s="2519">
        <v>0</v>
      </c>
      <c r="P100" s="3664">
        <v>0</v>
      </c>
      <c r="Q100" s="3664">
        <f>T100-R100</f>
        <v>0</v>
      </c>
      <c r="R100" s="3664">
        <v>0</v>
      </c>
      <c r="S100" s="3664">
        <f>SUM(E100:I100)-O100</f>
        <v>0</v>
      </c>
      <c r="T100" s="3664">
        <v>0</v>
      </c>
      <c r="U100" s="3664">
        <v>0</v>
      </c>
      <c r="V100" s="5402">
        <v>67</v>
      </c>
    </row>
    <row r="101" spans="1:22">
      <c r="A101" s="2666"/>
      <c r="B101" s="2663"/>
      <c r="C101" s="3401" t="s">
        <v>2714</v>
      </c>
      <c r="D101" s="2501"/>
      <c r="E101" s="1471"/>
      <c r="F101" s="1471"/>
      <c r="G101" s="1471"/>
      <c r="H101" s="1471"/>
      <c r="I101" s="1471"/>
      <c r="J101" s="5385"/>
      <c r="K101" s="3683"/>
      <c r="L101" s="3683"/>
      <c r="M101" s="5386"/>
      <c r="N101" s="5403"/>
      <c r="O101" s="2501"/>
      <c r="P101" s="1471"/>
      <c r="Q101" s="1471"/>
      <c r="R101" s="1471"/>
      <c r="S101" s="1471"/>
      <c r="T101" s="1471"/>
      <c r="U101" s="1471"/>
      <c r="V101" s="5388"/>
    </row>
    <row r="102" spans="1:22">
      <c r="A102" s="2664">
        <v>68</v>
      </c>
      <c r="B102" s="2663"/>
      <c r="C102" s="3398" t="s">
        <v>2713</v>
      </c>
      <c r="D102" s="2501">
        <v>0</v>
      </c>
      <c r="E102" s="1471">
        <v>0</v>
      </c>
      <c r="F102" s="1471">
        <v>0</v>
      </c>
      <c r="G102" s="1471">
        <v>0</v>
      </c>
      <c r="H102" s="1471">
        <v>0</v>
      </c>
      <c r="I102" s="1471">
        <v>0</v>
      </c>
      <c r="J102" s="5396">
        <v>68</v>
      </c>
      <c r="K102" s="3683"/>
      <c r="L102" s="3683"/>
      <c r="M102" s="5397">
        <v>68</v>
      </c>
      <c r="N102" s="5403"/>
      <c r="O102" s="2501">
        <v>0</v>
      </c>
      <c r="P102" s="1471">
        <v>0</v>
      </c>
      <c r="Q102" s="1471">
        <f>T102-R102</f>
        <v>0</v>
      </c>
      <c r="R102" s="1471"/>
      <c r="S102" s="1471">
        <f>SUM(E102:I102)-O102</f>
        <v>0</v>
      </c>
      <c r="T102" s="1471">
        <v>0</v>
      </c>
      <c r="U102" s="1471">
        <v>0</v>
      </c>
      <c r="V102" s="5398">
        <v>68</v>
      </c>
    </row>
    <row r="103" spans="1:22">
      <c r="A103" s="2664">
        <v>69</v>
      </c>
      <c r="B103" s="2663"/>
      <c r="C103" s="3398" t="s">
        <v>2712</v>
      </c>
      <c r="D103" s="2501">
        <v>0</v>
      </c>
      <c r="E103" s="1471">
        <v>0</v>
      </c>
      <c r="F103" s="1471">
        <v>0</v>
      </c>
      <c r="G103" s="1471">
        <v>0</v>
      </c>
      <c r="H103" s="1471">
        <v>0</v>
      </c>
      <c r="I103" s="1471">
        <v>0</v>
      </c>
      <c r="J103" s="5396">
        <v>69</v>
      </c>
      <c r="K103" s="3683"/>
      <c r="L103" s="3683"/>
      <c r="M103" s="5397">
        <v>69</v>
      </c>
      <c r="N103" s="5403"/>
      <c r="O103" s="2501">
        <v>0</v>
      </c>
      <c r="P103" s="1471">
        <v>0</v>
      </c>
      <c r="Q103" s="1471">
        <f>T103-R103</f>
        <v>0</v>
      </c>
      <c r="R103" s="1471">
        <v>0</v>
      </c>
      <c r="S103" s="1471">
        <f>SUM(E103:I103)-O103</f>
        <v>0</v>
      </c>
      <c r="T103" s="1471">
        <v>0</v>
      </c>
      <c r="U103" s="1471">
        <v>0</v>
      </c>
      <c r="V103" s="5398">
        <v>69</v>
      </c>
    </row>
    <row r="104" spans="1:22">
      <c r="A104" s="2664">
        <v>70</v>
      </c>
      <c r="B104" s="2663"/>
      <c r="C104" s="3402" t="s">
        <v>2711</v>
      </c>
      <c r="D104" s="2501">
        <f t="shared" ref="D104:I104" si="7">SUM(D91:D103)</f>
        <v>0</v>
      </c>
      <c r="E104" s="2501">
        <f t="shared" si="7"/>
        <v>0</v>
      </c>
      <c r="F104" s="2501">
        <f t="shared" si="7"/>
        <v>0</v>
      </c>
      <c r="G104" s="2501">
        <f t="shared" si="7"/>
        <v>0</v>
      </c>
      <c r="H104" s="2501">
        <f t="shared" si="7"/>
        <v>0</v>
      </c>
      <c r="I104" s="2501">
        <f t="shared" si="7"/>
        <v>0</v>
      </c>
      <c r="J104" s="5396">
        <v>70</v>
      </c>
      <c r="K104" s="3683"/>
      <c r="L104" s="3683"/>
      <c r="M104" s="5397">
        <v>70</v>
      </c>
      <c r="N104" s="5403"/>
      <c r="O104" s="2501">
        <f t="shared" ref="O104:U104" si="8">SUM(O91:O103)</f>
        <v>0</v>
      </c>
      <c r="P104" s="2501">
        <f t="shared" si="8"/>
        <v>0</v>
      </c>
      <c r="Q104" s="2501">
        <f t="shared" si="8"/>
        <v>0</v>
      </c>
      <c r="R104" s="2501">
        <f t="shared" si="8"/>
        <v>0</v>
      </c>
      <c r="S104" s="2501">
        <f t="shared" si="8"/>
        <v>0</v>
      </c>
      <c r="T104" s="2501">
        <f t="shared" si="8"/>
        <v>0</v>
      </c>
      <c r="U104" s="2501">
        <f t="shared" si="8"/>
        <v>0</v>
      </c>
      <c r="V104" s="5398">
        <v>70</v>
      </c>
    </row>
    <row r="105" spans="1:22">
      <c r="A105" s="2657"/>
      <c r="B105" s="2656"/>
      <c r="C105" s="3394"/>
      <c r="D105" s="5404"/>
      <c r="E105" s="5404"/>
      <c r="F105" s="5404"/>
      <c r="G105" s="5404"/>
      <c r="H105" s="5404"/>
      <c r="I105" s="5404"/>
      <c r="J105" s="5405"/>
      <c r="K105" s="3683"/>
      <c r="L105" s="3683"/>
      <c r="M105" s="5406"/>
      <c r="N105" s="5407"/>
      <c r="O105" s="4249"/>
      <c r="P105" s="4249"/>
      <c r="Q105" s="4249"/>
      <c r="R105" s="4249"/>
      <c r="S105" s="4249"/>
      <c r="T105" s="4249"/>
      <c r="U105" s="4249"/>
      <c r="V105" s="5408"/>
    </row>
    <row r="106" spans="1:22">
      <c r="A106" s="2661" t="s">
        <v>642</v>
      </c>
      <c r="B106" s="2660"/>
      <c r="C106" s="3393"/>
      <c r="D106" s="5346"/>
      <c r="E106" s="5346"/>
      <c r="F106" s="5346"/>
      <c r="G106" s="5346"/>
      <c r="H106" s="5346"/>
      <c r="I106" s="5346"/>
      <c r="J106" s="5409"/>
      <c r="K106" s="3683"/>
      <c r="L106" s="3683"/>
      <c r="M106" s="5410" t="s">
        <v>642</v>
      </c>
      <c r="N106" s="5411"/>
      <c r="O106" s="5412"/>
      <c r="P106" s="5412"/>
      <c r="Q106" s="5412"/>
      <c r="R106" s="5412"/>
      <c r="S106" s="5412"/>
      <c r="T106" s="5412"/>
      <c r="U106" s="5412"/>
      <c r="V106" s="5413"/>
    </row>
    <row r="107" spans="1:22">
      <c r="A107" s="2657"/>
      <c r="B107" s="2656"/>
      <c r="C107" s="3394"/>
      <c r="D107" s="5404"/>
      <c r="E107" s="5404"/>
      <c r="F107" s="5404"/>
      <c r="G107" s="5404"/>
      <c r="H107" s="5404"/>
      <c r="I107" s="5404"/>
      <c r="J107" s="5405"/>
      <c r="K107" s="3683"/>
      <c r="L107" s="3683"/>
      <c r="M107" s="5406"/>
      <c r="N107" s="5407"/>
      <c r="O107" s="4249"/>
      <c r="P107" s="4249"/>
      <c r="Q107" s="4249"/>
      <c r="R107" s="4249"/>
      <c r="S107" s="4249"/>
      <c r="T107" s="4249"/>
      <c r="U107" s="4249"/>
      <c r="V107" s="5408"/>
    </row>
    <row r="108" spans="1:22">
      <c r="A108" s="2657"/>
      <c r="B108" s="2656"/>
      <c r="C108" s="3394"/>
      <c r="D108" s="5404"/>
      <c r="E108" s="5404"/>
      <c r="F108" s="5404"/>
      <c r="G108" s="5404"/>
      <c r="H108" s="5404"/>
      <c r="I108" s="5404"/>
      <c r="J108" s="5405"/>
      <c r="K108" s="3683"/>
      <c r="L108" s="3683"/>
      <c r="M108" s="5406"/>
      <c r="N108" s="5407"/>
      <c r="O108" s="4249"/>
      <c r="P108" s="4249"/>
      <c r="Q108" s="4249"/>
      <c r="R108" s="4249"/>
      <c r="S108" s="4249"/>
      <c r="T108" s="4249"/>
      <c r="U108" s="4249"/>
      <c r="V108" s="5408"/>
    </row>
    <row r="109" spans="1:22">
      <c r="A109" s="2657"/>
      <c r="B109" s="2656"/>
      <c r="C109" s="3394"/>
      <c r="D109" s="5404"/>
      <c r="E109" s="5404"/>
      <c r="F109" s="5404"/>
      <c r="G109" s="5404"/>
      <c r="H109" s="5404"/>
      <c r="I109" s="5404"/>
      <c r="J109" s="5405"/>
      <c r="K109" s="3683"/>
      <c r="L109" s="3683"/>
      <c r="M109" s="5406"/>
      <c r="N109" s="5407"/>
      <c r="O109" s="4249"/>
      <c r="P109" s="4249"/>
      <c r="Q109" s="4249"/>
      <c r="R109" s="4249"/>
      <c r="S109" s="4249"/>
      <c r="T109" s="4249"/>
      <c r="U109" s="4249"/>
      <c r="V109" s="5408"/>
    </row>
    <row r="110" spans="1:22">
      <c r="A110" s="2657"/>
      <c r="B110" s="2656"/>
      <c r="C110" s="3394"/>
      <c r="D110" s="5404"/>
      <c r="E110" s="5404"/>
      <c r="F110" s="5404"/>
      <c r="G110" s="5404"/>
      <c r="H110" s="5404"/>
      <c r="I110" s="5404"/>
      <c r="J110" s="5405"/>
      <c r="K110" s="3683"/>
      <c r="L110" s="3683"/>
      <c r="M110" s="5406"/>
      <c r="N110" s="5407"/>
      <c r="O110" s="4249"/>
      <c r="P110" s="4249"/>
      <c r="Q110" s="4249"/>
      <c r="R110" s="4249"/>
      <c r="S110" s="4249"/>
      <c r="T110" s="4249"/>
      <c r="U110" s="4249"/>
      <c r="V110" s="5408"/>
    </row>
    <row r="111" spans="1:22">
      <c r="A111" s="2657"/>
      <c r="B111" s="2656"/>
      <c r="C111" s="3394"/>
      <c r="D111" s="5404"/>
      <c r="E111" s="5404"/>
      <c r="F111" s="5404"/>
      <c r="G111" s="5404"/>
      <c r="H111" s="5404"/>
      <c r="I111" s="5404"/>
      <c r="J111" s="5405"/>
      <c r="K111" s="3683"/>
      <c r="L111" s="3683"/>
      <c r="M111" s="5406"/>
      <c r="N111" s="5407"/>
      <c r="O111" s="4249"/>
      <c r="P111" s="4249"/>
      <c r="Q111" s="4249"/>
      <c r="R111" s="4249"/>
      <c r="S111" s="4249"/>
      <c r="T111" s="4249"/>
      <c r="U111" s="4249"/>
      <c r="V111" s="5408"/>
    </row>
    <row r="112" spans="1:22">
      <c r="A112" s="2657"/>
      <c r="B112" s="2656"/>
      <c r="C112" s="3394"/>
      <c r="D112" s="5404"/>
      <c r="E112" s="5404"/>
      <c r="F112" s="5404"/>
      <c r="G112" s="5404"/>
      <c r="H112" s="5404"/>
      <c r="I112" s="5404"/>
      <c r="J112" s="5405"/>
      <c r="K112" s="3683"/>
      <c r="L112" s="3683"/>
      <c r="M112" s="5406"/>
      <c r="N112" s="5407"/>
      <c r="O112" s="4249"/>
      <c r="P112" s="4249"/>
      <c r="Q112" s="4249"/>
      <c r="R112" s="4249"/>
      <c r="S112" s="4249"/>
      <c r="T112" s="4249"/>
      <c r="U112" s="4249"/>
      <c r="V112" s="5408"/>
    </row>
    <row r="113" spans="1:22">
      <c r="A113" s="2657"/>
      <c r="B113" s="2656"/>
      <c r="C113" s="3394"/>
      <c r="D113" s="5404"/>
      <c r="E113" s="5404"/>
      <c r="F113" s="5404"/>
      <c r="G113" s="5404"/>
      <c r="H113" s="5404"/>
      <c r="I113" s="5404"/>
      <c r="J113" s="5405"/>
      <c r="K113" s="3683"/>
      <c r="L113" s="3683"/>
      <c r="M113" s="5406"/>
      <c r="N113" s="5407"/>
      <c r="O113" s="4249"/>
      <c r="P113" s="4249"/>
      <c r="Q113" s="4249"/>
      <c r="R113" s="4249"/>
      <c r="S113" s="4249"/>
      <c r="T113" s="4249"/>
      <c r="U113" s="4249"/>
      <c r="V113" s="5408"/>
    </row>
    <row r="114" spans="1:22">
      <c r="A114" s="2657"/>
      <c r="B114" s="2656"/>
      <c r="C114" s="3394"/>
      <c r="D114" s="5404"/>
      <c r="E114" s="5404"/>
      <c r="F114" s="5404"/>
      <c r="G114" s="5404"/>
      <c r="H114" s="5404"/>
      <c r="I114" s="5404"/>
      <c r="J114" s="5405"/>
      <c r="K114" s="3683"/>
      <c r="L114" s="3683"/>
      <c r="M114" s="5406"/>
      <c r="N114" s="5407"/>
      <c r="O114" s="4249"/>
      <c r="P114" s="4249"/>
      <c r="Q114" s="4249"/>
      <c r="R114" s="4249"/>
      <c r="S114" s="4249"/>
      <c r="T114" s="4249"/>
      <c r="U114" s="4249"/>
      <c r="V114" s="5408"/>
    </row>
    <row r="115" spans="1:22">
      <c r="A115" s="2657"/>
      <c r="B115" s="2656"/>
      <c r="C115" s="3394"/>
      <c r="D115" s="5404"/>
      <c r="E115" s="5404"/>
      <c r="F115" s="5404"/>
      <c r="G115" s="5404"/>
      <c r="H115" s="5404"/>
      <c r="I115" s="5404"/>
      <c r="J115" s="5405"/>
      <c r="K115" s="3683"/>
      <c r="L115" s="3683"/>
      <c r="M115" s="5406"/>
      <c r="N115" s="5407"/>
      <c r="O115" s="4249"/>
      <c r="P115" s="4249"/>
      <c r="Q115" s="4249"/>
      <c r="R115" s="4249"/>
      <c r="S115" s="4249"/>
      <c r="T115" s="4249"/>
      <c r="U115" s="4249"/>
      <c r="V115" s="5408"/>
    </row>
    <row r="116" spans="1:22">
      <c r="A116" s="2657"/>
      <c r="B116" s="2656"/>
      <c r="C116" s="3394"/>
      <c r="D116" s="5404"/>
      <c r="E116" s="5404"/>
      <c r="F116" s="5404"/>
      <c r="G116" s="5404"/>
      <c r="H116" s="5404"/>
      <c r="I116" s="5404"/>
      <c r="J116" s="5405"/>
      <c r="K116" s="3683"/>
      <c r="L116" s="3683"/>
      <c r="M116" s="5406"/>
      <c r="N116" s="5407"/>
      <c r="O116" s="4249"/>
      <c r="P116" s="4249"/>
      <c r="Q116" s="4249"/>
      <c r="R116" s="4249"/>
      <c r="S116" s="4249"/>
      <c r="T116" s="4249"/>
      <c r="U116" s="4249"/>
      <c r="V116" s="5408"/>
    </row>
    <row r="117" spans="1:22">
      <c r="A117" s="2657"/>
      <c r="B117" s="2656"/>
      <c r="C117" s="3394"/>
      <c r="D117" s="5404"/>
      <c r="E117" s="5404"/>
      <c r="F117" s="5404"/>
      <c r="G117" s="5404"/>
      <c r="H117" s="5404"/>
      <c r="I117" s="5404"/>
      <c r="J117" s="5405"/>
      <c r="K117" s="3683"/>
      <c r="L117" s="3683"/>
      <c r="M117" s="5406"/>
      <c r="N117" s="5407"/>
      <c r="O117" s="4249"/>
      <c r="P117" s="4249"/>
      <c r="Q117" s="4249"/>
      <c r="R117" s="4249"/>
      <c r="S117" s="4249"/>
      <c r="T117" s="4249"/>
      <c r="U117" s="4249"/>
      <c r="V117" s="5408"/>
    </row>
    <row r="118" spans="1:22">
      <c r="A118" s="2657"/>
      <c r="B118" s="2656"/>
      <c r="C118" s="3394"/>
      <c r="D118" s="5404"/>
      <c r="E118" s="5404"/>
      <c r="F118" s="5404"/>
      <c r="G118" s="5404"/>
      <c r="H118" s="5404"/>
      <c r="I118" s="5404"/>
      <c r="J118" s="5405"/>
      <c r="K118" s="3683"/>
      <c r="L118" s="3683"/>
      <c r="M118" s="5406"/>
      <c r="N118" s="5407"/>
      <c r="O118" s="4249"/>
      <c r="P118" s="4249"/>
      <c r="Q118" s="4249"/>
      <c r="R118" s="4249"/>
      <c r="S118" s="4249"/>
      <c r="T118" s="4249"/>
      <c r="U118" s="4249"/>
      <c r="V118" s="5408"/>
    </row>
    <row r="119" spans="1:22">
      <c r="A119" s="2657"/>
      <c r="B119" s="2656"/>
      <c r="C119" s="3394"/>
      <c r="D119" s="5404"/>
      <c r="E119" s="5404"/>
      <c r="F119" s="5404"/>
      <c r="G119" s="5404"/>
      <c r="H119" s="5404"/>
      <c r="I119" s="5404"/>
      <c r="J119" s="5405"/>
      <c r="K119" s="3683"/>
      <c r="L119" s="3683"/>
      <c r="M119" s="5406"/>
      <c r="N119" s="5407"/>
      <c r="O119" s="4249"/>
      <c r="P119" s="4249"/>
      <c r="Q119" s="4249"/>
      <c r="R119" s="4249"/>
      <c r="S119" s="4249"/>
      <c r="T119" s="4249"/>
      <c r="U119" s="4249"/>
      <c r="V119" s="5408"/>
    </row>
    <row r="120" spans="1:22">
      <c r="A120" s="2657"/>
      <c r="B120" s="2656"/>
      <c r="C120" s="3394"/>
      <c r="D120" s="5404"/>
      <c r="E120" s="5404"/>
      <c r="F120" s="5404"/>
      <c r="G120" s="5404"/>
      <c r="H120" s="5404"/>
      <c r="I120" s="5404"/>
      <c r="J120" s="5405"/>
      <c r="K120" s="3683"/>
      <c r="L120" s="3683"/>
      <c r="M120" s="5406"/>
      <c r="N120" s="5407"/>
      <c r="O120" s="4249"/>
      <c r="P120" s="4249"/>
      <c r="Q120" s="4249"/>
      <c r="R120" s="4249"/>
      <c r="S120" s="4249"/>
      <c r="T120" s="4249"/>
      <c r="U120" s="4249"/>
      <c r="V120" s="5408"/>
    </row>
    <row r="121" spans="1:22">
      <c r="A121" s="2657"/>
      <c r="B121" s="2656"/>
      <c r="C121" s="3394"/>
      <c r="D121" s="5404"/>
      <c r="E121" s="5404"/>
      <c r="F121" s="5404"/>
      <c r="G121" s="5404"/>
      <c r="H121" s="5404"/>
      <c r="I121" s="5404"/>
      <c r="J121" s="5405"/>
      <c r="K121" s="3683"/>
      <c r="L121" s="3683"/>
      <c r="M121" s="5406"/>
      <c r="N121" s="5407"/>
      <c r="O121" s="4249"/>
      <c r="P121" s="4249"/>
      <c r="Q121" s="4249"/>
      <c r="R121" s="4249"/>
      <c r="S121" s="4249"/>
      <c r="T121" s="4249"/>
      <c r="U121" s="4249"/>
      <c r="V121" s="5408"/>
    </row>
    <row r="122" spans="1:22">
      <c r="A122" s="2657"/>
      <c r="B122" s="2656"/>
      <c r="C122" s="3394"/>
      <c r="D122" s="5404"/>
      <c r="E122" s="5404"/>
      <c r="F122" s="5404"/>
      <c r="G122" s="5404"/>
      <c r="H122" s="5404"/>
      <c r="I122" s="5404"/>
      <c r="J122" s="5405"/>
      <c r="K122" s="3683"/>
      <c r="L122" s="3683"/>
      <c r="M122" s="5406"/>
      <c r="N122" s="5407"/>
      <c r="O122" s="4249"/>
      <c r="P122" s="4249"/>
      <c r="Q122" s="4249"/>
      <c r="R122" s="4249"/>
      <c r="S122" s="4249"/>
      <c r="T122" s="4249"/>
      <c r="U122" s="4249"/>
      <c r="V122" s="5408"/>
    </row>
    <row r="123" spans="1:22">
      <c r="A123" s="2657"/>
      <c r="B123" s="2656"/>
      <c r="C123" s="3394"/>
      <c r="D123" s="3403"/>
      <c r="E123" s="3403"/>
      <c r="F123" s="3403"/>
      <c r="G123" s="3403"/>
      <c r="H123" s="3403"/>
      <c r="I123" s="3403"/>
      <c r="J123" s="2655"/>
      <c r="K123" s="2649"/>
      <c r="L123" s="2649"/>
      <c r="M123" s="2715"/>
      <c r="N123" s="2714"/>
      <c r="O123" s="3389"/>
      <c r="P123" s="3389"/>
      <c r="Q123" s="3389"/>
      <c r="R123" s="3389"/>
      <c r="S123" s="3389"/>
      <c r="T123" s="3389"/>
      <c r="U123" s="3389"/>
      <c r="V123" s="2713"/>
    </row>
    <row r="124" spans="1:22">
      <c r="A124" s="2657"/>
      <c r="B124" s="2656"/>
      <c r="C124" s="3394"/>
      <c r="D124" s="3403"/>
      <c r="E124" s="3403"/>
      <c r="F124" s="3403"/>
      <c r="G124" s="3403"/>
      <c r="H124" s="3403"/>
      <c r="I124" s="3403"/>
      <c r="J124" s="2655"/>
      <c r="K124" s="2649"/>
      <c r="L124" s="2649"/>
      <c r="M124" s="2715"/>
      <c r="N124" s="2714"/>
      <c r="O124" s="3389"/>
      <c r="P124" s="3389"/>
      <c r="Q124" s="3389"/>
      <c r="R124" s="3389"/>
      <c r="S124" s="3389"/>
      <c r="T124" s="3389"/>
      <c r="U124" s="3389"/>
      <c r="V124" s="2713"/>
    </row>
    <row r="125" spans="1:22">
      <c r="A125" s="2657"/>
      <c r="B125" s="2656"/>
      <c r="C125" s="3394"/>
      <c r="D125" s="3403"/>
      <c r="E125" s="3403"/>
      <c r="F125" s="3403"/>
      <c r="G125" s="3403"/>
      <c r="H125" s="3403"/>
      <c r="I125" s="3403"/>
      <c r="J125" s="2655"/>
      <c r="K125" s="2649"/>
      <c r="L125" s="2649"/>
      <c r="M125" s="2715"/>
      <c r="N125" s="2714"/>
      <c r="O125" s="3389"/>
      <c r="P125" s="3389"/>
      <c r="Q125" s="3389"/>
      <c r="R125" s="3389"/>
      <c r="S125" s="3389"/>
      <c r="T125" s="3389"/>
      <c r="U125" s="3389"/>
      <c r="V125" s="2713"/>
    </row>
    <row r="126" spans="1:22">
      <c r="A126" s="2657"/>
      <c r="B126" s="2656"/>
      <c r="C126" s="3394"/>
      <c r="D126" s="3403"/>
      <c r="E126" s="3403"/>
      <c r="F126" s="3403"/>
      <c r="G126" s="3403"/>
      <c r="H126" s="3403"/>
      <c r="I126" s="3403"/>
      <c r="J126" s="2655"/>
      <c r="K126" s="2649"/>
      <c r="L126" s="2649"/>
      <c r="M126" s="2715"/>
      <c r="N126" s="2714"/>
      <c r="O126" s="3389"/>
      <c r="P126" s="3389"/>
      <c r="Q126" s="3389"/>
      <c r="R126" s="3389"/>
      <c r="S126" s="3389"/>
      <c r="T126" s="3389"/>
      <c r="U126" s="3389"/>
      <c r="V126" s="2713"/>
    </row>
    <row r="127" spans="1:22">
      <c r="A127" s="2657"/>
      <c r="B127" s="2656"/>
      <c r="C127" s="3394"/>
      <c r="D127" s="3403"/>
      <c r="E127" s="3403"/>
      <c r="F127" s="3403"/>
      <c r="G127" s="3403"/>
      <c r="H127" s="3403"/>
      <c r="I127" s="3403"/>
      <c r="J127" s="2655"/>
      <c r="K127" s="2649"/>
      <c r="L127" s="2649"/>
      <c r="M127" s="2715"/>
      <c r="N127" s="2714"/>
      <c r="O127" s="3389"/>
      <c r="P127" s="3389"/>
      <c r="Q127" s="3389"/>
      <c r="R127" s="3389"/>
      <c r="S127" s="3389"/>
      <c r="T127" s="3389"/>
      <c r="U127" s="3389"/>
      <c r="V127" s="2713"/>
    </row>
    <row r="128" spans="1:22">
      <c r="A128" s="2657"/>
      <c r="B128" s="2656"/>
      <c r="C128" s="3394"/>
      <c r="D128" s="3403"/>
      <c r="E128" s="3403"/>
      <c r="F128" s="3403"/>
      <c r="G128" s="3403"/>
      <c r="H128" s="3403"/>
      <c r="I128" s="3403"/>
      <c r="J128" s="2655"/>
      <c r="K128" s="2649"/>
      <c r="L128" s="2649"/>
      <c r="M128" s="2715"/>
      <c r="N128" s="2714"/>
      <c r="O128" s="3389"/>
      <c r="P128" s="3389"/>
      <c r="Q128" s="3389"/>
      <c r="R128" s="3389"/>
      <c r="S128" s="3389"/>
      <c r="T128" s="3389"/>
      <c r="U128" s="3389"/>
      <c r="V128" s="2713"/>
    </row>
    <row r="129" spans="1:22">
      <c r="A129" s="2657"/>
      <c r="B129" s="2656"/>
      <c r="C129" s="3394"/>
      <c r="D129" s="3403"/>
      <c r="E129" s="3403"/>
      <c r="F129" s="3403"/>
      <c r="G129" s="3403"/>
      <c r="H129" s="3403"/>
      <c r="I129" s="3403"/>
      <c r="J129" s="2655"/>
      <c r="K129" s="2649"/>
      <c r="L129" s="2649"/>
      <c r="M129" s="2715"/>
      <c r="N129" s="2714"/>
      <c r="O129" s="3389"/>
      <c r="P129" s="3389"/>
      <c r="Q129" s="3389"/>
      <c r="R129" s="3389"/>
      <c r="S129" s="3389"/>
      <c r="T129" s="3389"/>
      <c r="U129" s="3389"/>
      <c r="V129" s="2713"/>
    </row>
    <row r="130" spans="1:22">
      <c r="A130" s="2657"/>
      <c r="B130" s="2656"/>
      <c r="C130" s="3394"/>
      <c r="D130" s="3403"/>
      <c r="E130" s="3403"/>
      <c r="F130" s="3403"/>
      <c r="G130" s="3403"/>
      <c r="H130" s="3403"/>
      <c r="I130" s="3403"/>
      <c r="J130" s="2655"/>
      <c r="K130" s="2649"/>
      <c r="L130" s="2649"/>
      <c r="M130" s="2715"/>
      <c r="N130" s="2714"/>
      <c r="O130" s="3389"/>
      <c r="P130" s="3389"/>
      <c r="Q130" s="3389"/>
      <c r="R130" s="3389"/>
      <c r="S130" s="3389"/>
      <c r="T130" s="3389"/>
      <c r="U130" s="3389"/>
      <c r="V130" s="2713"/>
    </row>
    <row r="131" spans="1:22" ht="12" thickBot="1">
      <c r="A131" s="2654"/>
      <c r="B131" s="2653"/>
      <c r="C131" s="3405"/>
      <c r="D131" s="3405"/>
      <c r="E131" s="3405"/>
      <c r="F131" s="3405"/>
      <c r="G131" s="3405"/>
      <c r="H131" s="3405"/>
      <c r="I131" s="3405"/>
      <c r="J131" s="2652"/>
      <c r="K131" s="2649"/>
      <c r="L131" s="2649"/>
      <c r="M131" s="2712"/>
      <c r="N131" s="2711"/>
      <c r="O131" s="3391"/>
      <c r="P131" s="3391"/>
      <c r="Q131" s="3391"/>
      <c r="R131" s="3391"/>
      <c r="S131" s="3391"/>
      <c r="T131" s="3391"/>
      <c r="U131" s="3391"/>
      <c r="V131" s="2710"/>
    </row>
    <row r="132" spans="1:22" ht="12">
      <c r="A132" s="2651"/>
      <c r="B132" s="2649"/>
      <c r="C132" s="3406"/>
      <c r="D132" s="3406"/>
      <c r="E132" s="3406"/>
      <c r="F132" s="3406"/>
      <c r="G132" s="3406"/>
      <c r="H132" s="3406"/>
      <c r="I132" s="3406"/>
      <c r="J132" s="2650" t="s">
        <v>3213</v>
      </c>
      <c r="K132" s="2649"/>
      <c r="L132" s="2649"/>
      <c r="M132" s="2709" t="s">
        <v>3213</v>
      </c>
      <c r="N132" s="2707"/>
      <c r="O132" s="3392"/>
      <c r="P132" s="3392"/>
      <c r="Q132" s="3392"/>
      <c r="R132" s="3392"/>
      <c r="S132" s="3392"/>
      <c r="T132" s="3392"/>
      <c r="U132" s="3392"/>
      <c r="V132" s="2708"/>
    </row>
  </sheetData>
  <mergeCells count="7">
    <mergeCell ref="D74:E74"/>
    <mergeCell ref="D75:E75"/>
    <mergeCell ref="A2:J2"/>
    <mergeCell ref="A12:J12"/>
    <mergeCell ref="M2:V2"/>
    <mergeCell ref="D13:E13"/>
    <mergeCell ref="D14:E14"/>
  </mergeCells>
  <printOptions horizontalCentered="1"/>
  <pageMargins left="0.25" right="0.25" top="0.5" bottom="0.5" header="0" footer="0"/>
  <pageSetup scale="98" fitToWidth="2" fitToHeight="2" pageOrder="overThenDown" orientation="portrait" r:id="rId1"/>
  <headerFooter alignWithMargins="0"/>
  <rowBreaks count="1" manualBreakCount="1">
    <brk id="68" max="21" man="1"/>
  </rowBreaks>
  <colBreaks count="1" manualBreakCount="1">
    <brk id="11" max="131" man="1"/>
  </colBreaks>
  <legacy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codeName="Sheet127">
    <pageSetUpPr fitToPage="1"/>
  </sheetPr>
  <dimension ref="A1:BP174"/>
  <sheetViews>
    <sheetView showGridLines="0" zoomScale="120" zoomScaleNormal="120" workbookViewId="0">
      <selection activeCell="H38" sqref="H38"/>
    </sheetView>
  </sheetViews>
  <sheetFormatPr defaultColWidth="13.140625" defaultRowHeight="11.25"/>
  <cols>
    <col min="1" max="1" width="5" style="2758" customWidth="1"/>
    <col min="2" max="6" width="6.42578125" style="2758" customWidth="1"/>
    <col min="7" max="7" width="13.140625" style="2758" customWidth="1"/>
    <col min="8" max="8" width="14.85546875" style="2758" customWidth="1"/>
    <col min="9" max="10" width="14.42578125" style="2758" customWidth="1"/>
    <col min="11" max="11" width="7.140625" style="2758" customWidth="1"/>
    <col min="12" max="12" width="7.85546875" style="2758" customWidth="1"/>
    <col min="13" max="16384" width="13.140625" style="2758"/>
  </cols>
  <sheetData>
    <row r="1" spans="1:55" ht="10.5" customHeight="1" thickBot="1">
      <c r="A1" s="2821">
        <v>102</v>
      </c>
      <c r="B1" s="2762"/>
      <c r="C1" s="2762"/>
      <c r="D1" s="2762"/>
      <c r="E1" s="2762"/>
      <c r="F1" s="2762"/>
      <c r="G1" s="2762"/>
      <c r="H1" s="2762"/>
      <c r="I1" s="563"/>
      <c r="J1" s="2762"/>
      <c r="K1" s="2763" t="s">
        <v>3500</v>
      </c>
      <c r="L1" s="2762"/>
    </row>
    <row r="2" spans="1:55" ht="15.75" customHeight="1">
      <c r="A2" s="2820" t="s">
        <v>3227</v>
      </c>
      <c r="B2" s="2819"/>
      <c r="C2" s="2819"/>
      <c r="D2" s="2819"/>
      <c r="E2" s="2819"/>
      <c r="F2" s="2819"/>
      <c r="G2" s="2819"/>
      <c r="H2" s="2819"/>
      <c r="I2" s="2819"/>
      <c r="J2" s="2819"/>
      <c r="K2" s="2818"/>
      <c r="L2" s="2762"/>
    </row>
    <row r="3" spans="1:55" ht="11.25" customHeight="1">
      <c r="A3" s="2817" t="s">
        <v>1522</v>
      </c>
      <c r="B3" s="2802"/>
      <c r="C3" s="2802"/>
      <c r="D3" s="2802"/>
      <c r="E3" s="2802"/>
      <c r="F3" s="2802"/>
      <c r="G3" s="2802"/>
      <c r="H3" s="2802"/>
      <c r="I3" s="2802"/>
      <c r="J3" s="2802"/>
      <c r="K3" s="2816"/>
      <c r="L3" s="2762"/>
    </row>
    <row r="4" spans="1:55" ht="11.25" customHeight="1">
      <c r="A4" s="2812" t="s">
        <v>2765</v>
      </c>
      <c r="B4" s="2811"/>
      <c r="C4" s="2802"/>
      <c r="D4" s="2802"/>
      <c r="E4" s="2802"/>
      <c r="F4" s="2802"/>
      <c r="G4" s="2802"/>
      <c r="H4" s="2802"/>
      <c r="I4" s="2802"/>
      <c r="J4" s="2802"/>
      <c r="K4" s="2810"/>
      <c r="L4" s="2814"/>
    </row>
    <row r="5" spans="1:55" ht="11.25" customHeight="1">
      <c r="A5" s="2812" t="s">
        <v>2764</v>
      </c>
      <c r="B5" s="2813"/>
      <c r="C5" s="2802"/>
      <c r="D5" s="2802"/>
      <c r="E5" s="2802"/>
      <c r="F5" s="2802"/>
      <c r="G5" s="2802"/>
      <c r="H5" s="2802"/>
      <c r="I5" s="2802"/>
      <c r="J5" s="2802"/>
      <c r="K5" s="2810"/>
      <c r="L5" s="2814"/>
    </row>
    <row r="6" spans="1:55" ht="11.25" customHeight="1">
      <c r="A6" s="2812" t="s">
        <v>2763</v>
      </c>
      <c r="B6" s="2813"/>
      <c r="C6" s="2802"/>
      <c r="D6" s="2802"/>
      <c r="E6" s="2802"/>
      <c r="F6" s="2802"/>
      <c r="G6" s="2802"/>
      <c r="H6" s="2802"/>
      <c r="I6" s="2802"/>
      <c r="J6" s="2802"/>
      <c r="K6" s="2810"/>
      <c r="L6" s="2814"/>
    </row>
    <row r="7" spans="1:55" ht="11.25" customHeight="1">
      <c r="A7" s="2812" t="s">
        <v>2762</v>
      </c>
      <c r="B7" s="2813"/>
      <c r="C7" s="2802"/>
      <c r="D7" s="2802"/>
      <c r="E7" s="2802"/>
      <c r="F7" s="2802"/>
      <c r="G7" s="2802"/>
      <c r="H7" s="2802"/>
      <c r="I7" s="2802"/>
      <c r="J7" s="2802"/>
      <c r="K7" s="2810"/>
      <c r="L7" s="2814"/>
    </row>
    <row r="8" spans="1:55" ht="11.25" customHeight="1">
      <c r="A8" s="2812" t="s">
        <v>2761</v>
      </c>
      <c r="B8" s="2813"/>
      <c r="C8" s="2807"/>
      <c r="D8" s="2802"/>
      <c r="E8" s="2806"/>
      <c r="F8" s="2806"/>
      <c r="G8" s="2806"/>
      <c r="H8" s="2806"/>
      <c r="I8" s="2806"/>
      <c r="J8" s="2806"/>
      <c r="K8" s="2810"/>
      <c r="L8" s="2814"/>
      <c r="T8" s="2781"/>
      <c r="V8" s="2765"/>
      <c r="W8" s="2765"/>
      <c r="X8" s="2765"/>
      <c r="Y8" s="2765"/>
      <c r="Z8" s="2765"/>
      <c r="AA8" s="2765"/>
      <c r="AB8" s="2765"/>
      <c r="AC8" s="2765"/>
      <c r="AD8" s="2765"/>
      <c r="AE8" s="2765"/>
      <c r="AF8" s="2765"/>
      <c r="AG8" s="2765"/>
      <c r="AH8" s="2765"/>
      <c r="AO8" s="2781"/>
      <c r="AQ8" s="2765"/>
      <c r="AR8" s="2765"/>
      <c r="AS8" s="2765"/>
      <c r="AT8" s="2765"/>
      <c r="AU8" s="2765"/>
      <c r="AV8" s="2765"/>
      <c r="AW8" s="2765"/>
      <c r="AX8" s="2765"/>
      <c r="AY8" s="2765"/>
      <c r="AZ8" s="2765"/>
      <c r="BA8" s="2765"/>
      <c r="BB8" s="2765"/>
      <c r="BC8" s="2765"/>
    </row>
    <row r="9" spans="1:55" ht="11.25" customHeight="1">
      <c r="A9" s="2812" t="s">
        <v>2760</v>
      </c>
      <c r="B9" s="2813"/>
      <c r="C9" s="2807"/>
      <c r="D9" s="2802"/>
      <c r="E9" s="2806"/>
      <c r="F9" s="2806"/>
      <c r="G9" s="2806"/>
      <c r="H9" s="2806"/>
      <c r="I9" s="2806"/>
      <c r="J9" s="2806"/>
      <c r="K9" s="2810"/>
      <c r="L9" s="2815"/>
      <c r="T9" s="2781"/>
      <c r="V9" s="2765"/>
      <c r="W9" s="2765"/>
      <c r="X9" s="2765"/>
      <c r="Y9" s="2765"/>
      <c r="Z9" s="2765"/>
      <c r="AA9" s="2765"/>
      <c r="AB9" s="2765"/>
      <c r="AC9" s="2765"/>
      <c r="AD9" s="2765"/>
      <c r="AE9" s="2765"/>
      <c r="AF9" s="2765"/>
      <c r="AG9" s="2765"/>
      <c r="AH9" s="2765"/>
      <c r="AO9" s="2781"/>
      <c r="AQ9" s="2765"/>
      <c r="AR9" s="2765"/>
      <c r="AS9" s="2765"/>
      <c r="AT9" s="2765"/>
      <c r="AU9" s="2765"/>
      <c r="AV9" s="2765"/>
      <c r="AW9" s="2765"/>
      <c r="AX9" s="2765"/>
      <c r="AY9" s="2765"/>
      <c r="AZ9" s="2765"/>
      <c r="BA9" s="2765"/>
      <c r="BB9" s="2765"/>
      <c r="BC9" s="2765"/>
    </row>
    <row r="10" spans="1:55" ht="11.25" customHeight="1">
      <c r="A10" s="2812" t="s">
        <v>2759</v>
      </c>
      <c r="B10" s="2811"/>
      <c r="C10" s="2807"/>
      <c r="D10" s="2802"/>
      <c r="E10" s="2806"/>
      <c r="F10" s="2806"/>
      <c r="G10" s="2806"/>
      <c r="H10" s="2806"/>
      <c r="I10" s="2806"/>
      <c r="J10" s="2806"/>
      <c r="K10" s="2810"/>
      <c r="L10" s="2814"/>
      <c r="T10" s="2781"/>
      <c r="V10" s="2765"/>
      <c r="W10" s="2765"/>
      <c r="X10" s="2765"/>
      <c r="Y10" s="2765"/>
      <c r="Z10" s="2765"/>
      <c r="AA10" s="2765"/>
      <c r="AB10" s="2765"/>
      <c r="AC10" s="2765"/>
      <c r="AD10" s="2765"/>
      <c r="AE10" s="2765"/>
      <c r="AF10" s="2765"/>
      <c r="AG10" s="2765"/>
      <c r="AH10" s="2765"/>
      <c r="AO10" s="2781"/>
      <c r="AQ10" s="2765"/>
      <c r="AR10" s="2765"/>
      <c r="AS10" s="2765"/>
      <c r="AT10" s="2765"/>
      <c r="AU10" s="2765"/>
      <c r="AV10" s="2765"/>
      <c r="AW10" s="2765"/>
      <c r="AX10" s="2765"/>
      <c r="AY10" s="2765"/>
      <c r="AZ10" s="2765"/>
      <c r="BA10" s="2765"/>
      <c r="BB10" s="2765"/>
      <c r="BC10" s="2765"/>
    </row>
    <row r="11" spans="1:55" ht="11.25" customHeight="1">
      <c r="A11" s="2812" t="s">
        <v>2758</v>
      </c>
      <c r="B11" s="2813"/>
      <c r="C11" s="2807"/>
      <c r="D11" s="2802"/>
      <c r="E11" s="2806"/>
      <c r="F11" s="2806"/>
      <c r="G11" s="2806"/>
      <c r="H11" s="2806"/>
      <c r="I11" s="2806"/>
      <c r="J11" s="2806"/>
      <c r="K11" s="2810"/>
      <c r="L11" s="2814"/>
      <c r="T11" s="2781"/>
      <c r="V11" s="2765"/>
      <c r="W11" s="2765"/>
      <c r="X11" s="2765"/>
      <c r="Y11" s="2765"/>
      <c r="Z11" s="2765"/>
      <c r="AA11" s="2765"/>
      <c r="AB11" s="2765"/>
      <c r="AC11" s="2765"/>
      <c r="AD11" s="2765"/>
      <c r="AE11" s="2765"/>
      <c r="AF11" s="2765"/>
      <c r="AG11" s="2765"/>
      <c r="AH11" s="2765"/>
      <c r="AO11" s="2781"/>
      <c r="AQ11" s="2765"/>
      <c r="AR11" s="2765"/>
      <c r="AS11" s="2765"/>
      <c r="AT11" s="2765"/>
      <c r="AU11" s="2765"/>
      <c r="AV11" s="2765"/>
      <c r="AW11" s="2765"/>
      <c r="AX11" s="2765"/>
      <c r="AY11" s="2765"/>
      <c r="AZ11" s="2765"/>
      <c r="BA11" s="2765"/>
      <c r="BB11" s="2765"/>
      <c r="BC11" s="2765"/>
    </row>
    <row r="12" spans="1:55" ht="11.25" customHeight="1">
      <c r="A12" s="2812" t="s">
        <v>2757</v>
      </c>
      <c r="B12" s="2813"/>
      <c r="C12" s="2807"/>
      <c r="D12" s="2802"/>
      <c r="E12" s="2806"/>
      <c r="F12" s="2806"/>
      <c r="G12" s="2806"/>
      <c r="H12" s="2806"/>
      <c r="I12" s="2806"/>
      <c r="J12" s="2806"/>
      <c r="K12" s="2810"/>
      <c r="L12" s="2814"/>
      <c r="T12" s="2781"/>
      <c r="V12" s="2765"/>
      <c r="W12" s="2765"/>
      <c r="X12" s="2765"/>
      <c r="Y12" s="2765"/>
      <c r="Z12" s="2765"/>
      <c r="AA12" s="2765"/>
      <c r="AB12" s="2765"/>
      <c r="AC12" s="2765"/>
      <c r="AD12" s="2765"/>
      <c r="AE12" s="2765"/>
      <c r="AF12" s="2765"/>
      <c r="AG12" s="2765"/>
      <c r="AH12" s="2765"/>
      <c r="AO12" s="2781"/>
      <c r="AQ12" s="2765"/>
      <c r="AR12" s="2765"/>
      <c r="AS12" s="2765"/>
      <c r="AT12" s="2765"/>
      <c r="AU12" s="2765"/>
      <c r="AV12" s="2765"/>
      <c r="AW12" s="2765"/>
      <c r="AX12" s="2765"/>
      <c r="AY12" s="2765"/>
      <c r="AZ12" s="2765"/>
      <c r="BA12" s="2765"/>
      <c r="BB12" s="2765"/>
      <c r="BC12" s="2765"/>
    </row>
    <row r="13" spans="1:55" ht="11.25" customHeight="1">
      <c r="A13" s="2812" t="s">
        <v>2756</v>
      </c>
      <c r="B13" s="2813"/>
      <c r="C13" s="2807"/>
      <c r="D13" s="2802"/>
      <c r="E13" s="2806"/>
      <c r="F13" s="2806"/>
      <c r="G13" s="2806"/>
      <c r="H13" s="2806"/>
      <c r="I13" s="2806"/>
      <c r="J13" s="2806"/>
      <c r="K13" s="2810"/>
      <c r="L13" s="2762"/>
      <c r="T13" s="2781"/>
      <c r="V13" s="2765"/>
      <c r="W13" s="2765"/>
      <c r="X13" s="2765"/>
      <c r="Y13" s="2765"/>
      <c r="Z13" s="2765"/>
      <c r="AA13" s="2765"/>
      <c r="AB13" s="2765"/>
      <c r="AC13" s="2765"/>
      <c r="AD13" s="2765"/>
      <c r="AE13" s="2765"/>
      <c r="AF13" s="2765"/>
      <c r="AG13" s="2765"/>
      <c r="AH13" s="2765"/>
      <c r="AO13" s="2781"/>
      <c r="AQ13" s="2765"/>
      <c r="AR13" s="2765"/>
      <c r="AS13" s="2765"/>
      <c r="AT13" s="2765"/>
      <c r="AU13" s="2765"/>
      <c r="AV13" s="2765"/>
      <c r="AW13" s="2765"/>
      <c r="AX13" s="2765"/>
      <c r="AY13" s="2765"/>
      <c r="AZ13" s="2765"/>
      <c r="BA13" s="2765"/>
      <c r="BB13" s="2765"/>
      <c r="BC13" s="2765"/>
    </row>
    <row r="14" spans="1:55" ht="11.25" customHeight="1">
      <c r="A14" s="2812" t="s">
        <v>2755</v>
      </c>
      <c r="B14" s="2813"/>
      <c r="C14" s="2807"/>
      <c r="D14" s="2802"/>
      <c r="E14" s="2806"/>
      <c r="F14" s="2806"/>
      <c r="G14" s="2806"/>
      <c r="H14" s="2806"/>
      <c r="I14" s="2806"/>
      <c r="J14" s="2806"/>
      <c r="K14" s="2810"/>
      <c r="L14" s="2762"/>
      <c r="T14" s="2781"/>
      <c r="V14" s="2765"/>
      <c r="W14" s="2765"/>
      <c r="X14" s="2765"/>
      <c r="Y14" s="2765"/>
      <c r="Z14" s="2765"/>
      <c r="AA14" s="2765"/>
      <c r="AB14" s="2765"/>
      <c r="AC14" s="2765"/>
      <c r="AD14" s="2765"/>
      <c r="AE14" s="2765"/>
      <c r="AF14" s="2765"/>
      <c r="AG14" s="2765"/>
      <c r="AH14" s="2765"/>
      <c r="AO14" s="2781"/>
      <c r="AQ14" s="2765"/>
      <c r="AR14" s="2765"/>
      <c r="AS14" s="2765"/>
      <c r="AT14" s="2765"/>
      <c r="AU14" s="2765"/>
      <c r="AV14" s="2765"/>
      <c r="AW14" s="2765"/>
      <c r="AX14" s="2765"/>
      <c r="AY14" s="2765"/>
      <c r="AZ14" s="2765"/>
      <c r="BA14" s="2765"/>
      <c r="BB14" s="2765"/>
      <c r="BC14" s="2765"/>
    </row>
    <row r="15" spans="1:55" ht="11.25" customHeight="1">
      <c r="A15" s="2812" t="s">
        <v>2754</v>
      </c>
      <c r="B15" s="2813"/>
      <c r="C15" s="2807"/>
      <c r="D15" s="2802"/>
      <c r="E15" s="2806"/>
      <c r="F15" s="2806"/>
      <c r="G15" s="2806"/>
      <c r="H15" s="2806"/>
      <c r="I15" s="2806"/>
      <c r="J15" s="2806"/>
      <c r="K15" s="2810"/>
      <c r="L15" s="2762"/>
      <c r="T15" s="2781"/>
      <c r="V15" s="2765"/>
      <c r="W15" s="2765"/>
      <c r="X15" s="2765"/>
      <c r="Y15" s="2765"/>
      <c r="Z15" s="2765"/>
      <c r="AA15" s="2765"/>
      <c r="AB15" s="2765"/>
      <c r="AC15" s="2765"/>
      <c r="AD15" s="2765"/>
      <c r="AE15" s="2765"/>
      <c r="AF15" s="2765"/>
      <c r="AG15" s="2765"/>
      <c r="AH15" s="2765"/>
      <c r="AO15" s="2781"/>
      <c r="AQ15" s="2765"/>
      <c r="AR15" s="2765"/>
      <c r="AS15" s="2765"/>
      <c r="AT15" s="2765"/>
      <c r="AU15" s="2765"/>
      <c r="AV15" s="2765"/>
      <c r="AW15" s="2765"/>
      <c r="AX15" s="2765"/>
      <c r="AY15" s="2765"/>
      <c r="AZ15" s="2765"/>
      <c r="BA15" s="2765"/>
      <c r="BB15" s="2765"/>
      <c r="BC15" s="2765"/>
    </row>
    <row r="16" spans="1:55" ht="11.25" customHeight="1">
      <c r="A16" s="2812" t="s">
        <v>2753</v>
      </c>
      <c r="B16" s="2811"/>
      <c r="C16" s="2807"/>
      <c r="D16" s="2802"/>
      <c r="E16" s="2806"/>
      <c r="F16" s="2806"/>
      <c r="G16" s="2806"/>
      <c r="H16" s="2806"/>
      <c r="I16" s="2806"/>
      <c r="J16" s="2806"/>
      <c r="K16" s="2810"/>
      <c r="L16" s="2762"/>
      <c r="T16" s="2781"/>
      <c r="V16" s="2765"/>
      <c r="W16" s="2765"/>
      <c r="X16" s="2765"/>
      <c r="Y16" s="2765"/>
      <c r="Z16" s="2765"/>
      <c r="AA16" s="2765"/>
      <c r="AB16" s="2765"/>
      <c r="AC16" s="2765"/>
      <c r="AD16" s="2765"/>
      <c r="AE16" s="2765"/>
      <c r="AF16" s="2765"/>
      <c r="AG16" s="2765"/>
      <c r="AH16" s="2765"/>
      <c r="AO16" s="2781"/>
      <c r="AQ16" s="2765"/>
      <c r="AR16" s="2765"/>
      <c r="AS16" s="2765"/>
      <c r="AT16" s="2765"/>
      <c r="AU16" s="2765"/>
      <c r="AV16" s="2765"/>
      <c r="AW16" s="2765"/>
      <c r="AX16" s="2765"/>
      <c r="AY16" s="2765"/>
      <c r="AZ16" s="2765"/>
      <c r="BA16" s="2765"/>
      <c r="BB16" s="2765"/>
      <c r="BC16" s="2765"/>
    </row>
    <row r="17" spans="1:56" ht="11.25" customHeight="1">
      <c r="A17" s="2812" t="s">
        <v>2752</v>
      </c>
      <c r="B17" s="2811"/>
      <c r="C17" s="2807"/>
      <c r="D17" s="2802"/>
      <c r="E17" s="2806"/>
      <c r="F17" s="2806"/>
      <c r="G17" s="2806"/>
      <c r="H17" s="2806"/>
      <c r="I17" s="2806"/>
      <c r="J17" s="2806"/>
      <c r="K17" s="2810"/>
      <c r="L17" s="2762"/>
      <c r="T17" s="2781"/>
      <c r="V17" s="2765"/>
      <c r="W17" s="2765"/>
      <c r="X17" s="2765"/>
      <c r="Y17" s="2765"/>
      <c r="Z17" s="2765"/>
      <c r="AA17" s="2765"/>
      <c r="AB17" s="2765"/>
      <c r="AC17" s="2765"/>
      <c r="AD17" s="2765"/>
      <c r="AE17" s="2765"/>
      <c r="AF17" s="2765"/>
      <c r="AG17" s="2765"/>
      <c r="AH17" s="2765"/>
      <c r="AO17" s="2781"/>
      <c r="AQ17" s="2765"/>
      <c r="AR17" s="2765"/>
      <c r="AS17" s="2765"/>
      <c r="AT17" s="2765"/>
      <c r="AU17" s="2765"/>
      <c r="AV17" s="2765"/>
      <c r="AW17" s="2765"/>
      <c r="AX17" s="2765"/>
      <c r="AY17" s="2765"/>
      <c r="AZ17" s="2765"/>
      <c r="BA17" s="2765"/>
      <c r="BB17" s="2765"/>
      <c r="BC17" s="2765"/>
    </row>
    <row r="18" spans="1:56" ht="11.25" customHeight="1">
      <c r="A18" s="2812" t="s">
        <v>2751</v>
      </c>
      <c r="B18" s="2811"/>
      <c r="C18" s="2807"/>
      <c r="D18" s="2802"/>
      <c r="E18" s="2806"/>
      <c r="F18" s="2806"/>
      <c r="G18" s="2806"/>
      <c r="H18" s="2806"/>
      <c r="I18" s="2806"/>
      <c r="J18" s="2806"/>
      <c r="K18" s="2810"/>
      <c r="L18" s="2762"/>
      <c r="T18" s="2781"/>
      <c r="V18" s="2765"/>
      <c r="W18" s="2765"/>
      <c r="X18" s="2765"/>
      <c r="Y18" s="2765"/>
      <c r="Z18" s="2765"/>
      <c r="AA18" s="2765"/>
      <c r="AB18" s="2765"/>
      <c r="AC18" s="2765"/>
      <c r="AD18" s="2765"/>
      <c r="AE18" s="2765"/>
      <c r="AF18" s="2765"/>
      <c r="AG18" s="2765"/>
      <c r="AH18" s="2765"/>
      <c r="AO18" s="2781"/>
      <c r="AQ18" s="2765"/>
      <c r="AR18" s="2765"/>
      <c r="AS18" s="2765"/>
      <c r="AT18" s="2765"/>
      <c r="AU18" s="2765"/>
      <c r="AV18" s="2765"/>
      <c r="AW18" s="2765"/>
      <c r="AX18" s="2765"/>
      <c r="AY18" s="2765"/>
      <c r="AZ18" s="2765"/>
      <c r="BA18" s="2765"/>
      <c r="BB18" s="2765"/>
      <c r="BC18" s="2765"/>
    </row>
    <row r="19" spans="1:56" ht="11.25" customHeight="1">
      <c r="A19" s="2812" t="s">
        <v>2750</v>
      </c>
      <c r="B19" s="2813"/>
      <c r="C19" s="2807"/>
      <c r="D19" s="2802"/>
      <c r="E19" s="2806"/>
      <c r="F19" s="2806"/>
      <c r="G19" s="2806"/>
      <c r="H19" s="2806"/>
      <c r="I19" s="2806"/>
      <c r="J19" s="2806"/>
      <c r="K19" s="2810"/>
      <c r="L19" s="2762"/>
      <c r="T19" s="2781"/>
      <c r="V19" s="2765"/>
      <c r="W19" s="2765"/>
      <c r="X19" s="2765"/>
      <c r="Y19" s="2765"/>
      <c r="Z19" s="2765"/>
      <c r="AA19" s="2765"/>
      <c r="AB19" s="2765"/>
      <c r="AC19" s="2765"/>
      <c r="AD19" s="2765"/>
      <c r="AE19" s="2765"/>
      <c r="AF19" s="2765"/>
      <c r="AG19" s="2765"/>
      <c r="AH19" s="2765"/>
      <c r="AO19" s="2781"/>
      <c r="AQ19" s="2765"/>
      <c r="AR19" s="2765"/>
      <c r="AS19" s="2765"/>
      <c r="AT19" s="2765"/>
      <c r="AU19" s="2765"/>
      <c r="AV19" s="2765"/>
      <c r="AW19" s="2765"/>
      <c r="AX19" s="2765"/>
      <c r="AY19" s="2765"/>
      <c r="AZ19" s="2765"/>
      <c r="BA19" s="2765"/>
      <c r="BB19" s="2765"/>
      <c r="BC19" s="2765"/>
    </row>
    <row r="20" spans="1:56" ht="11.25" customHeight="1">
      <c r="A20" s="2812" t="s">
        <v>2749</v>
      </c>
      <c r="B20" s="2813"/>
      <c r="C20" s="2807"/>
      <c r="D20" s="2802"/>
      <c r="E20" s="2806"/>
      <c r="F20" s="2806"/>
      <c r="G20" s="2806"/>
      <c r="H20" s="2806"/>
      <c r="I20" s="2806"/>
      <c r="J20" s="2806"/>
      <c r="K20" s="2810"/>
      <c r="L20" s="2762"/>
      <c r="T20" s="2781"/>
      <c r="V20" s="2765"/>
      <c r="W20" s="2765"/>
      <c r="X20" s="2765"/>
      <c r="Y20" s="2765"/>
      <c r="Z20" s="2765"/>
      <c r="AA20" s="2765"/>
      <c r="AB20" s="2765"/>
      <c r="AC20" s="2765"/>
      <c r="AD20" s="2765"/>
      <c r="AE20" s="2765"/>
      <c r="AF20" s="2765"/>
      <c r="AG20" s="2765"/>
      <c r="AH20" s="2765"/>
      <c r="AO20" s="2781"/>
      <c r="AQ20" s="2765"/>
      <c r="AR20" s="2765"/>
      <c r="AS20" s="2765"/>
      <c r="AT20" s="2765"/>
      <c r="AU20" s="2765"/>
      <c r="AV20" s="2765"/>
      <c r="AW20" s="2765"/>
      <c r="AX20" s="2765"/>
      <c r="AY20" s="2765"/>
      <c r="AZ20" s="2765"/>
      <c r="BA20" s="2765"/>
      <c r="BB20" s="2765"/>
      <c r="BC20" s="2765"/>
    </row>
    <row r="21" spans="1:56" ht="11.25" customHeight="1">
      <c r="A21" s="2812" t="s">
        <v>2748</v>
      </c>
      <c r="B21" s="2813"/>
      <c r="C21" s="2807"/>
      <c r="D21" s="2802"/>
      <c r="E21" s="2806"/>
      <c r="F21" s="2806"/>
      <c r="G21" s="2806"/>
      <c r="H21" s="2806"/>
      <c r="I21" s="2806"/>
      <c r="J21" s="2806"/>
      <c r="K21" s="2810"/>
      <c r="L21" s="2762"/>
      <c r="T21" s="2781"/>
      <c r="V21" s="2765"/>
      <c r="W21" s="2765"/>
      <c r="X21" s="2765"/>
      <c r="Y21" s="2765"/>
      <c r="Z21" s="2765"/>
      <c r="AA21" s="2765"/>
      <c r="AB21" s="2765"/>
      <c r="AC21" s="2765"/>
      <c r="AD21" s="2765"/>
      <c r="AE21" s="2765"/>
      <c r="AF21" s="2765"/>
      <c r="AG21" s="2765"/>
      <c r="AH21" s="2765"/>
      <c r="AI21" s="2765"/>
      <c r="AO21" s="2781"/>
      <c r="AQ21" s="2765"/>
      <c r="AR21" s="2765"/>
      <c r="AS21" s="2765"/>
      <c r="AT21" s="2765"/>
      <c r="AU21" s="2765"/>
      <c r="AV21" s="2765"/>
      <c r="AW21" s="2765"/>
      <c r="AX21" s="2765"/>
      <c r="AY21" s="2765"/>
      <c r="AZ21" s="2765"/>
      <c r="BA21" s="2765"/>
      <c r="BB21" s="2765"/>
      <c r="BC21" s="2765"/>
      <c r="BD21" s="2765"/>
    </row>
    <row r="22" spans="1:56" ht="11.25" customHeight="1">
      <c r="A22" s="2812" t="s">
        <v>2747</v>
      </c>
      <c r="B22" s="2811"/>
      <c r="C22" s="2807"/>
      <c r="D22" s="2802"/>
      <c r="E22" s="2806"/>
      <c r="F22" s="2806"/>
      <c r="G22" s="2806"/>
      <c r="H22" s="2806"/>
      <c r="I22" s="2806"/>
      <c r="J22" s="2806"/>
      <c r="K22" s="2810"/>
      <c r="L22" s="2762"/>
      <c r="T22" s="2781"/>
      <c r="V22" s="2765"/>
      <c r="W22" s="2765"/>
      <c r="X22" s="2765"/>
      <c r="Y22" s="2765"/>
      <c r="Z22" s="2765"/>
      <c r="AA22" s="2765"/>
      <c r="AB22" s="2765"/>
      <c r="AC22" s="2765"/>
      <c r="AD22" s="2765"/>
      <c r="AE22" s="2765"/>
      <c r="AF22" s="2765"/>
      <c r="AG22" s="2765"/>
      <c r="AH22" s="2765"/>
      <c r="AI22" s="2765"/>
      <c r="AO22" s="2781"/>
      <c r="AQ22" s="2765"/>
      <c r="AR22" s="2765"/>
      <c r="AS22" s="2765"/>
      <c r="AT22" s="2765"/>
      <c r="AU22" s="2765"/>
      <c r="AV22" s="2765"/>
      <c r="AW22" s="2765"/>
      <c r="AX22" s="2765"/>
      <c r="AY22" s="2765"/>
      <c r="AZ22" s="2765"/>
      <c r="BA22" s="2765"/>
      <c r="BB22" s="2765"/>
      <c r="BC22" s="2765"/>
      <c r="BD22" s="2765"/>
    </row>
    <row r="23" spans="1:56" ht="11.25" customHeight="1">
      <c r="A23" s="2812" t="s">
        <v>2746</v>
      </c>
      <c r="B23" s="2811"/>
      <c r="C23" s="2807"/>
      <c r="D23" s="2802"/>
      <c r="E23" s="2806"/>
      <c r="F23" s="2806"/>
      <c r="G23" s="2806"/>
      <c r="H23" s="2806"/>
      <c r="I23" s="2806"/>
      <c r="J23" s="2806"/>
      <c r="K23" s="2810"/>
      <c r="L23" s="2762"/>
      <c r="T23" s="2781"/>
      <c r="V23" s="2765"/>
      <c r="W23" s="2765"/>
      <c r="X23" s="2765"/>
      <c r="Y23" s="2765"/>
      <c r="Z23" s="2765"/>
      <c r="AA23" s="2765"/>
      <c r="AB23" s="2765"/>
      <c r="AC23" s="2765"/>
      <c r="AD23" s="2765"/>
      <c r="AE23" s="2765"/>
      <c r="AF23" s="2765"/>
      <c r="AG23" s="2765"/>
      <c r="AH23" s="2765"/>
      <c r="AI23" s="2765"/>
      <c r="AO23" s="2781"/>
      <c r="AQ23" s="2765"/>
      <c r="AR23" s="2765"/>
      <c r="AS23" s="2765"/>
      <c r="AT23" s="2765"/>
      <c r="AU23" s="2765"/>
      <c r="AV23" s="2765"/>
      <c r="AW23" s="2765"/>
      <c r="AX23" s="2765"/>
      <c r="AY23" s="2765"/>
      <c r="AZ23" s="2765"/>
      <c r="BA23" s="2765"/>
      <c r="BB23" s="2765"/>
      <c r="BC23" s="2765"/>
      <c r="BD23" s="2765"/>
    </row>
    <row r="24" spans="1:56" ht="24.95" customHeight="1">
      <c r="A24" s="3480" t="s">
        <v>2745</v>
      </c>
      <c r="B24" s="2794"/>
      <c r="C24" s="2809"/>
      <c r="D24" s="2794"/>
      <c r="E24" s="2792"/>
      <c r="F24" s="2792"/>
      <c r="G24" s="2792"/>
      <c r="H24" s="2792"/>
      <c r="I24" s="2792"/>
      <c r="J24" s="2792"/>
      <c r="K24" s="2808"/>
      <c r="L24" s="2762"/>
      <c r="T24" s="2781"/>
      <c r="V24" s="2765"/>
      <c r="W24" s="2765"/>
      <c r="X24" s="2765"/>
      <c r="Y24" s="2765"/>
      <c r="Z24" s="2765"/>
      <c r="AA24" s="2765"/>
      <c r="AB24" s="2765"/>
      <c r="AC24" s="2765"/>
      <c r="AD24" s="2765"/>
      <c r="AE24" s="2765"/>
      <c r="AF24" s="2765"/>
      <c r="AG24" s="2765"/>
      <c r="AH24" s="2765"/>
      <c r="AI24" s="2765"/>
      <c r="AO24" s="2781"/>
      <c r="AQ24" s="2765"/>
      <c r="AR24" s="2765"/>
      <c r="AS24" s="2765"/>
      <c r="AT24" s="2765"/>
      <c r="AU24" s="2765"/>
      <c r="AV24" s="2765"/>
      <c r="AW24" s="2765"/>
      <c r="AX24" s="2765"/>
      <c r="AY24" s="2765"/>
      <c r="AZ24" s="2765"/>
      <c r="BA24" s="2765"/>
      <c r="BB24" s="2765"/>
      <c r="BC24" s="2765"/>
      <c r="BD24" s="2765"/>
    </row>
    <row r="25" spans="1:56" ht="11.25" customHeight="1">
      <c r="A25" s="2803"/>
      <c r="B25" s="2802" t="s">
        <v>982</v>
      </c>
      <c r="C25" s="2807"/>
      <c r="D25" s="2802"/>
      <c r="E25" s="2806"/>
      <c r="F25" s="2806"/>
      <c r="G25" s="2800"/>
      <c r="H25" s="2805"/>
      <c r="I25" s="2805"/>
      <c r="J25" s="2799" t="s">
        <v>2744</v>
      </c>
      <c r="K25" s="2804"/>
      <c r="L25" s="2762"/>
      <c r="T25" s="2781"/>
      <c r="V25" s="2765"/>
      <c r="W25" s="2765"/>
      <c r="X25" s="2765"/>
      <c r="Y25" s="2765"/>
      <c r="Z25" s="2765"/>
      <c r="AA25" s="2765"/>
      <c r="AB25" s="2765"/>
      <c r="AC25" s="2765"/>
      <c r="AD25" s="2765"/>
      <c r="AE25" s="2765"/>
      <c r="AF25" s="2765"/>
      <c r="AG25" s="2765"/>
      <c r="AH25" s="2765"/>
      <c r="AI25" s="2765"/>
      <c r="AO25" s="2781"/>
      <c r="AQ25" s="2765"/>
      <c r="AR25" s="2765"/>
      <c r="AS25" s="2765"/>
      <c r="AT25" s="2765"/>
      <c r="AU25" s="2765"/>
      <c r="AV25" s="2765"/>
      <c r="AW25" s="2765"/>
      <c r="AX25" s="2765"/>
      <c r="AY25" s="2765"/>
      <c r="AZ25" s="2765"/>
      <c r="BA25" s="2765"/>
      <c r="BB25" s="2765"/>
      <c r="BC25" s="2765"/>
      <c r="BD25" s="2765"/>
    </row>
    <row r="26" spans="1:56" ht="11.25" customHeight="1">
      <c r="A26" s="2803" t="s">
        <v>549</v>
      </c>
      <c r="B26" s="5695" t="s">
        <v>2677</v>
      </c>
      <c r="C26" s="5696"/>
      <c r="D26" s="5696"/>
      <c r="E26" s="5696"/>
      <c r="F26" s="5697"/>
      <c r="G26" s="2800" t="s">
        <v>787</v>
      </c>
      <c r="H26" s="2801" t="s">
        <v>2743</v>
      </c>
      <c r="I26" s="2800" t="s">
        <v>788</v>
      </c>
      <c r="J26" s="2799" t="s">
        <v>2742</v>
      </c>
      <c r="K26" s="2798" t="s">
        <v>549</v>
      </c>
      <c r="L26" s="2762"/>
      <c r="T26" s="2781"/>
      <c r="V26" s="2765"/>
      <c r="W26" s="2765"/>
      <c r="X26" s="2765"/>
      <c r="Y26" s="2765"/>
      <c r="Z26" s="2765"/>
      <c r="AA26" s="2765"/>
      <c r="AB26" s="2765"/>
      <c r="AC26" s="2765"/>
      <c r="AD26" s="2765"/>
      <c r="AE26" s="2765"/>
      <c r="AF26" s="2765"/>
      <c r="AG26" s="2765"/>
      <c r="AH26" s="2765"/>
      <c r="AI26" s="2765"/>
      <c r="AO26" s="2781"/>
      <c r="AQ26" s="2765"/>
      <c r="AR26" s="2765"/>
      <c r="AS26" s="2765"/>
      <c r="AT26" s="2765"/>
      <c r="AU26" s="2765"/>
      <c r="AV26" s="2765"/>
      <c r="AW26" s="2765"/>
      <c r="AX26" s="2765"/>
      <c r="AY26" s="2765"/>
      <c r="AZ26" s="2765"/>
      <c r="BA26" s="2765"/>
      <c r="BB26" s="2765"/>
      <c r="BC26" s="2765"/>
      <c r="BD26" s="2765"/>
    </row>
    <row r="27" spans="1:56" ht="11.25" customHeight="1">
      <c r="A27" s="2797" t="s">
        <v>593</v>
      </c>
      <c r="B27" s="2796"/>
      <c r="C27" s="2795"/>
      <c r="D27" s="2794"/>
      <c r="E27" s="2793"/>
      <c r="F27" s="2793"/>
      <c r="G27" s="2791" t="s">
        <v>2699</v>
      </c>
      <c r="H27" s="2792" t="s">
        <v>2741</v>
      </c>
      <c r="I27" s="2791" t="s">
        <v>2740</v>
      </c>
      <c r="J27" s="2790" t="s">
        <v>2739</v>
      </c>
      <c r="K27" s="2789" t="s">
        <v>593</v>
      </c>
      <c r="L27" s="2762"/>
      <c r="T27" s="2781"/>
      <c r="V27" s="2765"/>
      <c r="W27" s="2765"/>
      <c r="X27" s="2765"/>
      <c r="Y27" s="2765"/>
      <c r="Z27" s="2765"/>
      <c r="AA27" s="2765"/>
      <c r="AB27" s="2765"/>
      <c r="AC27" s="2765"/>
      <c r="AD27" s="2765"/>
      <c r="AE27" s="2765"/>
      <c r="AF27" s="2765"/>
      <c r="AG27" s="2765"/>
      <c r="AH27" s="2765"/>
      <c r="AI27" s="2765"/>
      <c r="AO27" s="2781"/>
      <c r="AQ27" s="2765"/>
      <c r="AR27" s="2765"/>
      <c r="AS27" s="2765"/>
      <c r="AT27" s="2765"/>
      <c r="AU27" s="2765"/>
      <c r="AV27" s="2765"/>
      <c r="AW27" s="2765"/>
      <c r="AX27" s="2765"/>
      <c r="AY27" s="2765"/>
      <c r="AZ27" s="2765"/>
      <c r="BA27" s="2765"/>
      <c r="BB27" s="2765"/>
      <c r="BC27" s="2765"/>
      <c r="BD27" s="2765"/>
    </row>
    <row r="28" spans="1:56" ht="11.45" customHeight="1">
      <c r="A28" s="2780">
        <v>1</v>
      </c>
      <c r="B28" s="5760" t="s">
        <v>3547</v>
      </c>
      <c r="C28" s="5761"/>
      <c r="D28" s="5761"/>
      <c r="E28" s="5761"/>
      <c r="F28" s="5762"/>
      <c r="G28" s="5426">
        <v>22</v>
      </c>
      <c r="H28" s="5425">
        <v>4105</v>
      </c>
      <c r="I28" s="5426">
        <v>54669</v>
      </c>
      <c r="J28" s="5416" t="s">
        <v>2343</v>
      </c>
      <c r="K28" s="2772" t="s">
        <v>789</v>
      </c>
      <c r="L28" s="2762"/>
      <c r="T28" s="2781"/>
      <c r="V28" s="2765"/>
      <c r="W28" s="2765"/>
      <c r="X28" s="2765"/>
      <c r="Y28" s="2765"/>
      <c r="Z28" s="2765"/>
      <c r="AA28" s="2765"/>
      <c r="AB28" s="2765"/>
      <c r="AC28" s="2765"/>
      <c r="AD28" s="2765"/>
      <c r="AE28" s="2765"/>
      <c r="AF28" s="2765"/>
      <c r="AG28" s="2765"/>
      <c r="AH28" s="2765"/>
      <c r="AI28" s="2765"/>
      <c r="AO28" s="2781"/>
      <c r="AQ28" s="2765"/>
      <c r="AR28" s="2765"/>
      <c r="AS28" s="2765"/>
      <c r="AT28" s="2765"/>
      <c r="AU28" s="2765"/>
      <c r="AV28" s="2765"/>
      <c r="AW28" s="2766"/>
      <c r="AX28" s="2765"/>
      <c r="AY28" s="2766"/>
      <c r="AZ28" s="2765"/>
      <c r="BA28" s="2766"/>
      <c r="BB28" s="2765"/>
      <c r="BC28" s="2766"/>
      <c r="BD28" s="2765"/>
    </row>
    <row r="29" spans="1:56" ht="11.45" customHeight="1">
      <c r="A29" s="2780">
        <v>2</v>
      </c>
      <c r="B29" s="5692"/>
      <c r="C29" s="5693"/>
      <c r="D29" s="5693"/>
      <c r="E29" s="5693"/>
      <c r="F29" s="5694"/>
      <c r="G29" s="5414"/>
      <c r="H29" s="5415"/>
      <c r="I29" s="5414"/>
      <c r="J29" s="5416"/>
      <c r="K29" s="2772" t="s">
        <v>778</v>
      </c>
      <c r="L29" s="2762"/>
      <c r="T29" s="2781"/>
      <c r="V29" s="2765"/>
      <c r="W29" s="2765"/>
      <c r="X29" s="2765"/>
      <c r="Y29" s="2765"/>
      <c r="Z29" s="2765"/>
      <c r="AA29" s="2765"/>
      <c r="AB29" s="2765"/>
      <c r="AC29" s="2765"/>
      <c r="AD29" s="2765"/>
      <c r="AE29" s="2765"/>
      <c r="AF29" s="2765"/>
      <c r="AG29" s="2765"/>
      <c r="AH29" s="2765"/>
      <c r="AI29" s="2765"/>
      <c r="AO29" s="2781"/>
      <c r="AQ29" s="2765"/>
      <c r="AR29" s="2765"/>
      <c r="AS29" s="2765"/>
      <c r="AT29" s="2765"/>
      <c r="AU29" s="2765"/>
      <c r="AV29" s="2765"/>
      <c r="AW29" s="2766"/>
      <c r="AX29" s="2765"/>
      <c r="AY29" s="2766"/>
      <c r="AZ29" s="2765"/>
      <c r="BA29" s="2766"/>
      <c r="BB29" s="2765"/>
      <c r="BC29" s="2766"/>
      <c r="BD29" s="2765"/>
    </row>
    <row r="30" spans="1:56" ht="11.45" customHeight="1">
      <c r="A30" s="2780">
        <v>3</v>
      </c>
      <c r="B30" s="2779"/>
      <c r="C30" s="2782"/>
      <c r="D30" s="2778"/>
      <c r="E30" s="2778"/>
      <c r="F30" s="2778"/>
      <c r="G30" s="2774"/>
      <c r="H30" s="2778"/>
      <c r="I30" s="2774"/>
      <c r="J30" s="2773"/>
      <c r="K30" s="2772" t="s">
        <v>790</v>
      </c>
      <c r="L30" s="2762"/>
      <c r="T30" s="2781"/>
      <c r="U30" s="2765"/>
      <c r="V30" s="2765"/>
      <c r="W30" s="2765"/>
      <c r="X30" s="2765"/>
      <c r="Y30" s="2765"/>
      <c r="Z30" s="2765"/>
      <c r="AA30" s="2765"/>
      <c r="AB30" s="2765"/>
      <c r="AC30" s="2765"/>
      <c r="AD30" s="2765"/>
      <c r="AE30" s="2765"/>
      <c r="AF30" s="2765"/>
      <c r="AG30" s="2765"/>
      <c r="AH30" s="2765"/>
      <c r="AI30" s="2765"/>
      <c r="AO30" s="2781"/>
      <c r="AP30" s="2765"/>
      <c r="AQ30" s="2765"/>
      <c r="AR30" s="2765"/>
      <c r="AS30" s="2765"/>
      <c r="AT30" s="2765"/>
      <c r="AU30" s="2765"/>
      <c r="AV30" s="2765"/>
      <c r="AW30" s="2766"/>
      <c r="AX30" s="2765"/>
      <c r="AY30" s="2766"/>
      <c r="AZ30" s="2765"/>
      <c r="BA30" s="2766"/>
      <c r="BB30" s="2765"/>
      <c r="BC30" s="2766"/>
      <c r="BD30" s="2765"/>
    </row>
    <row r="31" spans="1:56" ht="11.45" customHeight="1">
      <c r="A31" s="2780">
        <v>4</v>
      </c>
      <c r="B31" s="2779"/>
      <c r="C31" s="2782"/>
      <c r="D31" s="2778"/>
      <c r="E31" s="2778"/>
      <c r="F31" s="2778"/>
      <c r="G31" s="2788"/>
      <c r="H31" s="2778"/>
      <c r="I31" s="2774"/>
      <c r="J31" s="2773"/>
      <c r="K31" s="2772" t="s">
        <v>605</v>
      </c>
      <c r="L31" s="2762"/>
      <c r="T31" s="2781"/>
      <c r="U31" s="2765"/>
      <c r="V31" s="2765"/>
      <c r="W31" s="2765"/>
      <c r="X31" s="2765"/>
      <c r="Y31" s="2765"/>
      <c r="Z31" s="2765"/>
      <c r="AA31" s="2765"/>
      <c r="AB31" s="2765"/>
      <c r="AC31" s="2765"/>
      <c r="AD31" s="2765"/>
      <c r="AE31" s="2765"/>
      <c r="AF31" s="2765"/>
      <c r="AG31" s="2765"/>
      <c r="AH31" s="2765"/>
      <c r="AI31" s="2765"/>
      <c r="AO31" s="2781"/>
      <c r="AP31" s="2765"/>
      <c r="AQ31" s="2765"/>
      <c r="AR31" s="2765"/>
      <c r="AS31" s="2765"/>
      <c r="AT31" s="2765"/>
      <c r="AU31" s="2765"/>
      <c r="AV31" s="2765"/>
      <c r="AW31" s="2766"/>
      <c r="AX31" s="2765"/>
      <c r="AY31" s="2766"/>
      <c r="AZ31" s="2765"/>
      <c r="BA31" s="2766"/>
      <c r="BB31" s="2765"/>
      <c r="BC31" s="2766"/>
      <c r="BD31" s="2765"/>
    </row>
    <row r="32" spans="1:56" ht="11.45" customHeight="1">
      <c r="A32" s="2780">
        <v>5</v>
      </c>
      <c r="B32" s="2779"/>
      <c r="C32" s="2782"/>
      <c r="D32" s="2778"/>
      <c r="E32" s="2778"/>
      <c r="F32" s="2778"/>
      <c r="G32" s="2774"/>
      <c r="H32" s="2778"/>
      <c r="I32" s="2774"/>
      <c r="J32" s="2773"/>
      <c r="K32" s="2772" t="s">
        <v>791</v>
      </c>
      <c r="L32" s="2762"/>
      <c r="T32" s="2781"/>
      <c r="U32" s="2765"/>
      <c r="V32" s="2765"/>
      <c r="W32" s="2765"/>
      <c r="X32" s="2765"/>
      <c r="Y32" s="2765"/>
      <c r="Z32" s="2765"/>
      <c r="AA32" s="2765"/>
      <c r="AB32" s="2765"/>
      <c r="AC32" s="2765"/>
      <c r="AD32" s="2765"/>
      <c r="AE32" s="2765"/>
      <c r="AF32" s="2765"/>
      <c r="AG32" s="2765"/>
      <c r="AH32" s="2765"/>
      <c r="AI32" s="2765"/>
      <c r="AO32" s="2781"/>
      <c r="AP32" s="2765"/>
      <c r="AQ32" s="2765"/>
      <c r="AR32" s="2765"/>
      <c r="AS32" s="2765"/>
      <c r="AT32" s="2765"/>
      <c r="AU32" s="2765"/>
      <c r="AV32" s="2765"/>
      <c r="AW32" s="2766"/>
      <c r="AX32" s="2765"/>
      <c r="AY32" s="2766"/>
      <c r="AZ32" s="2765"/>
      <c r="BA32" s="2766"/>
      <c r="BB32" s="2765"/>
      <c r="BC32" s="2766"/>
      <c r="BD32" s="2765"/>
    </row>
    <row r="33" spans="1:56" ht="11.45" customHeight="1">
      <c r="A33" s="2780">
        <v>6</v>
      </c>
      <c r="B33" s="2779"/>
      <c r="C33" s="2782"/>
      <c r="D33" s="2778"/>
      <c r="E33" s="2778"/>
      <c r="F33" s="2778"/>
      <c r="G33" s="2774"/>
      <c r="H33" s="2778"/>
      <c r="I33" s="2774"/>
      <c r="J33" s="2773"/>
      <c r="K33" s="2772" t="s">
        <v>792</v>
      </c>
      <c r="L33" s="2762"/>
      <c r="T33" s="2781"/>
      <c r="U33" s="2765"/>
      <c r="V33" s="2765"/>
      <c r="W33" s="2765"/>
      <c r="X33" s="2765"/>
      <c r="Y33" s="2765"/>
      <c r="Z33" s="2765"/>
      <c r="AA33" s="2765"/>
      <c r="AB33" s="2765"/>
      <c r="AC33" s="2765"/>
      <c r="AD33" s="2765"/>
      <c r="AE33" s="2765"/>
      <c r="AF33" s="2765"/>
      <c r="AG33" s="2765"/>
      <c r="AH33" s="2765"/>
      <c r="AI33" s="2765"/>
      <c r="AO33" s="2781"/>
      <c r="AP33" s="2765"/>
      <c r="AQ33" s="2765"/>
      <c r="AR33" s="2765"/>
      <c r="AS33" s="2765"/>
      <c r="AT33" s="2765"/>
      <c r="AU33" s="2765"/>
      <c r="AV33" s="2765"/>
      <c r="AW33" s="2766"/>
      <c r="AX33" s="2765"/>
      <c r="AY33" s="2766"/>
      <c r="AZ33" s="2765"/>
      <c r="BA33" s="2766"/>
      <c r="BB33" s="2765"/>
      <c r="BC33" s="2766"/>
      <c r="BD33" s="2765"/>
    </row>
    <row r="34" spans="1:56" ht="11.45" customHeight="1">
      <c r="A34" s="2780">
        <v>7</v>
      </c>
      <c r="B34" s="2779"/>
      <c r="C34" s="2782"/>
      <c r="D34" s="2778"/>
      <c r="E34" s="2778"/>
      <c r="F34" s="2778"/>
      <c r="G34" s="2774"/>
      <c r="H34" s="2778"/>
      <c r="I34" s="2774"/>
      <c r="J34" s="2773"/>
      <c r="K34" s="2772" t="s">
        <v>793</v>
      </c>
      <c r="L34" s="2762"/>
      <c r="T34" s="2781"/>
      <c r="U34" s="2765"/>
      <c r="V34" s="2765"/>
      <c r="W34" s="2765"/>
      <c r="X34" s="2765"/>
      <c r="Y34" s="2765"/>
      <c r="Z34" s="2765"/>
      <c r="AA34" s="2765"/>
      <c r="AB34" s="2765"/>
      <c r="AC34" s="2765"/>
      <c r="AD34" s="2765"/>
      <c r="AE34" s="2765"/>
      <c r="AF34" s="2765"/>
      <c r="AG34" s="2765"/>
      <c r="AH34" s="2765"/>
      <c r="AI34" s="2765"/>
      <c r="AO34" s="2781"/>
      <c r="AP34" s="2765"/>
      <c r="AQ34" s="2765"/>
      <c r="AR34" s="2765"/>
      <c r="AS34" s="2765"/>
      <c r="AT34" s="2765"/>
      <c r="AU34" s="2765"/>
      <c r="AV34" s="2765"/>
      <c r="AW34" s="2766"/>
      <c r="AX34" s="2765"/>
      <c r="AY34" s="2766"/>
      <c r="AZ34" s="2765"/>
      <c r="BA34" s="2766"/>
      <c r="BB34" s="2765"/>
      <c r="BC34" s="2766"/>
      <c r="BD34" s="2765"/>
    </row>
    <row r="35" spans="1:56" ht="11.45" customHeight="1">
      <c r="A35" s="2780">
        <v>8</v>
      </c>
      <c r="B35" s="2779"/>
      <c r="C35" s="2782"/>
      <c r="D35" s="2778"/>
      <c r="E35" s="2778"/>
      <c r="F35" s="2778"/>
      <c r="G35" s="2774"/>
      <c r="H35" s="2778"/>
      <c r="I35" s="2774"/>
      <c r="J35" s="2773"/>
      <c r="K35" s="2772" t="s">
        <v>517</v>
      </c>
      <c r="L35" s="2762"/>
      <c r="T35" s="2781"/>
      <c r="U35" s="2765"/>
      <c r="V35" s="2765"/>
      <c r="W35" s="2765"/>
      <c r="X35" s="2765"/>
      <c r="Y35" s="2765"/>
      <c r="Z35" s="2765"/>
      <c r="AA35" s="2765"/>
      <c r="AB35" s="2765"/>
      <c r="AC35" s="2765"/>
      <c r="AD35" s="2765"/>
      <c r="AE35" s="2765"/>
      <c r="AF35" s="2765"/>
      <c r="AG35" s="2765"/>
      <c r="AH35" s="2765"/>
      <c r="AI35" s="2765"/>
      <c r="AO35" s="2781"/>
      <c r="AP35" s="2765"/>
      <c r="AQ35" s="2765"/>
      <c r="AR35" s="2765"/>
      <c r="AS35" s="2765"/>
      <c r="AT35" s="2765"/>
      <c r="AU35" s="2765"/>
      <c r="AV35" s="2765"/>
      <c r="AW35" s="2766"/>
      <c r="AX35" s="2765"/>
      <c r="AY35" s="2766"/>
      <c r="AZ35" s="2765"/>
      <c r="BA35" s="2766"/>
      <c r="BB35" s="2765"/>
      <c r="BC35" s="2766"/>
      <c r="BD35" s="2765"/>
    </row>
    <row r="36" spans="1:56" ht="11.45" customHeight="1">
      <c r="A36" s="2780">
        <v>9</v>
      </c>
      <c r="B36" s="2779"/>
      <c r="C36" s="2782"/>
      <c r="D36" s="2778"/>
      <c r="E36" s="2778"/>
      <c r="F36" s="2778"/>
      <c r="G36" s="2774"/>
      <c r="H36" s="2778"/>
      <c r="I36" s="2774"/>
      <c r="J36" s="2773"/>
      <c r="K36" s="2772" t="s">
        <v>794</v>
      </c>
      <c r="L36" s="2762"/>
      <c r="T36" s="2781"/>
      <c r="U36" s="2765"/>
      <c r="V36" s="2765"/>
      <c r="W36" s="2765"/>
      <c r="X36" s="2765"/>
      <c r="Y36" s="2765"/>
      <c r="Z36" s="2765"/>
      <c r="AA36" s="2765"/>
      <c r="AB36" s="2765"/>
      <c r="AC36" s="2765"/>
      <c r="AD36" s="2765"/>
      <c r="AE36" s="2765"/>
      <c r="AF36" s="2765"/>
      <c r="AG36" s="2765"/>
      <c r="AH36" s="2765"/>
      <c r="AI36" s="2765"/>
      <c r="AO36" s="2781"/>
      <c r="AP36" s="2765"/>
      <c r="AQ36" s="2765"/>
      <c r="AR36" s="2765"/>
      <c r="AS36" s="2765"/>
      <c r="AT36" s="2765"/>
      <c r="AU36" s="2765"/>
      <c r="AV36" s="2765"/>
      <c r="AW36" s="2766"/>
      <c r="AX36" s="2765"/>
      <c r="AY36" s="2766"/>
      <c r="AZ36" s="2765"/>
      <c r="BA36" s="2766"/>
      <c r="BB36" s="2765"/>
      <c r="BC36" s="2766"/>
      <c r="BD36" s="2765"/>
    </row>
    <row r="37" spans="1:56" ht="11.45" customHeight="1">
      <c r="A37" s="2780">
        <v>10</v>
      </c>
      <c r="B37" s="2779"/>
      <c r="C37" s="2782"/>
      <c r="D37" s="2778"/>
      <c r="E37" s="2778"/>
      <c r="F37" s="2778"/>
      <c r="G37" s="2774"/>
      <c r="H37" s="2778"/>
      <c r="I37" s="2774"/>
      <c r="J37" s="2773"/>
      <c r="K37" s="2772" t="s">
        <v>795</v>
      </c>
      <c r="L37" s="2762"/>
      <c r="T37" s="2781"/>
      <c r="U37" s="2765"/>
      <c r="V37" s="2765"/>
      <c r="W37" s="2765"/>
      <c r="X37" s="2765"/>
      <c r="Y37" s="2765"/>
      <c r="Z37" s="2765"/>
      <c r="AA37" s="2765"/>
      <c r="AB37" s="2765"/>
      <c r="AC37" s="2765"/>
      <c r="AD37" s="2765"/>
      <c r="AE37" s="2765"/>
      <c r="AF37" s="2765"/>
      <c r="AG37" s="2765"/>
      <c r="AH37" s="2765"/>
      <c r="AI37" s="2765"/>
      <c r="AO37" s="2781"/>
      <c r="AP37" s="2765"/>
      <c r="AQ37" s="2765"/>
      <c r="AR37" s="2765"/>
      <c r="AS37" s="2765"/>
      <c r="AT37" s="2765"/>
      <c r="AU37" s="2765"/>
      <c r="AV37" s="2765"/>
      <c r="AW37" s="2766"/>
      <c r="AX37" s="2765"/>
      <c r="AY37" s="2766"/>
      <c r="AZ37" s="2765"/>
      <c r="BA37" s="2766"/>
      <c r="BB37" s="2765"/>
      <c r="BC37" s="2766"/>
      <c r="BD37" s="2765"/>
    </row>
    <row r="38" spans="1:56" ht="11.45" customHeight="1">
      <c r="A38" s="2780">
        <v>11</v>
      </c>
      <c r="B38" s="2779"/>
      <c r="C38" s="2782"/>
      <c r="D38" s="2778"/>
      <c r="E38" s="2778"/>
      <c r="F38" s="2778"/>
      <c r="G38" s="2774"/>
      <c r="H38" s="2778"/>
      <c r="I38" s="2774"/>
      <c r="J38" s="2773"/>
      <c r="K38" s="2772" t="s">
        <v>796</v>
      </c>
      <c r="L38" s="2762"/>
      <c r="T38" s="2781"/>
      <c r="U38" s="2765"/>
      <c r="V38" s="2765"/>
      <c r="W38" s="2765"/>
      <c r="X38" s="2765"/>
      <c r="Y38" s="2765"/>
      <c r="Z38" s="2765"/>
      <c r="AA38" s="2765"/>
      <c r="AB38" s="2765"/>
      <c r="AC38" s="2765"/>
      <c r="AD38" s="2765"/>
      <c r="AE38" s="2765"/>
      <c r="AF38" s="2765"/>
      <c r="AG38" s="2765"/>
      <c r="AH38" s="2765"/>
      <c r="AI38" s="2765"/>
      <c r="AO38" s="2781"/>
      <c r="AP38" s="2765"/>
      <c r="AQ38" s="2765"/>
      <c r="AR38" s="2765"/>
      <c r="AS38" s="2765"/>
      <c r="AT38" s="2765"/>
      <c r="AU38" s="2765"/>
      <c r="AV38" s="2765"/>
      <c r="AW38" s="2766"/>
      <c r="AX38" s="2765"/>
      <c r="AY38" s="2766"/>
      <c r="AZ38" s="2765"/>
      <c r="BA38" s="2766"/>
      <c r="BB38" s="2765"/>
      <c r="BC38" s="2766"/>
      <c r="BD38" s="2765"/>
    </row>
    <row r="39" spans="1:56" ht="11.45" customHeight="1">
      <c r="A39" s="2780">
        <v>12</v>
      </c>
      <c r="B39" s="2779"/>
      <c r="C39" s="2782"/>
      <c r="D39" s="2778"/>
      <c r="E39" s="2778"/>
      <c r="F39" s="2778"/>
      <c r="G39" s="2774"/>
      <c r="H39" s="2778"/>
      <c r="I39" s="2774"/>
      <c r="J39" s="2773"/>
      <c r="K39" s="2772" t="s">
        <v>797</v>
      </c>
      <c r="L39" s="2762"/>
      <c r="T39" s="2781"/>
      <c r="U39" s="2765"/>
      <c r="V39" s="2765"/>
      <c r="W39" s="2765"/>
      <c r="X39" s="2765"/>
      <c r="Y39" s="2765"/>
      <c r="Z39" s="2765"/>
      <c r="AA39" s="2765"/>
      <c r="AB39" s="2765"/>
      <c r="AC39" s="2765"/>
      <c r="AD39" s="2765"/>
      <c r="AE39" s="2765"/>
      <c r="AF39" s="2765"/>
      <c r="AG39" s="2765"/>
      <c r="AH39" s="2765"/>
      <c r="AI39" s="2765"/>
      <c r="AO39" s="2781"/>
      <c r="AP39" s="2765"/>
      <c r="AQ39" s="2765"/>
      <c r="AR39" s="2765"/>
      <c r="AS39" s="2765"/>
      <c r="AT39" s="2765"/>
      <c r="AU39" s="2765"/>
      <c r="AV39" s="2765"/>
      <c r="AW39" s="2766"/>
      <c r="AX39" s="2765"/>
      <c r="AY39" s="2766"/>
      <c r="AZ39" s="2765"/>
      <c r="BA39" s="2766"/>
      <c r="BB39" s="2765"/>
      <c r="BC39" s="2766"/>
      <c r="BD39" s="2765"/>
    </row>
    <row r="40" spans="1:56" ht="11.45" customHeight="1">
      <c r="A40" s="2780">
        <v>13</v>
      </c>
      <c r="B40" s="2779"/>
      <c r="C40" s="2782"/>
      <c r="D40" s="2782"/>
      <c r="E40" s="2778"/>
      <c r="F40" s="2778"/>
      <c r="G40" s="2774"/>
      <c r="H40" s="2778"/>
      <c r="I40" s="2774"/>
      <c r="J40" s="2773"/>
      <c r="K40" s="2772" t="s">
        <v>798</v>
      </c>
      <c r="L40" s="2762"/>
      <c r="T40" s="2781"/>
      <c r="U40" s="2781"/>
      <c r="V40" s="2765"/>
      <c r="W40" s="2765"/>
      <c r="X40" s="2765"/>
      <c r="Y40" s="2765"/>
      <c r="Z40" s="2765"/>
      <c r="AA40" s="2765"/>
      <c r="AB40" s="2765"/>
      <c r="AC40" s="2765"/>
      <c r="AD40" s="2765"/>
      <c r="AE40" s="2765"/>
      <c r="AF40" s="2765"/>
      <c r="AG40" s="2765"/>
      <c r="AH40" s="2765"/>
      <c r="AI40" s="2765"/>
      <c r="AO40" s="2781"/>
      <c r="AP40" s="2781"/>
      <c r="AQ40" s="2765"/>
      <c r="AR40" s="2765"/>
      <c r="AS40" s="2765"/>
      <c r="AT40" s="2765"/>
      <c r="AU40" s="2765"/>
      <c r="AV40" s="2765"/>
      <c r="AW40" s="2766"/>
      <c r="AX40" s="2765"/>
      <c r="AY40" s="2766"/>
      <c r="AZ40" s="2765"/>
      <c r="BA40" s="2766"/>
      <c r="BB40" s="2765"/>
      <c r="BC40" s="2766"/>
      <c r="BD40" s="2765"/>
    </row>
    <row r="41" spans="1:56" ht="11.45" customHeight="1">
      <c r="A41" s="2780">
        <v>14</v>
      </c>
      <c r="B41" s="2779"/>
      <c r="C41" s="2782"/>
      <c r="D41" s="2778"/>
      <c r="E41" s="2778"/>
      <c r="F41" s="2778"/>
      <c r="G41" s="2774"/>
      <c r="H41" s="2778"/>
      <c r="I41" s="2774"/>
      <c r="J41" s="2773"/>
      <c r="K41" s="2772" t="s">
        <v>799</v>
      </c>
      <c r="L41" s="2762"/>
      <c r="T41" s="2781"/>
      <c r="U41" s="2765"/>
      <c r="V41" s="2765"/>
      <c r="W41" s="2765"/>
      <c r="X41" s="2765"/>
      <c r="Y41" s="2765"/>
      <c r="Z41" s="2765"/>
      <c r="AA41" s="2765"/>
      <c r="AB41" s="2765"/>
      <c r="AC41" s="2765"/>
      <c r="AD41" s="2765"/>
      <c r="AE41" s="2765"/>
      <c r="AF41" s="2765"/>
      <c r="AG41" s="2765"/>
      <c r="AH41" s="2765"/>
      <c r="AI41" s="2765"/>
      <c r="AO41" s="2781"/>
      <c r="AP41" s="2765"/>
      <c r="AQ41" s="2765"/>
      <c r="AR41" s="2765"/>
      <c r="AS41" s="2765"/>
      <c r="AT41" s="2765"/>
      <c r="AU41" s="2765"/>
      <c r="AV41" s="2765"/>
      <c r="AW41" s="2766"/>
      <c r="AX41" s="2765"/>
      <c r="AY41" s="2766"/>
      <c r="AZ41" s="2765"/>
      <c r="BA41" s="2766"/>
      <c r="BB41" s="2765"/>
      <c r="BC41" s="2766"/>
      <c r="BD41" s="2765"/>
    </row>
    <row r="42" spans="1:56" ht="11.45" customHeight="1">
      <c r="A42" s="2780">
        <v>15</v>
      </c>
      <c r="B42" s="2779"/>
      <c r="C42" s="2782"/>
      <c r="D42" s="2778"/>
      <c r="E42" s="2778"/>
      <c r="F42" s="2778"/>
      <c r="G42" s="2774"/>
      <c r="H42" s="2778"/>
      <c r="I42" s="2774"/>
      <c r="J42" s="2773"/>
      <c r="K42" s="2772" t="s">
        <v>800</v>
      </c>
      <c r="L42" s="2762"/>
      <c r="T42" s="2781"/>
      <c r="U42" s="2765"/>
      <c r="V42" s="2765"/>
      <c r="W42" s="2765"/>
      <c r="X42" s="2765"/>
      <c r="Y42" s="2765"/>
      <c r="Z42" s="2765"/>
      <c r="AA42" s="2765"/>
      <c r="AB42" s="2765"/>
      <c r="AC42" s="2765"/>
      <c r="AD42" s="2765"/>
      <c r="AE42" s="2765"/>
      <c r="AF42" s="2765"/>
      <c r="AG42" s="2765"/>
      <c r="AH42" s="2765"/>
      <c r="AI42" s="2765"/>
      <c r="AO42" s="2781"/>
      <c r="AP42" s="2765"/>
      <c r="AQ42" s="2765"/>
      <c r="AR42" s="2765"/>
      <c r="AS42" s="2765"/>
      <c r="AT42" s="2765"/>
      <c r="AU42" s="2765"/>
      <c r="AV42" s="2765"/>
      <c r="AW42" s="2766"/>
      <c r="AX42" s="2765"/>
      <c r="AY42" s="2766"/>
      <c r="AZ42" s="2765"/>
      <c r="BA42" s="2766"/>
      <c r="BB42" s="2765"/>
      <c r="BC42" s="2766"/>
      <c r="BD42" s="2765"/>
    </row>
    <row r="43" spans="1:56" ht="11.45" customHeight="1">
      <c r="A43" s="2780">
        <v>16</v>
      </c>
      <c r="B43" s="2779"/>
      <c r="C43" s="2782"/>
      <c r="D43" s="2778"/>
      <c r="E43" s="2778"/>
      <c r="F43" s="2778"/>
      <c r="G43" s="2774"/>
      <c r="H43" s="2778"/>
      <c r="I43" s="2774"/>
      <c r="J43" s="2773"/>
      <c r="K43" s="2772" t="s">
        <v>801</v>
      </c>
      <c r="L43" s="2762"/>
      <c r="T43" s="2781"/>
      <c r="U43" s="2765"/>
      <c r="V43" s="2765"/>
      <c r="W43" s="2765"/>
      <c r="X43" s="2765"/>
      <c r="Y43" s="2765"/>
      <c r="Z43" s="2765"/>
      <c r="AA43" s="2765"/>
      <c r="AB43" s="2765"/>
      <c r="AC43" s="2765"/>
      <c r="AD43" s="2765"/>
      <c r="AE43" s="2765"/>
      <c r="AF43" s="2765"/>
      <c r="AG43" s="2765"/>
      <c r="AH43" s="2765"/>
      <c r="AI43" s="2765"/>
      <c r="AO43" s="2781"/>
      <c r="AP43" s="2765"/>
      <c r="AQ43" s="2765"/>
      <c r="AR43" s="2765"/>
      <c r="AS43" s="2765"/>
      <c r="AT43" s="2765"/>
      <c r="AU43" s="2765"/>
      <c r="AV43" s="2765"/>
      <c r="AW43" s="2766"/>
      <c r="AX43" s="2765"/>
      <c r="AY43" s="2766"/>
      <c r="AZ43" s="2765"/>
      <c r="BA43" s="2766"/>
      <c r="BB43" s="2765"/>
      <c r="BC43" s="2766"/>
      <c r="BD43" s="2765"/>
    </row>
    <row r="44" spans="1:56" ht="11.45" customHeight="1">
      <c r="A44" s="2780">
        <v>17</v>
      </c>
      <c r="B44" s="2779"/>
      <c r="C44" s="2782"/>
      <c r="D44" s="2778"/>
      <c r="E44" s="2778"/>
      <c r="F44" s="2778"/>
      <c r="G44" s="2774"/>
      <c r="H44" s="2778"/>
      <c r="I44" s="2774"/>
      <c r="J44" s="2773"/>
      <c r="K44" s="2772" t="s">
        <v>802</v>
      </c>
      <c r="L44" s="2762"/>
      <c r="T44" s="2781"/>
      <c r="U44" s="2765"/>
      <c r="V44" s="2765"/>
      <c r="W44" s="2765"/>
      <c r="X44" s="2765"/>
      <c r="Y44" s="2765"/>
      <c r="Z44" s="2765"/>
      <c r="AA44" s="2765"/>
      <c r="AB44" s="2765"/>
      <c r="AC44" s="2765"/>
      <c r="AD44" s="2765"/>
      <c r="AE44" s="2765"/>
      <c r="AF44" s="2765"/>
      <c r="AG44" s="2765"/>
      <c r="AH44" s="2765"/>
      <c r="AI44" s="2765"/>
      <c r="AO44" s="2781"/>
      <c r="AP44" s="2765"/>
      <c r="AQ44" s="2765"/>
      <c r="AR44" s="2765"/>
      <c r="AS44" s="2765"/>
      <c r="AT44" s="2765"/>
      <c r="AU44" s="2765"/>
      <c r="AV44" s="2765"/>
      <c r="AW44" s="2766"/>
      <c r="AX44" s="2765"/>
      <c r="AY44" s="2766"/>
      <c r="AZ44" s="2765"/>
      <c r="BA44" s="2766"/>
      <c r="BB44" s="2765"/>
      <c r="BC44" s="2766"/>
      <c r="BD44" s="2765"/>
    </row>
    <row r="45" spans="1:56" ht="11.45" customHeight="1">
      <c r="A45" s="2780">
        <v>18</v>
      </c>
      <c r="B45" s="2779"/>
      <c r="C45" s="2782"/>
      <c r="D45" s="2778"/>
      <c r="E45" s="2778"/>
      <c r="F45" s="2778"/>
      <c r="G45" s="2774"/>
      <c r="H45" s="2778"/>
      <c r="I45" s="2774"/>
      <c r="J45" s="2773"/>
      <c r="K45" s="2772" t="s">
        <v>803</v>
      </c>
      <c r="L45" s="2762"/>
      <c r="T45" s="2781"/>
      <c r="U45" s="2765"/>
      <c r="V45" s="2765"/>
      <c r="W45" s="2765"/>
      <c r="X45" s="2765"/>
      <c r="Y45" s="2765"/>
      <c r="Z45" s="2765"/>
      <c r="AA45" s="2765"/>
      <c r="AB45" s="2765"/>
      <c r="AC45" s="2765"/>
      <c r="AD45" s="2765"/>
      <c r="AE45" s="2765"/>
      <c r="AF45" s="2765"/>
      <c r="AG45" s="2765"/>
      <c r="AH45" s="2765"/>
      <c r="AI45" s="2765"/>
      <c r="AO45" s="2781"/>
      <c r="AP45" s="2765"/>
      <c r="AQ45" s="2765"/>
      <c r="AR45" s="2765"/>
      <c r="AS45" s="2765"/>
      <c r="AT45" s="2765"/>
      <c r="AU45" s="2765"/>
      <c r="AV45" s="2765"/>
      <c r="AW45" s="2766"/>
      <c r="AX45" s="2765"/>
      <c r="AY45" s="2766"/>
      <c r="AZ45" s="2765"/>
      <c r="BA45" s="2766"/>
      <c r="BB45" s="2765"/>
      <c r="BC45" s="2766"/>
      <c r="BD45" s="2765"/>
    </row>
    <row r="46" spans="1:56" ht="11.45" customHeight="1">
      <c r="A46" s="2780">
        <v>19</v>
      </c>
      <c r="B46" s="2779"/>
      <c r="C46" s="2782"/>
      <c r="D46" s="2778"/>
      <c r="E46" s="2778"/>
      <c r="F46" s="2778"/>
      <c r="G46" s="2774"/>
      <c r="H46" s="2778"/>
      <c r="I46" s="2774"/>
      <c r="J46" s="2773"/>
      <c r="K46" s="2772" t="s">
        <v>804</v>
      </c>
      <c r="L46" s="2762"/>
      <c r="T46" s="2781"/>
      <c r="U46" s="2765"/>
      <c r="V46" s="2765"/>
      <c r="W46" s="2765"/>
      <c r="X46" s="2765"/>
      <c r="Y46" s="2765"/>
      <c r="Z46" s="2765"/>
      <c r="AA46" s="2765"/>
      <c r="AB46" s="2765"/>
      <c r="AC46" s="2765"/>
      <c r="AD46" s="2765"/>
      <c r="AE46" s="2765"/>
      <c r="AF46" s="2765"/>
      <c r="AG46" s="2765"/>
      <c r="AH46" s="2765"/>
      <c r="AI46" s="2765"/>
      <c r="AO46" s="2781"/>
      <c r="AP46" s="2765"/>
      <c r="AQ46" s="2765"/>
      <c r="AR46" s="2765"/>
      <c r="AS46" s="2765"/>
      <c r="AT46" s="2765"/>
      <c r="AU46" s="2765"/>
      <c r="AV46" s="2765"/>
      <c r="AW46" s="2766"/>
      <c r="AX46" s="2765"/>
      <c r="AY46" s="2766"/>
      <c r="AZ46" s="2765"/>
      <c r="BA46" s="2766"/>
      <c r="BB46" s="2765"/>
      <c r="BC46" s="2766"/>
      <c r="BD46" s="2765"/>
    </row>
    <row r="47" spans="1:56" ht="11.45" customHeight="1">
      <c r="A47" s="2780">
        <v>20</v>
      </c>
      <c r="B47" s="2779"/>
      <c r="C47" s="2782"/>
      <c r="D47" s="2778"/>
      <c r="E47" s="2778"/>
      <c r="F47" s="2778"/>
      <c r="G47" s="2774"/>
      <c r="H47" s="2778"/>
      <c r="I47" s="2774"/>
      <c r="J47" s="2773"/>
      <c r="K47" s="2772" t="s">
        <v>805</v>
      </c>
      <c r="L47" s="2762"/>
      <c r="T47" s="2781"/>
      <c r="U47" s="2765"/>
      <c r="V47" s="2765"/>
      <c r="W47" s="2765"/>
      <c r="X47" s="2765"/>
      <c r="Y47" s="2765"/>
      <c r="Z47" s="2765"/>
      <c r="AA47" s="2765"/>
      <c r="AB47" s="2765"/>
      <c r="AC47" s="2765"/>
      <c r="AD47" s="2765"/>
      <c r="AE47" s="2765"/>
      <c r="AF47" s="2765"/>
      <c r="AG47" s="2765"/>
      <c r="AH47" s="2765"/>
      <c r="AI47" s="2765"/>
      <c r="AO47" s="2781"/>
      <c r="AP47" s="2765"/>
      <c r="AQ47" s="2765"/>
      <c r="AR47" s="2765"/>
      <c r="AS47" s="2765"/>
      <c r="AT47" s="2765"/>
      <c r="AU47" s="2765"/>
      <c r="AV47" s="2765"/>
      <c r="AW47" s="2766"/>
      <c r="AX47" s="2765"/>
      <c r="AY47" s="2766"/>
      <c r="AZ47" s="2765"/>
      <c r="BA47" s="2766"/>
      <c r="BB47" s="2765"/>
      <c r="BC47" s="2766"/>
      <c r="BD47" s="2765"/>
    </row>
    <row r="48" spans="1:56" ht="11.45" customHeight="1">
      <c r="A48" s="2780">
        <v>21</v>
      </c>
      <c r="B48" s="2779"/>
      <c r="C48" s="2782"/>
      <c r="D48" s="2778"/>
      <c r="E48" s="2778"/>
      <c r="F48" s="2778"/>
      <c r="G48" s="2774"/>
      <c r="H48" s="2778"/>
      <c r="I48" s="2774"/>
      <c r="J48" s="2773"/>
      <c r="K48" s="2772" t="s">
        <v>806</v>
      </c>
      <c r="L48" s="2762"/>
      <c r="T48" s="2781"/>
      <c r="U48" s="2765"/>
      <c r="V48" s="2765"/>
      <c r="W48" s="2765"/>
      <c r="X48" s="2765"/>
      <c r="Y48" s="2765"/>
      <c r="Z48" s="2765"/>
      <c r="AA48" s="2765"/>
      <c r="AB48" s="2765"/>
      <c r="AC48" s="2765"/>
      <c r="AD48" s="2765"/>
      <c r="AE48" s="2765"/>
      <c r="AF48" s="2765"/>
      <c r="AG48" s="2765"/>
      <c r="AH48" s="2765"/>
      <c r="AI48" s="2765"/>
      <c r="AO48" s="2781"/>
      <c r="AP48" s="2765"/>
      <c r="AQ48" s="2765"/>
      <c r="AR48" s="2765"/>
      <c r="AS48" s="2765"/>
      <c r="AT48" s="2765"/>
      <c r="AU48" s="2765"/>
      <c r="AV48" s="2765"/>
      <c r="AW48" s="2766"/>
      <c r="AX48" s="2765"/>
      <c r="AY48" s="2766"/>
      <c r="AZ48" s="2765"/>
      <c r="BA48" s="2766"/>
      <c r="BB48" s="2765"/>
      <c r="BC48" s="2766"/>
      <c r="BD48" s="2765"/>
    </row>
    <row r="49" spans="1:56" ht="11.45" customHeight="1">
      <c r="A49" s="2780">
        <v>22</v>
      </c>
      <c r="B49" s="2779"/>
      <c r="C49" s="2782"/>
      <c r="D49" s="2778"/>
      <c r="E49" s="2778"/>
      <c r="F49" s="2778"/>
      <c r="G49" s="2774"/>
      <c r="H49" s="2778"/>
      <c r="I49" s="2774"/>
      <c r="J49" s="2773"/>
      <c r="K49" s="2772" t="s">
        <v>807</v>
      </c>
      <c r="L49" s="2762"/>
      <c r="T49" s="2781"/>
      <c r="U49" s="2765"/>
      <c r="V49" s="2765"/>
      <c r="W49" s="2765"/>
      <c r="X49" s="2765"/>
      <c r="Y49" s="2765"/>
      <c r="Z49" s="2765"/>
      <c r="AA49" s="2765"/>
      <c r="AB49" s="2765"/>
      <c r="AC49" s="2765"/>
      <c r="AD49" s="2765"/>
      <c r="AE49" s="2765"/>
      <c r="AF49" s="2765"/>
      <c r="AG49" s="2765"/>
      <c r="AH49" s="2765"/>
      <c r="AI49" s="2765"/>
      <c r="AO49" s="2781"/>
      <c r="AP49" s="2765"/>
      <c r="AQ49" s="2765"/>
      <c r="AR49" s="2765"/>
      <c r="AS49" s="2765"/>
      <c r="AT49" s="2765"/>
      <c r="AU49" s="2765"/>
      <c r="AV49" s="2765"/>
      <c r="AW49" s="2766"/>
      <c r="AX49" s="2765"/>
      <c r="AY49" s="2766"/>
      <c r="AZ49" s="2765"/>
      <c r="BA49" s="2766"/>
      <c r="BB49" s="2765"/>
      <c r="BC49" s="2766"/>
      <c r="BD49" s="2765"/>
    </row>
    <row r="50" spans="1:56" ht="11.45" customHeight="1">
      <c r="A50" s="2780">
        <v>23</v>
      </c>
      <c r="B50" s="2779"/>
      <c r="C50" s="2782"/>
      <c r="D50" s="2778"/>
      <c r="E50" s="2778"/>
      <c r="F50" s="2778"/>
      <c r="G50" s="2774"/>
      <c r="H50" s="2778"/>
      <c r="I50" s="2774"/>
      <c r="J50" s="2773"/>
      <c r="K50" s="2772" t="s">
        <v>808</v>
      </c>
      <c r="L50" s="2762"/>
      <c r="T50" s="2781"/>
      <c r="U50" s="2765"/>
      <c r="V50" s="2765"/>
      <c r="W50" s="2765"/>
      <c r="X50" s="2765"/>
      <c r="Y50" s="2765"/>
      <c r="Z50" s="2765"/>
      <c r="AA50" s="2765"/>
      <c r="AB50" s="2765"/>
      <c r="AC50" s="2765"/>
      <c r="AD50" s="2765"/>
      <c r="AE50" s="2765"/>
      <c r="AF50" s="2765"/>
      <c r="AG50" s="2765"/>
      <c r="AH50" s="2765"/>
      <c r="AI50" s="2765"/>
      <c r="AO50" s="2781"/>
      <c r="AP50" s="2765"/>
      <c r="AQ50" s="2765"/>
      <c r="AR50" s="2765"/>
      <c r="AS50" s="2765"/>
      <c r="AT50" s="2765"/>
      <c r="AU50" s="2765"/>
      <c r="AV50" s="2765"/>
      <c r="AW50" s="2766"/>
      <c r="AX50" s="2765"/>
      <c r="AY50" s="2766"/>
      <c r="AZ50" s="2765"/>
      <c r="BA50" s="2766"/>
      <c r="BB50" s="2765"/>
      <c r="BC50" s="2766"/>
      <c r="BD50" s="2765"/>
    </row>
    <row r="51" spans="1:56" ht="11.45" customHeight="1">
      <c r="A51" s="2780">
        <v>24</v>
      </c>
      <c r="B51" s="2779"/>
      <c r="C51" s="2782"/>
      <c r="D51" s="2778"/>
      <c r="E51" s="2778"/>
      <c r="F51" s="2778"/>
      <c r="G51" s="2774"/>
      <c r="H51" s="2778"/>
      <c r="I51" s="2774"/>
      <c r="J51" s="2773"/>
      <c r="K51" s="2772" t="s">
        <v>809</v>
      </c>
      <c r="L51" s="2762"/>
      <c r="T51" s="2781"/>
      <c r="U51" s="2765"/>
      <c r="V51" s="2765"/>
      <c r="W51" s="2765"/>
      <c r="X51" s="2765"/>
      <c r="Y51" s="2765"/>
      <c r="Z51" s="2765"/>
      <c r="AA51" s="2765"/>
      <c r="AB51" s="2765"/>
      <c r="AC51" s="2765"/>
      <c r="AD51" s="2765"/>
      <c r="AE51" s="2765"/>
      <c r="AF51" s="2765"/>
      <c r="AG51" s="2765"/>
      <c r="AH51" s="2765"/>
      <c r="AI51" s="2765"/>
      <c r="AO51" s="2781"/>
      <c r="AP51" s="2765"/>
      <c r="AQ51" s="2765"/>
      <c r="AR51" s="2765"/>
      <c r="AS51" s="2765"/>
      <c r="AT51" s="2765"/>
      <c r="AU51" s="2765"/>
      <c r="AV51" s="2765"/>
      <c r="AW51" s="2766"/>
      <c r="AX51" s="2765"/>
      <c r="AY51" s="2766"/>
      <c r="AZ51" s="2765"/>
      <c r="BA51" s="2766"/>
      <c r="BB51" s="2765"/>
      <c r="BC51" s="2766"/>
      <c r="BD51" s="2765"/>
    </row>
    <row r="52" spans="1:56" ht="11.45" customHeight="1">
      <c r="A52" s="2780">
        <v>25</v>
      </c>
      <c r="B52" s="2776"/>
      <c r="C52" s="2782"/>
      <c r="D52" s="2778"/>
      <c r="E52" s="2778"/>
      <c r="F52" s="2776"/>
      <c r="G52" s="5426">
        <f>SUM(G28:G51)</f>
        <v>22</v>
      </c>
      <c r="H52" s="5425">
        <f>SUM(H28:H51)</f>
        <v>4105</v>
      </c>
      <c r="I52" s="5426">
        <f>SUM(I28:I51)</f>
        <v>54669</v>
      </c>
      <c r="J52" s="2773"/>
      <c r="K52" s="2772" t="s">
        <v>810</v>
      </c>
      <c r="L52" s="2762"/>
      <c r="T52" s="2781"/>
      <c r="U52" s="2765"/>
      <c r="V52" s="2765"/>
      <c r="W52" s="2765"/>
      <c r="X52" s="2765"/>
      <c r="Y52" s="2765"/>
      <c r="Z52" s="2765"/>
      <c r="AA52" s="2765"/>
      <c r="AB52" s="2765"/>
      <c r="AC52" s="2765"/>
      <c r="AD52" s="2765"/>
      <c r="AE52" s="2765"/>
      <c r="AF52" s="2765"/>
      <c r="AG52" s="2765"/>
      <c r="AH52" s="2765"/>
      <c r="AI52" s="2765"/>
      <c r="AO52" s="2781"/>
      <c r="AP52" s="2765"/>
      <c r="AQ52" s="2765"/>
      <c r="AR52" s="2765"/>
      <c r="AS52" s="2765"/>
      <c r="AT52" s="2765"/>
      <c r="AU52" s="2765"/>
      <c r="AV52" s="2765"/>
      <c r="AW52" s="2766"/>
      <c r="AX52" s="2765"/>
      <c r="AY52" s="2766"/>
      <c r="AZ52" s="2765"/>
      <c r="BA52" s="2766"/>
      <c r="BB52" s="2765"/>
      <c r="BC52" s="2766"/>
      <c r="BD52" s="2765"/>
    </row>
    <row r="53" spans="1:56" ht="15" customHeight="1">
      <c r="A53" s="2787"/>
      <c r="B53" s="2786" t="s">
        <v>2738</v>
      </c>
      <c r="C53" s="2785"/>
      <c r="D53" s="2784"/>
      <c r="E53" s="2784"/>
      <c r="F53" s="2784"/>
      <c r="G53" s="2784"/>
      <c r="H53" s="2784"/>
      <c r="I53" s="2784"/>
      <c r="J53" s="2784"/>
      <c r="K53" s="2783"/>
      <c r="L53" s="2762"/>
      <c r="T53" s="2781"/>
      <c r="U53" s="2765"/>
      <c r="V53" s="2765"/>
      <c r="W53" s="2765"/>
      <c r="X53" s="2765"/>
      <c r="Y53" s="2765"/>
      <c r="Z53" s="2765"/>
      <c r="AA53" s="2765"/>
      <c r="AB53" s="2765"/>
      <c r="AC53" s="2765"/>
      <c r="AD53" s="2765"/>
      <c r="AE53" s="2765"/>
      <c r="AF53" s="2765"/>
      <c r="AG53" s="2765"/>
      <c r="AH53" s="2765"/>
      <c r="AI53" s="2765"/>
      <c r="AO53" s="2781"/>
      <c r="AP53" s="2765"/>
      <c r="AQ53" s="2765"/>
      <c r="AR53" s="2765"/>
      <c r="AS53" s="2765"/>
      <c r="AT53" s="2765"/>
      <c r="AU53" s="2765"/>
      <c r="AV53" s="2765"/>
      <c r="AW53" s="2765"/>
      <c r="AX53" s="2765"/>
      <c r="AY53" s="2765"/>
      <c r="AZ53" s="2765"/>
      <c r="BA53" s="2765"/>
      <c r="BB53" s="2765"/>
      <c r="BC53" s="2765"/>
      <c r="BD53" s="2765"/>
    </row>
    <row r="54" spans="1:56" ht="11.45" customHeight="1">
      <c r="A54" s="2780">
        <v>26</v>
      </c>
      <c r="B54" s="2779"/>
      <c r="C54" s="5432" t="s">
        <v>2737</v>
      </c>
      <c r="D54" s="2778"/>
      <c r="E54" s="2778"/>
      <c r="F54" s="2778"/>
      <c r="G54" s="2774"/>
      <c r="H54" s="2778"/>
      <c r="I54" s="2774"/>
      <c r="J54" s="2773"/>
      <c r="K54" s="2772" t="s">
        <v>811</v>
      </c>
      <c r="L54" s="2762"/>
      <c r="T54" s="2781"/>
      <c r="U54" s="2765"/>
      <c r="V54" s="2765"/>
      <c r="W54" s="2765"/>
      <c r="X54" s="2765"/>
      <c r="Y54" s="2765"/>
      <c r="Z54" s="2765"/>
      <c r="AA54" s="2765"/>
      <c r="AB54" s="2765"/>
      <c r="AC54" s="2765"/>
      <c r="AD54" s="2765"/>
      <c r="AE54" s="2765"/>
      <c r="AF54" s="2765"/>
      <c r="AG54" s="2765"/>
      <c r="AH54" s="2765"/>
      <c r="AI54" s="2765"/>
      <c r="AO54" s="2781"/>
      <c r="AP54" s="2765"/>
      <c r="AQ54" s="2765"/>
      <c r="AR54" s="2765"/>
      <c r="AS54" s="2765"/>
      <c r="AT54" s="2765"/>
      <c r="AU54" s="2765"/>
      <c r="AV54" s="2765"/>
      <c r="AW54" s="2766"/>
      <c r="AX54" s="2765"/>
      <c r="AY54" s="2766"/>
      <c r="AZ54" s="2765"/>
      <c r="BA54" s="2766"/>
      <c r="BB54" s="2765"/>
      <c r="BC54" s="2766"/>
      <c r="BD54" s="2765"/>
    </row>
    <row r="55" spans="1:56" ht="11.45" customHeight="1">
      <c r="A55" s="2780">
        <v>27</v>
      </c>
      <c r="B55" s="2779"/>
      <c r="C55" s="2782"/>
      <c r="D55" s="2778"/>
      <c r="E55" s="2778"/>
      <c r="F55" s="2778"/>
      <c r="G55" s="2774"/>
      <c r="H55" s="2778"/>
      <c r="I55" s="2774"/>
      <c r="J55" s="2773"/>
      <c r="K55" s="2772" t="s">
        <v>812</v>
      </c>
      <c r="L55" s="2762"/>
      <c r="T55" s="2781"/>
      <c r="U55" s="2765"/>
      <c r="V55" s="2765"/>
      <c r="W55" s="2765"/>
      <c r="X55" s="2765"/>
      <c r="Y55" s="2765"/>
      <c r="Z55" s="2765"/>
      <c r="AA55" s="2765"/>
      <c r="AB55" s="2765"/>
      <c r="AC55" s="2765"/>
      <c r="AD55" s="2765"/>
      <c r="AE55" s="2765"/>
      <c r="AF55" s="2765"/>
      <c r="AG55" s="2765"/>
      <c r="AH55" s="2765"/>
      <c r="AI55" s="2765"/>
      <c r="AO55" s="2781"/>
      <c r="AP55" s="2765"/>
      <c r="AQ55" s="2765"/>
      <c r="AR55" s="2765"/>
      <c r="AS55" s="2765"/>
      <c r="AT55" s="2765"/>
      <c r="AU55" s="2765"/>
      <c r="AV55" s="2765"/>
      <c r="AW55" s="2766"/>
      <c r="AX55" s="2765"/>
      <c r="AY55" s="2766"/>
      <c r="AZ55" s="2765"/>
      <c r="BA55" s="2766"/>
      <c r="BB55" s="2765"/>
      <c r="BC55" s="2766"/>
      <c r="BD55" s="2765"/>
    </row>
    <row r="56" spans="1:56" ht="11.45" customHeight="1">
      <c r="A56" s="2780">
        <v>28</v>
      </c>
      <c r="B56" s="2779"/>
      <c r="C56" s="2782"/>
      <c r="D56" s="2778"/>
      <c r="E56" s="2778"/>
      <c r="F56" s="2778"/>
      <c r="G56" s="2774"/>
      <c r="H56" s="2778"/>
      <c r="I56" s="2774"/>
      <c r="J56" s="2773"/>
      <c r="K56" s="2772" t="s">
        <v>813</v>
      </c>
      <c r="L56" s="2762"/>
      <c r="T56" s="2781"/>
      <c r="U56" s="2765"/>
      <c r="V56" s="2765"/>
      <c r="W56" s="2765"/>
      <c r="X56" s="2765"/>
      <c r="Y56" s="2765"/>
      <c r="Z56" s="2765"/>
      <c r="AA56" s="2765"/>
      <c r="AB56" s="2765"/>
      <c r="AC56" s="2765"/>
      <c r="AD56" s="2765"/>
      <c r="AE56" s="2765"/>
      <c r="AF56" s="2765"/>
      <c r="AG56" s="2765"/>
      <c r="AH56" s="2765"/>
      <c r="AI56" s="2765"/>
      <c r="AO56" s="2781"/>
      <c r="AP56" s="2765"/>
      <c r="AQ56" s="2765"/>
      <c r="AR56" s="2765"/>
      <c r="AS56" s="2765"/>
      <c r="AT56" s="2765"/>
      <c r="AU56" s="2765"/>
      <c r="AV56" s="2765"/>
      <c r="AW56" s="2766"/>
      <c r="AX56" s="2765"/>
      <c r="AY56" s="2766"/>
      <c r="AZ56" s="2765"/>
      <c r="BA56" s="2766"/>
      <c r="BB56" s="2765"/>
      <c r="BC56" s="2766"/>
      <c r="BD56" s="2765"/>
    </row>
    <row r="57" spans="1:56" ht="11.45" customHeight="1">
      <c r="A57" s="2780">
        <v>29</v>
      </c>
      <c r="B57" s="2779"/>
      <c r="C57" s="2782"/>
      <c r="D57" s="2778"/>
      <c r="E57" s="2778"/>
      <c r="F57" s="2778"/>
      <c r="G57" s="2774"/>
      <c r="H57" s="2778"/>
      <c r="I57" s="2774"/>
      <c r="J57" s="2773"/>
      <c r="K57" s="2772" t="s">
        <v>814</v>
      </c>
      <c r="L57" s="2762"/>
      <c r="T57" s="2781"/>
      <c r="U57" s="2765"/>
      <c r="V57" s="2765"/>
      <c r="W57" s="2765"/>
      <c r="X57" s="2765"/>
      <c r="Y57" s="2765"/>
      <c r="Z57" s="2765"/>
      <c r="AA57" s="2765"/>
      <c r="AB57" s="2765"/>
      <c r="AC57" s="2765"/>
      <c r="AD57" s="2765"/>
      <c r="AE57" s="2765"/>
      <c r="AF57" s="2765"/>
      <c r="AG57" s="2765"/>
      <c r="AH57" s="2765"/>
      <c r="AI57" s="2765"/>
      <c r="AO57" s="2781"/>
      <c r="AP57" s="2765"/>
      <c r="AQ57" s="2765"/>
      <c r="AR57" s="2765"/>
      <c r="AS57" s="2765"/>
      <c r="AT57" s="2765"/>
      <c r="AU57" s="2765"/>
      <c r="AV57" s="2765"/>
      <c r="AW57" s="2766"/>
      <c r="AX57" s="2765"/>
      <c r="AY57" s="2766"/>
      <c r="AZ57" s="2765"/>
      <c r="BA57" s="2766"/>
      <c r="BB57" s="2765"/>
      <c r="BC57" s="2766"/>
      <c r="BD57" s="2765"/>
    </row>
    <row r="58" spans="1:56" ht="11.45" customHeight="1">
      <c r="A58" s="2780">
        <v>30</v>
      </c>
      <c r="B58" s="2779"/>
      <c r="C58" s="2782"/>
      <c r="D58" s="2778"/>
      <c r="E58" s="2778"/>
      <c r="F58" s="2778"/>
      <c r="G58" s="2774"/>
      <c r="H58" s="2778"/>
      <c r="I58" s="2774"/>
      <c r="J58" s="2773"/>
      <c r="K58" s="2772" t="s">
        <v>815</v>
      </c>
      <c r="L58" s="2762"/>
      <c r="T58" s="2781"/>
      <c r="U58" s="2765"/>
      <c r="V58" s="2765"/>
      <c r="W58" s="2765"/>
      <c r="X58" s="2765"/>
      <c r="Y58" s="2765"/>
      <c r="Z58" s="2765"/>
      <c r="AA58" s="2765"/>
      <c r="AB58" s="2765"/>
      <c r="AC58" s="2765"/>
      <c r="AD58" s="2765"/>
      <c r="AE58" s="2765"/>
      <c r="AF58" s="2765"/>
      <c r="AG58" s="2765"/>
      <c r="AH58" s="2765"/>
      <c r="AI58" s="2765"/>
      <c r="AP58" s="2765"/>
      <c r="AQ58" s="2765"/>
      <c r="AR58" s="2765"/>
      <c r="AS58" s="2765"/>
      <c r="AT58" s="2765"/>
      <c r="AU58" s="2765"/>
      <c r="AV58" s="2765"/>
      <c r="AW58" s="2766"/>
      <c r="AX58" s="2765"/>
      <c r="AY58" s="2766"/>
      <c r="AZ58" s="2765"/>
      <c r="BA58" s="2766"/>
      <c r="BB58" s="2765"/>
      <c r="BC58" s="2766"/>
      <c r="BD58" s="2765"/>
    </row>
    <row r="59" spans="1:56" ht="11.45" customHeight="1">
      <c r="A59" s="2780">
        <v>31</v>
      </c>
      <c r="B59" s="2779"/>
      <c r="C59" s="2782"/>
      <c r="D59" s="2778"/>
      <c r="E59" s="2778"/>
      <c r="F59" s="2778"/>
      <c r="G59" s="2774"/>
      <c r="H59" s="2778"/>
      <c r="I59" s="2774"/>
      <c r="J59" s="2773"/>
      <c r="K59" s="2772" t="s">
        <v>816</v>
      </c>
      <c r="L59" s="2762"/>
      <c r="T59" s="2781"/>
      <c r="U59" s="2765"/>
      <c r="V59" s="2765"/>
      <c r="W59" s="2765"/>
      <c r="X59" s="2765"/>
      <c r="Y59" s="2765"/>
      <c r="Z59" s="2765"/>
      <c r="AA59" s="2765"/>
      <c r="AB59" s="2765"/>
      <c r="AC59" s="2765"/>
      <c r="AD59" s="2765"/>
      <c r="AE59" s="2765"/>
      <c r="AF59" s="2765"/>
      <c r="AG59" s="2765"/>
      <c r="AH59" s="2765"/>
      <c r="AI59" s="2765"/>
      <c r="AP59" s="2765"/>
      <c r="AQ59" s="2765"/>
      <c r="AR59" s="2765"/>
      <c r="AS59" s="2765"/>
      <c r="AT59" s="2765"/>
      <c r="AU59" s="2765"/>
      <c r="AV59" s="2765"/>
      <c r="AW59" s="2766"/>
      <c r="AX59" s="2765"/>
      <c r="AY59" s="2766"/>
      <c r="AZ59" s="2765"/>
      <c r="BA59" s="2766"/>
      <c r="BB59" s="2765"/>
      <c r="BC59" s="2766"/>
      <c r="BD59" s="2765"/>
    </row>
    <row r="60" spans="1:56" ht="11.45" customHeight="1">
      <c r="A60" s="2780">
        <v>32</v>
      </c>
      <c r="B60" s="2779"/>
      <c r="C60" s="2782"/>
      <c r="D60" s="2778"/>
      <c r="E60" s="2778"/>
      <c r="F60" s="2778"/>
      <c r="G60" s="2774"/>
      <c r="H60" s="2778"/>
      <c r="I60" s="2774"/>
      <c r="J60" s="2773"/>
      <c r="K60" s="2772" t="s">
        <v>817</v>
      </c>
      <c r="L60" s="2762"/>
      <c r="T60" s="2781"/>
      <c r="U60" s="2765"/>
      <c r="V60" s="2765"/>
      <c r="W60" s="2765"/>
      <c r="X60" s="2765"/>
      <c r="Y60" s="2765"/>
      <c r="Z60" s="2765"/>
      <c r="AA60" s="2765"/>
      <c r="AB60" s="2765"/>
      <c r="AC60" s="2765"/>
      <c r="AD60" s="2765"/>
      <c r="AE60" s="2765"/>
      <c r="AF60" s="2765"/>
      <c r="AG60" s="2765"/>
      <c r="AH60" s="2765"/>
      <c r="AI60" s="2765"/>
      <c r="AP60" s="2765"/>
      <c r="AQ60" s="2765"/>
      <c r="AR60" s="2765"/>
      <c r="AS60" s="2765"/>
      <c r="AT60" s="2765"/>
      <c r="AU60" s="2765"/>
      <c r="AV60" s="2765"/>
      <c r="AW60" s="2766"/>
      <c r="AX60" s="2765"/>
      <c r="AY60" s="2766"/>
      <c r="AZ60" s="2765"/>
      <c r="BA60" s="2766"/>
      <c r="BB60" s="2765"/>
      <c r="BC60" s="2766"/>
      <c r="BD60" s="2765"/>
    </row>
    <row r="61" spans="1:56" ht="11.45" customHeight="1">
      <c r="A61" s="2780">
        <v>33</v>
      </c>
      <c r="B61" s="2779"/>
      <c r="C61" s="2782"/>
      <c r="D61" s="2778"/>
      <c r="E61" s="2778"/>
      <c r="F61" s="2778"/>
      <c r="G61" s="2774"/>
      <c r="H61" s="2778"/>
      <c r="I61" s="2774"/>
      <c r="J61" s="2773"/>
      <c r="K61" s="2772" t="s">
        <v>818</v>
      </c>
      <c r="L61" s="2762"/>
      <c r="T61" s="2781"/>
      <c r="U61" s="2765"/>
      <c r="V61" s="2765"/>
      <c r="W61" s="2765"/>
      <c r="X61" s="2765"/>
      <c r="Y61" s="2765"/>
      <c r="Z61" s="2765"/>
      <c r="AA61" s="2765"/>
      <c r="AB61" s="2765"/>
      <c r="AC61" s="2765"/>
      <c r="AD61" s="2765"/>
      <c r="AE61" s="2765"/>
      <c r="AF61" s="2765"/>
      <c r="AG61" s="2765"/>
      <c r="AH61" s="2765"/>
      <c r="AI61" s="2765"/>
      <c r="AP61" s="2765"/>
      <c r="AQ61" s="2765"/>
      <c r="AR61" s="2765"/>
      <c r="AS61" s="2765"/>
      <c r="AT61" s="2765"/>
      <c r="AU61" s="2765"/>
      <c r="AV61" s="2765"/>
      <c r="AW61" s="2766"/>
      <c r="AX61" s="2765"/>
      <c r="AY61" s="2766"/>
      <c r="AZ61" s="2765"/>
      <c r="BA61" s="2766"/>
      <c r="BB61" s="2765"/>
      <c r="BC61" s="2766"/>
      <c r="BD61" s="2765"/>
    </row>
    <row r="62" spans="1:56" ht="11.45" customHeight="1">
      <c r="A62" s="2780">
        <v>34</v>
      </c>
      <c r="B62" s="2779"/>
      <c r="C62" s="2782"/>
      <c r="D62" s="2778"/>
      <c r="E62" s="2778"/>
      <c r="F62" s="2778"/>
      <c r="G62" s="2774"/>
      <c r="H62" s="2778"/>
      <c r="I62" s="2774"/>
      <c r="J62" s="2773"/>
      <c r="K62" s="2772" t="s">
        <v>819</v>
      </c>
      <c r="L62" s="2762"/>
      <c r="T62" s="2781"/>
      <c r="U62" s="2765"/>
      <c r="V62" s="2765"/>
      <c r="W62" s="2765"/>
      <c r="X62" s="2765"/>
      <c r="Y62" s="2765"/>
      <c r="Z62" s="2765"/>
      <c r="AA62" s="2765"/>
      <c r="AB62" s="2765"/>
      <c r="AC62" s="2765"/>
      <c r="AD62" s="2765"/>
      <c r="AE62" s="2765"/>
      <c r="AF62" s="2765"/>
      <c r="AG62" s="2765"/>
      <c r="AH62" s="2765"/>
      <c r="AI62" s="2765"/>
      <c r="AP62" s="2765"/>
      <c r="AQ62" s="2765"/>
      <c r="AR62" s="2765"/>
      <c r="AS62" s="2765"/>
      <c r="AT62" s="2765"/>
      <c r="AU62" s="2765"/>
      <c r="AV62" s="2765"/>
      <c r="AW62" s="2766"/>
      <c r="AX62" s="2765"/>
      <c r="AY62" s="2766"/>
      <c r="AZ62" s="2765"/>
      <c r="BA62" s="2766"/>
      <c r="BB62" s="2765"/>
      <c r="BC62" s="2766"/>
      <c r="BD62" s="2765"/>
    </row>
    <row r="63" spans="1:56" ht="11.45" customHeight="1">
      <c r="A63" s="2780">
        <v>35</v>
      </c>
      <c r="B63" s="2779"/>
      <c r="C63" s="2782"/>
      <c r="D63" s="2778"/>
      <c r="E63" s="2778"/>
      <c r="F63" s="2778"/>
      <c r="G63" s="2774"/>
      <c r="H63" s="2778"/>
      <c r="I63" s="2774"/>
      <c r="J63" s="2773"/>
      <c r="K63" s="2772" t="s">
        <v>820</v>
      </c>
      <c r="L63" s="2762"/>
      <c r="T63" s="2781"/>
      <c r="U63" s="2765"/>
      <c r="V63" s="2765"/>
      <c r="W63" s="2765"/>
      <c r="X63" s="2765"/>
      <c r="Y63" s="2765"/>
      <c r="Z63" s="2765"/>
      <c r="AA63" s="2765"/>
      <c r="AB63" s="2765"/>
      <c r="AC63" s="2765"/>
      <c r="AD63" s="2765"/>
      <c r="AE63" s="2765"/>
      <c r="AF63" s="2765"/>
      <c r="AG63" s="2765"/>
      <c r="AH63" s="2765"/>
      <c r="AI63" s="2765"/>
      <c r="AS63" s="2765"/>
      <c r="AT63" s="2765"/>
      <c r="AU63" s="2765"/>
      <c r="AV63" s="2765"/>
      <c r="AW63" s="2766"/>
      <c r="AX63" s="2765"/>
      <c r="AY63" s="2766"/>
      <c r="AZ63" s="2765"/>
      <c r="BA63" s="2766"/>
      <c r="BB63" s="2765"/>
      <c r="BC63" s="2766"/>
      <c r="BD63" s="2765"/>
    </row>
    <row r="64" spans="1:56" ht="11.45" customHeight="1">
      <c r="A64" s="2780">
        <v>36</v>
      </c>
      <c r="B64" s="2779"/>
      <c r="C64" s="2782"/>
      <c r="D64" s="2778"/>
      <c r="E64" s="2778"/>
      <c r="F64" s="2778"/>
      <c r="G64" s="2774"/>
      <c r="H64" s="2778"/>
      <c r="I64" s="2774"/>
      <c r="J64" s="2773"/>
      <c r="K64" s="2772" t="s">
        <v>821</v>
      </c>
      <c r="L64" s="2762"/>
      <c r="T64" s="2781"/>
      <c r="U64" s="2765"/>
      <c r="V64" s="2765"/>
      <c r="W64" s="2765"/>
      <c r="X64" s="2765"/>
      <c r="Y64" s="2765"/>
      <c r="Z64" s="2765"/>
      <c r="AA64" s="2765"/>
      <c r="AB64" s="2765"/>
      <c r="AC64" s="2765"/>
      <c r="AD64" s="2765"/>
      <c r="AE64" s="2765"/>
      <c r="AF64" s="2765"/>
      <c r="AG64" s="2765"/>
      <c r="AH64" s="2765"/>
      <c r="AI64" s="2765"/>
      <c r="AS64" s="2765"/>
      <c r="AT64" s="2765"/>
      <c r="AU64" s="2765"/>
      <c r="AV64" s="2765"/>
      <c r="AW64" s="2766"/>
      <c r="AX64" s="2765"/>
      <c r="AY64" s="2766"/>
      <c r="AZ64" s="2765"/>
      <c r="BA64" s="2766"/>
      <c r="BB64" s="2765"/>
      <c r="BC64" s="2766"/>
      <c r="BD64" s="2765"/>
    </row>
    <row r="65" spans="1:56" ht="11.45" customHeight="1">
      <c r="A65" s="2780">
        <v>37</v>
      </c>
      <c r="B65" s="2779"/>
      <c r="C65" s="2782"/>
      <c r="D65" s="2778"/>
      <c r="E65" s="2778"/>
      <c r="F65" s="2778"/>
      <c r="G65" s="2774"/>
      <c r="H65" s="2778"/>
      <c r="I65" s="2774"/>
      <c r="J65" s="2773"/>
      <c r="K65" s="2772" t="s">
        <v>822</v>
      </c>
      <c r="L65" s="2762"/>
      <c r="T65" s="2781"/>
      <c r="U65" s="2765"/>
      <c r="V65" s="2765"/>
      <c r="W65" s="2765"/>
      <c r="X65" s="2765"/>
      <c r="Y65" s="2765"/>
      <c r="Z65" s="2765"/>
      <c r="AA65" s="2765"/>
      <c r="AB65" s="2765"/>
      <c r="AC65" s="2765"/>
      <c r="AD65" s="2765"/>
      <c r="AE65" s="2765"/>
      <c r="AF65" s="2765"/>
      <c r="AG65" s="2765"/>
      <c r="AH65" s="2765"/>
      <c r="AI65" s="2765"/>
      <c r="AW65" s="2766"/>
      <c r="AX65" s="2765"/>
      <c r="AY65" s="2766"/>
      <c r="AZ65" s="2765"/>
      <c r="BA65" s="2766"/>
      <c r="BB65" s="2765"/>
      <c r="BC65" s="2766"/>
      <c r="BD65" s="2765"/>
    </row>
    <row r="66" spans="1:56" ht="11.45" customHeight="1">
      <c r="A66" s="2780">
        <v>38</v>
      </c>
      <c r="B66" s="2779"/>
      <c r="C66" s="2777"/>
      <c r="D66" s="2778"/>
      <c r="E66" s="2777"/>
      <c r="F66" s="2776"/>
      <c r="G66" s="2774"/>
      <c r="H66" s="2775"/>
      <c r="I66" s="2774"/>
      <c r="J66" s="2773"/>
      <c r="K66" s="2772" t="s">
        <v>823</v>
      </c>
      <c r="L66" s="2762"/>
      <c r="U66" s="2765"/>
      <c r="AB66" s="2765"/>
      <c r="AC66" s="2765"/>
      <c r="AD66" s="2765"/>
      <c r="AE66" s="2765"/>
      <c r="AF66" s="2765"/>
      <c r="AG66" s="2765"/>
      <c r="AH66" s="2765"/>
      <c r="AI66" s="2765"/>
      <c r="AP66" s="2765"/>
      <c r="AW66" s="2766"/>
      <c r="AX66" s="2765"/>
      <c r="AY66" s="2766"/>
      <c r="AZ66" s="2765"/>
      <c r="BA66" s="2766"/>
      <c r="BB66" s="2765"/>
      <c r="BC66" s="2766"/>
      <c r="BD66" s="2765"/>
    </row>
    <row r="67" spans="1:56" ht="11.45" customHeight="1" thickBot="1">
      <c r="A67" s="2771">
        <v>39</v>
      </c>
      <c r="B67" s="2770"/>
      <c r="C67" s="2768"/>
      <c r="D67" s="2769"/>
      <c r="E67" s="2768"/>
      <c r="F67" s="5427"/>
      <c r="G67" s="5428">
        <f>SUM(G66+G52)</f>
        <v>22</v>
      </c>
      <c r="H67" s="5429">
        <f>SUM(H66+H52)</f>
        <v>4105</v>
      </c>
      <c r="I67" s="5428">
        <f>SUM(I66+I52)</f>
        <v>54669</v>
      </c>
      <c r="J67" s="5430"/>
      <c r="K67" s="2767" t="s">
        <v>824</v>
      </c>
      <c r="L67" s="2762"/>
      <c r="U67" s="2765"/>
      <c r="AB67" s="2765"/>
      <c r="AC67" s="2765"/>
      <c r="AD67" s="2765"/>
      <c r="AE67" s="2765"/>
      <c r="AF67" s="2765"/>
      <c r="AG67" s="2765"/>
      <c r="AH67" s="2765"/>
      <c r="AI67" s="2765"/>
      <c r="AP67" s="2765"/>
      <c r="AW67" s="2766"/>
      <c r="AX67" s="2765"/>
      <c r="AY67" s="2766"/>
      <c r="AZ67" s="2765"/>
      <c r="BA67" s="2766"/>
      <c r="BB67" s="2765"/>
      <c r="BC67" s="2766"/>
      <c r="BD67" s="2765"/>
    </row>
    <row r="68" spans="1:56" ht="11.45" customHeight="1">
      <c r="A68" s="2821"/>
      <c r="B68" s="2762"/>
      <c r="C68" s="2762"/>
      <c r="D68" s="2762"/>
      <c r="E68" s="2762"/>
      <c r="F68" s="2762"/>
      <c r="G68" s="2762"/>
      <c r="H68" s="2762"/>
      <c r="I68" s="2762"/>
      <c r="J68" s="2762"/>
      <c r="K68" s="2763" t="s">
        <v>3213</v>
      </c>
      <c r="L68" s="2762"/>
    </row>
    <row r="69" spans="1:56" ht="11.25" customHeight="1"/>
    <row r="70" spans="1:56" ht="9" customHeight="1">
      <c r="A70" s="2758">
        <v>1</v>
      </c>
      <c r="B70" s="2758">
        <f>A70+1</f>
        <v>2</v>
      </c>
      <c r="C70" s="2758">
        <f t="shared" ref="C70:K70" si="0">B70+1</f>
        <v>3</v>
      </c>
      <c r="D70" s="2758">
        <f t="shared" si="0"/>
        <v>4</v>
      </c>
      <c r="E70" s="2758">
        <f t="shared" si="0"/>
        <v>5</v>
      </c>
      <c r="F70" s="2758">
        <f t="shared" si="0"/>
        <v>6</v>
      </c>
      <c r="G70" s="2758">
        <f t="shared" si="0"/>
        <v>7</v>
      </c>
      <c r="H70" s="2758">
        <f t="shared" si="0"/>
        <v>8</v>
      </c>
      <c r="I70" s="2758">
        <f t="shared" si="0"/>
        <v>9</v>
      </c>
      <c r="J70" s="2758">
        <f t="shared" si="0"/>
        <v>10</v>
      </c>
      <c r="K70" s="2758">
        <f t="shared" si="0"/>
        <v>11</v>
      </c>
    </row>
    <row r="71" spans="1:56" ht="9" customHeight="1"/>
    <row r="72" spans="1:56" ht="9" customHeight="1"/>
    <row r="73" spans="1:56" ht="9" customHeight="1"/>
    <row r="74" spans="1:56" ht="9" customHeight="1"/>
    <row r="75" spans="1:56" ht="9" customHeight="1"/>
    <row r="76" spans="1:56" ht="9" customHeight="1"/>
    <row r="77" spans="1:56" ht="9" customHeight="1"/>
    <row r="78" spans="1:56" ht="9" customHeight="1"/>
    <row r="79" spans="1:56" ht="9" customHeight="1"/>
    <row r="80" spans="1:56" ht="9" customHeight="1"/>
    <row r="81" spans="11:14" ht="9" customHeight="1"/>
    <row r="82" spans="11:14" ht="9" customHeight="1"/>
    <row r="83" spans="11:14" ht="9" customHeight="1">
      <c r="K83" s="2761"/>
    </row>
    <row r="84" spans="11:14" ht="9" customHeight="1">
      <c r="K84" s="2761"/>
    </row>
    <row r="85" spans="11:14" ht="9" customHeight="1">
      <c r="K85" s="2761"/>
    </row>
    <row r="86" spans="11:14" ht="9" customHeight="1">
      <c r="K86" s="2761"/>
    </row>
    <row r="87" spans="11:14" ht="9" customHeight="1">
      <c r="K87" s="2761"/>
    </row>
    <row r="88" spans="11:14">
      <c r="K88" s="2761"/>
    </row>
    <row r="89" spans="11:14">
      <c r="K89" s="2761"/>
    </row>
    <row r="90" spans="11:14">
      <c r="M90" s="2760"/>
      <c r="N90" s="2760"/>
    </row>
    <row r="91" spans="11:14">
      <c r="N91" s="2760"/>
    </row>
    <row r="92" spans="11:14">
      <c r="N92" s="2760"/>
    </row>
    <row r="93" spans="11:14">
      <c r="N93" s="2760"/>
    </row>
    <row r="94" spans="11:14">
      <c r="M94" s="2760"/>
      <c r="N94" s="2760"/>
    </row>
    <row r="95" spans="11:14">
      <c r="N95" s="2760"/>
    </row>
    <row r="96" spans="11:14">
      <c r="N96" s="2760"/>
    </row>
    <row r="97" spans="13:14">
      <c r="M97" s="2760"/>
      <c r="N97" s="2760"/>
    </row>
    <row r="98" spans="13:14">
      <c r="N98" s="2760"/>
    </row>
    <row r="99" spans="13:14">
      <c r="M99" s="2760"/>
      <c r="N99" s="2760"/>
    </row>
    <row r="100" spans="13:14">
      <c r="N100" s="2760"/>
    </row>
    <row r="142" spans="68:68">
      <c r="BP142" s="2759"/>
    </row>
    <row r="170" spans="61:66">
      <c r="BI170" s="2759"/>
      <c r="BN170" s="2759"/>
    </row>
    <row r="171" spans="61:66">
      <c r="BN171" s="2759"/>
    </row>
    <row r="174" spans="61:66">
      <c r="BI174" s="2759"/>
    </row>
  </sheetData>
  <mergeCells count="3">
    <mergeCell ref="B26:F26"/>
    <mergeCell ref="B28:F28"/>
    <mergeCell ref="B29:F29"/>
  </mergeCells>
  <printOptions horizontalCentered="1" gridLinesSet="0"/>
  <pageMargins left="0.25" right="0.25" top="0.5" bottom="0.25" header="0" footer="0"/>
  <pageSetup scale="95" orientation="portrait" r:id="rId1"/>
  <headerFooter alignWithMargins="0"/>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8">
    <pageSetUpPr fitToPage="1"/>
  </sheetPr>
  <dimension ref="A2:I47"/>
  <sheetViews>
    <sheetView showGridLines="0" zoomScaleNormal="100" workbookViewId="0">
      <selection activeCell="H38" sqref="H38"/>
    </sheetView>
  </sheetViews>
  <sheetFormatPr defaultColWidth="11.140625" defaultRowHeight="12.75"/>
  <cols>
    <col min="1" max="1" width="4.42578125" style="2408" customWidth="1"/>
    <col min="2" max="2" width="5.85546875" style="2408" customWidth="1"/>
    <col min="3" max="3" width="24" style="2408" customWidth="1"/>
    <col min="4" max="7" width="23" style="2408" customWidth="1"/>
    <col min="8" max="8" width="5" style="2408" customWidth="1"/>
    <col min="9" max="9" width="4.140625" style="2408" customWidth="1"/>
    <col min="10" max="16384" width="11.140625" style="2408"/>
  </cols>
  <sheetData>
    <row r="2" spans="1:9" ht="12.95" customHeight="1">
      <c r="A2" s="5765" t="s">
        <v>3213</v>
      </c>
      <c r="B2" s="3224"/>
      <c r="C2" s="3223"/>
      <c r="D2" s="3223"/>
      <c r="E2" s="3223"/>
      <c r="F2" s="3223"/>
      <c r="G2" s="3223"/>
      <c r="H2" s="3222"/>
      <c r="I2" s="5764" t="s">
        <v>3500</v>
      </c>
    </row>
    <row r="3" spans="1:9">
      <c r="A3" s="5765"/>
      <c r="B3" s="2843" t="s">
        <v>3457</v>
      </c>
      <c r="C3" s="2842"/>
      <c r="D3" s="2842"/>
      <c r="E3" s="2842"/>
      <c r="F3" s="2842"/>
      <c r="G3" s="2842"/>
      <c r="H3" s="2841"/>
      <c r="I3" s="5764"/>
    </row>
    <row r="4" spans="1:9" ht="11.1" customHeight="1">
      <c r="A4" s="5765"/>
      <c r="B4" s="2826"/>
      <c r="C4" s="2381"/>
      <c r="D4" s="2381"/>
      <c r="E4" s="2381"/>
      <c r="F4" s="2381"/>
      <c r="G4" s="2381"/>
      <c r="H4" s="2825"/>
      <c r="I4" s="5764"/>
    </row>
    <row r="5" spans="1:9" ht="11.1" customHeight="1">
      <c r="A5" s="5765"/>
      <c r="B5" s="2848" t="s">
        <v>3458</v>
      </c>
      <c r="C5" s="2847"/>
      <c r="D5" s="2381"/>
      <c r="E5" s="2381"/>
      <c r="F5" s="2381"/>
      <c r="G5" s="2381"/>
      <c r="H5" s="2825"/>
      <c r="I5" s="5764"/>
    </row>
    <row r="6" spans="1:9" ht="11.1" customHeight="1">
      <c r="A6" s="5765"/>
      <c r="B6" s="2848" t="s">
        <v>2800</v>
      </c>
      <c r="C6" s="2847"/>
      <c r="D6" s="2381"/>
      <c r="E6" s="2381"/>
      <c r="F6" s="2381"/>
      <c r="G6" s="2381"/>
      <c r="H6" s="2825"/>
      <c r="I6" s="5764"/>
    </row>
    <row r="7" spans="1:9" ht="11.1" customHeight="1">
      <c r="A7" s="5765"/>
      <c r="B7" s="2848" t="s">
        <v>2799</v>
      </c>
      <c r="C7" s="2847"/>
      <c r="D7" s="2381"/>
      <c r="E7" s="2381"/>
      <c r="F7" s="2381"/>
      <c r="G7" s="2381"/>
      <c r="H7" s="2825"/>
      <c r="I7" s="5764"/>
    </row>
    <row r="8" spans="1:9" ht="11.1" customHeight="1">
      <c r="A8" s="5765"/>
      <c r="B8" s="2848" t="s">
        <v>2798</v>
      </c>
      <c r="C8" s="2847"/>
      <c r="D8" s="2381"/>
      <c r="E8" s="2381"/>
      <c r="F8" s="2381"/>
      <c r="G8" s="2381"/>
      <c r="H8" s="2825"/>
      <c r="I8" s="5764"/>
    </row>
    <row r="9" spans="1:9" ht="11.1" customHeight="1">
      <c r="A9" s="5765"/>
      <c r="B9" s="2848" t="s">
        <v>2797</v>
      </c>
      <c r="C9" s="2847"/>
      <c r="D9" s="2381"/>
      <c r="E9" s="2381"/>
      <c r="F9" s="2381"/>
      <c r="G9" s="2381"/>
      <c r="H9" s="2825"/>
      <c r="I9" s="5764"/>
    </row>
    <row r="10" spans="1:9" ht="11.1" customHeight="1">
      <c r="A10" s="5765"/>
      <c r="B10" s="2848" t="s">
        <v>2796</v>
      </c>
      <c r="C10" s="2847"/>
      <c r="D10" s="2381"/>
      <c r="E10" s="2381"/>
      <c r="F10" s="2381"/>
      <c r="G10" s="2381"/>
      <c r="H10" s="2825"/>
      <c r="I10" s="5764"/>
    </row>
    <row r="11" spans="1:9" ht="11.1" customHeight="1">
      <c r="A11" s="5765"/>
      <c r="B11" s="2848" t="s">
        <v>2795</v>
      </c>
      <c r="C11" s="2847"/>
      <c r="D11" s="2381"/>
      <c r="E11" s="2381"/>
      <c r="F11" s="2381"/>
      <c r="G11" s="2381"/>
      <c r="H11" s="2825"/>
      <c r="I11" s="5764"/>
    </row>
    <row r="12" spans="1:9" ht="11.1" customHeight="1">
      <c r="A12" s="5765"/>
      <c r="B12" s="2848" t="s">
        <v>2794</v>
      </c>
      <c r="C12" s="2847"/>
      <c r="D12" s="2381"/>
      <c r="E12" s="2381"/>
      <c r="F12" s="2381"/>
      <c r="G12" s="2381"/>
      <c r="H12" s="2825"/>
      <c r="I12" s="5764"/>
    </row>
    <row r="13" spans="1:9" ht="11.1" customHeight="1">
      <c r="A13" s="5765"/>
      <c r="B13" s="2848" t="s">
        <v>2793</v>
      </c>
      <c r="C13" s="2847"/>
      <c r="D13" s="2381"/>
      <c r="E13" s="2381"/>
      <c r="F13" s="2381"/>
      <c r="G13" s="2381"/>
      <c r="H13" s="2825"/>
      <c r="I13" s="5764"/>
    </row>
    <row r="14" spans="1:9" ht="11.1" customHeight="1">
      <c r="A14" s="5765"/>
      <c r="B14" s="2848" t="s">
        <v>2792</v>
      </c>
      <c r="C14" s="2847"/>
      <c r="D14" s="2381"/>
      <c r="E14" s="2381"/>
      <c r="F14" s="2381"/>
      <c r="G14" s="2381"/>
      <c r="H14" s="2825"/>
      <c r="I14" s="5764"/>
    </row>
    <row r="15" spans="1:9" ht="11.1" customHeight="1">
      <c r="A15" s="5765"/>
      <c r="B15" s="2848" t="s">
        <v>2791</v>
      </c>
      <c r="C15" s="2847"/>
      <c r="D15" s="2381"/>
      <c r="E15" s="2381"/>
      <c r="F15" s="2381"/>
      <c r="G15" s="2381"/>
      <c r="H15" s="2825"/>
      <c r="I15" s="5764"/>
    </row>
    <row r="16" spans="1:9" ht="11.1" customHeight="1">
      <c r="A16" s="5765"/>
      <c r="B16" s="2848" t="s">
        <v>2790</v>
      </c>
      <c r="C16" s="2847"/>
      <c r="D16" s="2381"/>
      <c r="E16" s="2381"/>
      <c r="F16" s="2381"/>
      <c r="G16" s="2381"/>
      <c r="H16" s="2825"/>
      <c r="I16" s="5764"/>
    </row>
    <row r="17" spans="1:9" ht="11.1" customHeight="1">
      <c r="A17" s="5765"/>
      <c r="B17" s="2848" t="s">
        <v>2789</v>
      </c>
      <c r="C17" s="2847"/>
      <c r="D17" s="2381"/>
      <c r="E17" s="2381"/>
      <c r="F17" s="2381"/>
      <c r="G17" s="2381"/>
      <c r="H17" s="2825"/>
      <c r="I17" s="3221"/>
    </row>
    <row r="18" spans="1:9" ht="15" customHeight="1">
      <c r="A18" s="5765"/>
      <c r="B18" s="2846"/>
      <c r="C18" s="2845"/>
      <c r="D18" s="2845"/>
      <c r="E18" s="2845"/>
      <c r="F18" s="2845"/>
      <c r="G18" s="2845"/>
      <c r="H18" s="2844"/>
      <c r="I18" s="2852"/>
    </row>
    <row r="19" spans="1:9" ht="11.1" customHeight="1">
      <c r="A19" s="2823"/>
      <c r="B19" s="2826"/>
      <c r="C19" s="2381"/>
      <c r="D19" s="2381"/>
      <c r="E19" s="2381"/>
      <c r="F19" s="2381"/>
      <c r="G19" s="2381"/>
      <c r="H19" s="2825"/>
      <c r="I19" s="3220"/>
    </row>
    <row r="20" spans="1:9" ht="11.1" customHeight="1">
      <c r="A20" s="2823"/>
      <c r="B20" s="2843" t="s">
        <v>3228</v>
      </c>
      <c r="C20" s="2842"/>
      <c r="D20" s="2842"/>
      <c r="E20" s="2842"/>
      <c r="F20" s="2842"/>
      <c r="G20" s="2842"/>
      <c r="H20" s="2841"/>
      <c r="I20" s="3220"/>
    </row>
    <row r="21" spans="1:9" ht="11.1" customHeight="1">
      <c r="A21" s="2823"/>
      <c r="B21" s="2826"/>
      <c r="C21" s="2381"/>
      <c r="D21" s="2381"/>
      <c r="E21" s="2381"/>
      <c r="F21" s="2381"/>
      <c r="G21" s="2381"/>
      <c r="H21" s="2825"/>
      <c r="I21" s="3220"/>
    </row>
    <row r="22" spans="1:9" ht="11.1" customHeight="1">
      <c r="A22" s="2823"/>
      <c r="B22" s="2826" t="s">
        <v>2787</v>
      </c>
      <c r="C22" s="2381"/>
      <c r="D22" s="2381"/>
      <c r="E22" s="2381"/>
      <c r="F22" s="2381"/>
      <c r="G22" s="2381"/>
      <c r="H22" s="2825"/>
      <c r="I22" s="2366"/>
    </row>
    <row r="23" spans="1:9" ht="11.25" customHeight="1" thickBot="1">
      <c r="A23" s="2823"/>
      <c r="B23" s="2840"/>
      <c r="C23" s="2839"/>
      <c r="D23" s="2839"/>
      <c r="E23" s="2839"/>
      <c r="F23" s="2839"/>
      <c r="G23" s="2839"/>
      <c r="H23" s="2838"/>
      <c r="I23" s="2366"/>
    </row>
    <row r="24" spans="1:9" ht="11.25" customHeight="1" thickTop="1">
      <c r="A24" s="2823"/>
      <c r="B24" s="2399" t="s">
        <v>549</v>
      </c>
      <c r="C24" s="2401"/>
      <c r="D24" s="2399" t="s">
        <v>2786</v>
      </c>
      <c r="E24" s="2400" t="s">
        <v>2785</v>
      </c>
      <c r="F24" s="2399" t="s">
        <v>2784</v>
      </c>
      <c r="G24" s="2403" t="s">
        <v>2783</v>
      </c>
      <c r="H24" s="2403" t="s">
        <v>549</v>
      </c>
      <c r="I24" s="2366"/>
    </row>
    <row r="25" spans="1:9" ht="11.1" customHeight="1">
      <c r="A25" s="2823"/>
      <c r="B25" s="2399" t="s">
        <v>593</v>
      </c>
      <c r="C25" s="2837" t="s">
        <v>2782</v>
      </c>
      <c r="D25" s="2399" t="s">
        <v>2781</v>
      </c>
      <c r="E25" s="2400" t="s">
        <v>2780</v>
      </c>
      <c r="F25" s="2399" t="s">
        <v>2779</v>
      </c>
      <c r="G25" s="2403" t="s">
        <v>2778</v>
      </c>
      <c r="H25" s="2403" t="s">
        <v>593</v>
      </c>
      <c r="I25" s="2366"/>
    </row>
    <row r="26" spans="1:9" ht="11.1" customHeight="1">
      <c r="A26" s="2823"/>
      <c r="B26" s="2402"/>
      <c r="C26" s="2401"/>
      <c r="D26" s="2399" t="s">
        <v>2777</v>
      </c>
      <c r="E26" s="2400" t="s">
        <v>2776</v>
      </c>
      <c r="F26" s="2399" t="s">
        <v>2775</v>
      </c>
      <c r="G26" s="2376"/>
      <c r="H26" s="2376"/>
      <c r="I26" s="2366"/>
    </row>
    <row r="27" spans="1:9" ht="11.1" customHeight="1">
      <c r="A27" s="2823"/>
      <c r="B27" s="2402"/>
      <c r="C27" s="2401"/>
      <c r="D27" s="2402"/>
      <c r="E27" s="2400" t="s">
        <v>2775</v>
      </c>
      <c r="F27" s="2402"/>
      <c r="G27" s="2376"/>
      <c r="H27" s="2376"/>
      <c r="I27" s="2366"/>
    </row>
    <row r="28" spans="1:9" ht="11.45" customHeight="1">
      <c r="A28" s="2823"/>
      <c r="B28" s="2389"/>
      <c r="C28" s="2836" t="s">
        <v>599</v>
      </c>
      <c r="D28" s="2391" t="s">
        <v>600</v>
      </c>
      <c r="E28" s="2836" t="s">
        <v>494</v>
      </c>
      <c r="F28" s="2391" t="s">
        <v>495</v>
      </c>
      <c r="G28" s="2835" t="s">
        <v>496</v>
      </c>
      <c r="H28" s="2369"/>
      <c r="I28" s="2366"/>
    </row>
    <row r="29" spans="1:9" ht="11.45" customHeight="1">
      <c r="A29" s="2823"/>
      <c r="B29" s="2398">
        <v>1</v>
      </c>
      <c r="C29" s="2822" t="s">
        <v>2774</v>
      </c>
      <c r="D29" s="2834">
        <v>0</v>
      </c>
      <c r="E29" s="3714">
        <v>0</v>
      </c>
      <c r="F29" s="3714">
        <v>0</v>
      </c>
      <c r="G29" s="2834">
        <v>0</v>
      </c>
      <c r="H29" s="2397">
        <v>1</v>
      </c>
      <c r="I29" s="2366"/>
    </row>
    <row r="30" spans="1:9" ht="11.45" customHeight="1">
      <c r="A30" s="2823"/>
      <c r="B30" s="2398">
        <v>2</v>
      </c>
      <c r="C30" s="2822" t="s">
        <v>2773</v>
      </c>
      <c r="D30" s="2834">
        <v>131</v>
      </c>
      <c r="E30" s="3714">
        <v>18.21</v>
      </c>
      <c r="F30" s="3714">
        <v>40</v>
      </c>
      <c r="G30" s="2834">
        <v>0</v>
      </c>
      <c r="H30" s="2397">
        <v>2</v>
      </c>
      <c r="I30" s="2366"/>
    </row>
    <row r="31" spans="1:9" ht="11.45" customHeight="1">
      <c r="A31" s="5763"/>
      <c r="B31" s="2398">
        <v>3</v>
      </c>
      <c r="C31" s="2822" t="s">
        <v>2772</v>
      </c>
      <c r="D31" s="2834">
        <v>0</v>
      </c>
      <c r="E31" s="3714">
        <v>0</v>
      </c>
      <c r="F31" s="3714">
        <v>0</v>
      </c>
      <c r="G31" s="2834">
        <v>0</v>
      </c>
      <c r="H31" s="2397">
        <v>3</v>
      </c>
      <c r="I31" s="2366"/>
    </row>
    <row r="32" spans="1:9" ht="11.45" customHeight="1">
      <c r="A32" s="5763"/>
      <c r="B32" s="2398">
        <v>4</v>
      </c>
      <c r="C32" s="2822" t="s">
        <v>2771</v>
      </c>
      <c r="D32" s="2834">
        <v>0</v>
      </c>
      <c r="E32" s="3714">
        <v>0</v>
      </c>
      <c r="F32" s="3714">
        <v>0</v>
      </c>
      <c r="G32" s="2834">
        <v>0</v>
      </c>
      <c r="H32" s="2397">
        <v>4</v>
      </c>
      <c r="I32" s="2366"/>
    </row>
    <row r="33" spans="1:9" ht="11.45" customHeight="1">
      <c r="A33" s="5763"/>
      <c r="B33" s="2398">
        <v>5</v>
      </c>
      <c r="C33" s="2822" t="s">
        <v>2770</v>
      </c>
      <c r="D33" s="2834">
        <v>16</v>
      </c>
      <c r="E33" s="3714" t="s">
        <v>478</v>
      </c>
      <c r="F33" s="3714" t="s">
        <v>478</v>
      </c>
      <c r="G33" s="2834" t="s">
        <v>478</v>
      </c>
      <c r="H33" s="2397">
        <v>5</v>
      </c>
      <c r="I33" s="2852"/>
    </row>
    <row r="34" spans="1:9" ht="11.45" customHeight="1">
      <c r="A34" s="5763"/>
      <c r="B34" s="2398">
        <v>6</v>
      </c>
      <c r="C34" s="2822" t="s">
        <v>2070</v>
      </c>
      <c r="D34" s="2834">
        <f>SUM(D29:D33)</f>
        <v>147</v>
      </c>
      <c r="E34" s="3714">
        <v>18.21</v>
      </c>
      <c r="F34" s="3714">
        <v>40</v>
      </c>
      <c r="G34" s="2834">
        <v>0</v>
      </c>
      <c r="H34" s="2397">
        <v>6</v>
      </c>
      <c r="I34" s="2852"/>
    </row>
    <row r="35" spans="1:9" ht="11.45" customHeight="1">
      <c r="A35" s="5763"/>
      <c r="B35" s="2398">
        <v>7</v>
      </c>
      <c r="C35" s="2822" t="s">
        <v>2769</v>
      </c>
      <c r="D35" s="2830"/>
      <c r="E35" s="2833"/>
      <c r="F35" s="2832"/>
      <c r="G35" s="2831"/>
      <c r="H35" s="2397">
        <v>7</v>
      </c>
      <c r="I35" s="2852"/>
    </row>
    <row r="36" spans="1:9" ht="11.45" customHeight="1">
      <c r="A36" s="5763"/>
      <c r="B36" s="2398">
        <v>8</v>
      </c>
      <c r="C36" s="2822" t="s">
        <v>2768</v>
      </c>
      <c r="D36" s="2830"/>
      <c r="E36" s="2829"/>
      <c r="F36" s="2828"/>
      <c r="G36" s="2827"/>
      <c r="H36" s="2397">
        <v>8</v>
      </c>
      <c r="I36" s="2852"/>
    </row>
    <row r="37" spans="1:9" ht="11.1" customHeight="1">
      <c r="A37" s="5763"/>
      <c r="B37" s="2826" t="s">
        <v>2767</v>
      </c>
      <c r="C37" s="2381"/>
      <c r="D37" s="2381"/>
      <c r="E37" s="2381"/>
      <c r="F37" s="2381"/>
      <c r="G37" s="2381"/>
      <c r="H37" s="2825"/>
      <c r="I37" s="2852"/>
    </row>
    <row r="38" spans="1:9" ht="11.1" customHeight="1">
      <c r="A38" s="5763"/>
      <c r="B38" s="2824"/>
      <c r="C38" s="2401"/>
      <c r="D38" s="2401"/>
      <c r="E38" s="2401"/>
      <c r="F38" s="2401"/>
      <c r="G38" s="2401"/>
      <c r="H38" s="2376"/>
      <c r="I38" s="2852"/>
    </row>
    <row r="39" spans="1:9" ht="11.1" customHeight="1">
      <c r="A39" s="5763"/>
      <c r="B39" s="2382"/>
      <c r="C39" s="2401"/>
      <c r="D39" s="2401"/>
      <c r="E39" s="2401"/>
      <c r="F39" s="2401"/>
      <c r="G39" s="2401"/>
      <c r="H39" s="2376"/>
      <c r="I39" s="2852"/>
    </row>
    <row r="40" spans="1:9" ht="11.1" customHeight="1">
      <c r="A40" s="5763"/>
      <c r="B40" s="2382"/>
      <c r="C40" s="2401"/>
      <c r="D40" s="2401"/>
      <c r="E40" s="2401"/>
      <c r="F40" s="2401"/>
      <c r="G40" s="2401"/>
      <c r="H40" s="2376"/>
      <c r="I40" s="2852"/>
    </row>
    <row r="41" spans="1:9" ht="11.1" customHeight="1">
      <c r="A41" s="5763"/>
      <c r="B41" s="2382"/>
      <c r="C41" s="2401"/>
      <c r="D41" s="2401"/>
      <c r="E41" s="2401"/>
      <c r="F41" s="2401"/>
      <c r="G41" s="2401"/>
      <c r="H41" s="2376"/>
      <c r="I41" s="2852"/>
    </row>
    <row r="42" spans="1:9" ht="11.1" customHeight="1">
      <c r="A42" s="5763"/>
      <c r="B42" s="2382"/>
      <c r="C42" s="2401"/>
      <c r="D42" s="2401"/>
      <c r="E42" s="2401"/>
      <c r="F42" s="2401"/>
      <c r="G42" s="2401"/>
      <c r="H42" s="2376"/>
      <c r="I42" s="2852"/>
    </row>
    <row r="43" spans="1:9" ht="11.1" customHeight="1">
      <c r="A43" s="5763"/>
      <c r="B43" s="2382"/>
      <c r="C43" s="2401"/>
      <c r="D43" s="2401"/>
      <c r="E43" s="2401"/>
      <c r="F43" s="2401"/>
      <c r="G43" s="2401"/>
      <c r="H43" s="2376"/>
      <c r="I43" s="2852"/>
    </row>
    <row r="44" spans="1:9" ht="11.1" customHeight="1">
      <c r="A44" s="5763"/>
      <c r="B44" s="2382"/>
      <c r="C44" s="2401"/>
      <c r="D44" s="2401"/>
      <c r="E44" s="2401"/>
      <c r="F44" s="2401"/>
      <c r="G44" s="2401"/>
      <c r="H44" s="2376"/>
      <c r="I44" s="2852"/>
    </row>
    <row r="45" spans="1:9" ht="11.1" customHeight="1">
      <c r="A45" s="5763"/>
      <c r="B45" s="2382"/>
      <c r="C45" s="2401"/>
      <c r="D45" s="2401"/>
      <c r="E45" s="2401"/>
      <c r="F45" s="2401"/>
      <c r="G45" s="2401"/>
      <c r="H45" s="2376"/>
      <c r="I45" s="2852"/>
    </row>
    <row r="46" spans="1:9" ht="11.1" customHeight="1">
      <c r="A46" s="5763"/>
      <c r="B46" s="2382"/>
      <c r="C46" s="2401"/>
      <c r="D46" s="2401"/>
      <c r="E46" s="2401"/>
      <c r="F46" s="2401"/>
      <c r="G46" s="2401"/>
      <c r="H46" s="2376"/>
      <c r="I46" s="5764">
        <v>103</v>
      </c>
    </row>
    <row r="47" spans="1:9" ht="11.1" customHeight="1">
      <c r="A47" s="5763"/>
      <c r="B47" s="2375"/>
      <c r="C47" s="2822"/>
      <c r="D47" s="2822"/>
      <c r="E47" s="2822"/>
      <c r="F47" s="2822"/>
      <c r="G47" s="2822"/>
      <c r="H47" s="2369"/>
      <c r="I47" s="5764"/>
    </row>
  </sheetData>
  <mergeCells count="4">
    <mergeCell ref="A31:A47"/>
    <mergeCell ref="I2:I16"/>
    <mergeCell ref="I46:I47"/>
    <mergeCell ref="A2:A18"/>
  </mergeCells>
  <printOptions horizontalCentered="1" verticalCentered="1"/>
  <pageMargins left="0.25" right="0.25" top="0.25" bottom="0.25" header="0" footer="0"/>
  <pageSetup orientation="landscape" r:id="rId1"/>
  <headerFooter alignWithMargins="0"/>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9">
    <pageSetUpPr fitToPage="1"/>
  </sheetPr>
  <dimension ref="A1:G36"/>
  <sheetViews>
    <sheetView showGridLines="0" zoomScaleNormal="100" workbookViewId="0">
      <selection activeCell="H38" sqref="H38"/>
    </sheetView>
  </sheetViews>
  <sheetFormatPr defaultRowHeight="12"/>
  <cols>
    <col min="1" max="1" width="13.85546875" style="3451" customWidth="1"/>
    <col min="2" max="3" width="17.85546875" style="3451" customWidth="1"/>
    <col min="4" max="7" width="11" style="3451" customWidth="1"/>
    <col min="8" max="256" width="9.140625" style="3451"/>
    <col min="257" max="257" width="13.85546875" style="3451" customWidth="1"/>
    <col min="258" max="258" width="16" style="3451" customWidth="1"/>
    <col min="259" max="259" width="15.5703125" style="3451" customWidth="1"/>
    <col min="260" max="260" width="8.85546875" style="3451" customWidth="1"/>
    <col min="261" max="261" width="10.140625" style="3451" customWidth="1"/>
    <col min="262" max="262" width="7.5703125" style="3451" customWidth="1"/>
    <col min="263" max="263" width="7.85546875" style="3451" customWidth="1"/>
    <col min="264" max="512" width="9.140625" style="3451"/>
    <col min="513" max="513" width="13.85546875" style="3451" customWidth="1"/>
    <col min="514" max="514" width="16" style="3451" customWidth="1"/>
    <col min="515" max="515" width="15.5703125" style="3451" customWidth="1"/>
    <col min="516" max="516" width="8.85546875" style="3451" customWidth="1"/>
    <col min="517" max="517" width="10.140625" style="3451" customWidth="1"/>
    <col min="518" max="518" width="7.5703125" style="3451" customWidth="1"/>
    <col min="519" max="519" width="7.85546875" style="3451" customWidth="1"/>
    <col min="520" max="768" width="9.140625" style="3451"/>
    <col min="769" max="769" width="13.85546875" style="3451" customWidth="1"/>
    <col min="770" max="770" width="16" style="3451" customWidth="1"/>
    <col min="771" max="771" width="15.5703125" style="3451" customWidth="1"/>
    <col min="772" max="772" width="8.85546875" style="3451" customWidth="1"/>
    <col min="773" max="773" width="10.140625" style="3451" customWidth="1"/>
    <col min="774" max="774" width="7.5703125" style="3451" customWidth="1"/>
    <col min="775" max="775" width="7.85546875" style="3451" customWidth="1"/>
    <col min="776" max="1024" width="9.140625" style="3451"/>
    <col min="1025" max="1025" width="13.85546875" style="3451" customWidth="1"/>
    <col min="1026" max="1026" width="16" style="3451" customWidth="1"/>
    <col min="1027" max="1027" width="15.5703125" style="3451" customWidth="1"/>
    <col min="1028" max="1028" width="8.85546875" style="3451" customWidth="1"/>
    <col min="1029" max="1029" width="10.140625" style="3451" customWidth="1"/>
    <col min="1030" max="1030" width="7.5703125" style="3451" customWidth="1"/>
    <col min="1031" max="1031" width="7.85546875" style="3451" customWidth="1"/>
    <col min="1032" max="1280" width="9.140625" style="3451"/>
    <col min="1281" max="1281" width="13.85546875" style="3451" customWidth="1"/>
    <col min="1282" max="1282" width="16" style="3451" customWidth="1"/>
    <col min="1283" max="1283" width="15.5703125" style="3451" customWidth="1"/>
    <col min="1284" max="1284" width="8.85546875" style="3451" customWidth="1"/>
    <col min="1285" max="1285" width="10.140625" style="3451" customWidth="1"/>
    <col min="1286" max="1286" width="7.5703125" style="3451" customWidth="1"/>
    <col min="1287" max="1287" width="7.85546875" style="3451" customWidth="1"/>
    <col min="1288" max="1536" width="9.140625" style="3451"/>
    <col min="1537" max="1537" width="13.85546875" style="3451" customWidth="1"/>
    <col min="1538" max="1538" width="16" style="3451" customWidth="1"/>
    <col min="1539" max="1539" width="15.5703125" style="3451" customWidth="1"/>
    <col min="1540" max="1540" width="8.85546875" style="3451" customWidth="1"/>
    <col min="1541" max="1541" width="10.140625" style="3451" customWidth="1"/>
    <col min="1542" max="1542" width="7.5703125" style="3451" customWidth="1"/>
    <col min="1543" max="1543" width="7.85546875" style="3451" customWidth="1"/>
    <col min="1544" max="1792" width="9.140625" style="3451"/>
    <col min="1793" max="1793" width="13.85546875" style="3451" customWidth="1"/>
    <col min="1794" max="1794" width="16" style="3451" customWidth="1"/>
    <col min="1795" max="1795" width="15.5703125" style="3451" customWidth="1"/>
    <col min="1796" max="1796" width="8.85546875" style="3451" customWidth="1"/>
    <col min="1797" max="1797" width="10.140625" style="3451" customWidth="1"/>
    <col min="1798" max="1798" width="7.5703125" style="3451" customWidth="1"/>
    <col min="1799" max="1799" width="7.85546875" style="3451" customWidth="1"/>
    <col min="1800" max="2048" width="9.140625" style="3451"/>
    <col min="2049" max="2049" width="13.85546875" style="3451" customWidth="1"/>
    <col min="2050" max="2050" width="16" style="3451" customWidth="1"/>
    <col min="2051" max="2051" width="15.5703125" style="3451" customWidth="1"/>
    <col min="2052" max="2052" width="8.85546875" style="3451" customWidth="1"/>
    <col min="2053" max="2053" width="10.140625" style="3451" customWidth="1"/>
    <col min="2054" max="2054" width="7.5703125" style="3451" customWidth="1"/>
    <col min="2055" max="2055" width="7.85546875" style="3451" customWidth="1"/>
    <col min="2056" max="2304" width="9.140625" style="3451"/>
    <col min="2305" max="2305" width="13.85546875" style="3451" customWidth="1"/>
    <col min="2306" max="2306" width="16" style="3451" customWidth="1"/>
    <col min="2307" max="2307" width="15.5703125" style="3451" customWidth="1"/>
    <col min="2308" max="2308" width="8.85546875" style="3451" customWidth="1"/>
    <col min="2309" max="2309" width="10.140625" style="3451" customWidth="1"/>
    <col min="2310" max="2310" width="7.5703125" style="3451" customWidth="1"/>
    <col min="2311" max="2311" width="7.85546875" style="3451" customWidth="1"/>
    <col min="2312" max="2560" width="9.140625" style="3451"/>
    <col min="2561" max="2561" width="13.85546875" style="3451" customWidth="1"/>
    <col min="2562" max="2562" width="16" style="3451" customWidth="1"/>
    <col min="2563" max="2563" width="15.5703125" style="3451" customWidth="1"/>
    <col min="2564" max="2564" width="8.85546875" style="3451" customWidth="1"/>
    <col min="2565" max="2565" width="10.140625" style="3451" customWidth="1"/>
    <col min="2566" max="2566" width="7.5703125" style="3451" customWidth="1"/>
    <col min="2567" max="2567" width="7.85546875" style="3451" customWidth="1"/>
    <col min="2568" max="2816" width="9.140625" style="3451"/>
    <col min="2817" max="2817" width="13.85546875" style="3451" customWidth="1"/>
    <col min="2818" max="2818" width="16" style="3451" customWidth="1"/>
    <col min="2819" max="2819" width="15.5703125" style="3451" customWidth="1"/>
    <col min="2820" max="2820" width="8.85546875" style="3451" customWidth="1"/>
    <col min="2821" max="2821" width="10.140625" style="3451" customWidth="1"/>
    <col min="2822" max="2822" width="7.5703125" style="3451" customWidth="1"/>
    <col min="2823" max="2823" width="7.85546875" style="3451" customWidth="1"/>
    <col min="2824" max="3072" width="9.140625" style="3451"/>
    <col min="3073" max="3073" width="13.85546875" style="3451" customWidth="1"/>
    <col min="3074" max="3074" width="16" style="3451" customWidth="1"/>
    <col min="3075" max="3075" width="15.5703125" style="3451" customWidth="1"/>
    <col min="3076" max="3076" width="8.85546875" style="3451" customWidth="1"/>
    <col min="3077" max="3077" width="10.140625" style="3451" customWidth="1"/>
    <col min="3078" max="3078" width="7.5703125" style="3451" customWidth="1"/>
    <col min="3079" max="3079" width="7.85546875" style="3451" customWidth="1"/>
    <col min="3080" max="3328" width="9.140625" style="3451"/>
    <col min="3329" max="3329" width="13.85546875" style="3451" customWidth="1"/>
    <col min="3330" max="3330" width="16" style="3451" customWidth="1"/>
    <col min="3331" max="3331" width="15.5703125" style="3451" customWidth="1"/>
    <col min="3332" max="3332" width="8.85546875" style="3451" customWidth="1"/>
    <col min="3333" max="3333" width="10.140625" style="3451" customWidth="1"/>
    <col min="3334" max="3334" width="7.5703125" style="3451" customWidth="1"/>
    <col min="3335" max="3335" width="7.85546875" style="3451" customWidth="1"/>
    <col min="3336" max="3584" width="9.140625" style="3451"/>
    <col min="3585" max="3585" width="13.85546875" style="3451" customWidth="1"/>
    <col min="3586" max="3586" width="16" style="3451" customWidth="1"/>
    <col min="3587" max="3587" width="15.5703125" style="3451" customWidth="1"/>
    <col min="3588" max="3588" width="8.85546875" style="3451" customWidth="1"/>
    <col min="3589" max="3589" width="10.140625" style="3451" customWidth="1"/>
    <col min="3590" max="3590" width="7.5703125" style="3451" customWidth="1"/>
    <col min="3591" max="3591" width="7.85546875" style="3451" customWidth="1"/>
    <col min="3592" max="3840" width="9.140625" style="3451"/>
    <col min="3841" max="3841" width="13.85546875" style="3451" customWidth="1"/>
    <col min="3842" max="3842" width="16" style="3451" customWidth="1"/>
    <col min="3843" max="3843" width="15.5703125" style="3451" customWidth="1"/>
    <col min="3844" max="3844" width="8.85546875" style="3451" customWidth="1"/>
    <col min="3845" max="3845" width="10.140625" style="3451" customWidth="1"/>
    <col min="3846" max="3846" width="7.5703125" style="3451" customWidth="1"/>
    <col min="3847" max="3847" width="7.85546875" style="3451" customWidth="1"/>
    <col min="3848" max="4096" width="9.140625" style="3451"/>
    <col min="4097" max="4097" width="13.85546875" style="3451" customWidth="1"/>
    <col min="4098" max="4098" width="16" style="3451" customWidth="1"/>
    <col min="4099" max="4099" width="15.5703125" style="3451" customWidth="1"/>
    <col min="4100" max="4100" width="8.85546875" style="3451" customWidth="1"/>
    <col min="4101" max="4101" width="10.140625" style="3451" customWidth="1"/>
    <col min="4102" max="4102" width="7.5703125" style="3451" customWidth="1"/>
    <col min="4103" max="4103" width="7.85546875" style="3451" customWidth="1"/>
    <col min="4104" max="4352" width="9.140625" style="3451"/>
    <col min="4353" max="4353" width="13.85546875" style="3451" customWidth="1"/>
    <col min="4354" max="4354" width="16" style="3451" customWidth="1"/>
    <col min="4355" max="4355" width="15.5703125" style="3451" customWidth="1"/>
    <col min="4356" max="4356" width="8.85546875" style="3451" customWidth="1"/>
    <col min="4357" max="4357" width="10.140625" style="3451" customWidth="1"/>
    <col min="4358" max="4358" width="7.5703125" style="3451" customWidth="1"/>
    <col min="4359" max="4359" width="7.85546875" style="3451" customWidth="1"/>
    <col min="4360" max="4608" width="9.140625" style="3451"/>
    <col min="4609" max="4609" width="13.85546875" style="3451" customWidth="1"/>
    <col min="4610" max="4610" width="16" style="3451" customWidth="1"/>
    <col min="4611" max="4611" width="15.5703125" style="3451" customWidth="1"/>
    <col min="4612" max="4612" width="8.85546875" style="3451" customWidth="1"/>
    <col min="4613" max="4613" width="10.140625" style="3451" customWidth="1"/>
    <col min="4614" max="4614" width="7.5703125" style="3451" customWidth="1"/>
    <col min="4615" max="4615" width="7.85546875" style="3451" customWidth="1"/>
    <col min="4616" max="4864" width="9.140625" style="3451"/>
    <col min="4865" max="4865" width="13.85546875" style="3451" customWidth="1"/>
    <col min="4866" max="4866" width="16" style="3451" customWidth="1"/>
    <col min="4867" max="4867" width="15.5703125" style="3451" customWidth="1"/>
    <col min="4868" max="4868" width="8.85546875" style="3451" customWidth="1"/>
    <col min="4869" max="4869" width="10.140625" style="3451" customWidth="1"/>
    <col min="4870" max="4870" width="7.5703125" style="3451" customWidth="1"/>
    <col min="4871" max="4871" width="7.85546875" style="3451" customWidth="1"/>
    <col min="4872" max="5120" width="9.140625" style="3451"/>
    <col min="5121" max="5121" width="13.85546875" style="3451" customWidth="1"/>
    <col min="5122" max="5122" width="16" style="3451" customWidth="1"/>
    <col min="5123" max="5123" width="15.5703125" style="3451" customWidth="1"/>
    <col min="5124" max="5124" width="8.85546875" style="3451" customWidth="1"/>
    <col min="5125" max="5125" width="10.140625" style="3451" customWidth="1"/>
    <col min="5126" max="5126" width="7.5703125" style="3451" customWidth="1"/>
    <col min="5127" max="5127" width="7.85546875" style="3451" customWidth="1"/>
    <col min="5128" max="5376" width="9.140625" style="3451"/>
    <col min="5377" max="5377" width="13.85546875" style="3451" customWidth="1"/>
    <col min="5378" max="5378" width="16" style="3451" customWidth="1"/>
    <col min="5379" max="5379" width="15.5703125" style="3451" customWidth="1"/>
    <col min="5380" max="5380" width="8.85546875" style="3451" customWidth="1"/>
    <col min="5381" max="5381" width="10.140625" style="3451" customWidth="1"/>
    <col min="5382" max="5382" width="7.5703125" style="3451" customWidth="1"/>
    <col min="5383" max="5383" width="7.85546875" style="3451" customWidth="1"/>
    <col min="5384" max="5632" width="9.140625" style="3451"/>
    <col min="5633" max="5633" width="13.85546875" style="3451" customWidth="1"/>
    <col min="5634" max="5634" width="16" style="3451" customWidth="1"/>
    <col min="5635" max="5635" width="15.5703125" style="3451" customWidth="1"/>
    <col min="5636" max="5636" width="8.85546875" style="3451" customWidth="1"/>
    <col min="5637" max="5637" width="10.140625" style="3451" customWidth="1"/>
    <col min="5638" max="5638" width="7.5703125" style="3451" customWidth="1"/>
    <col min="5639" max="5639" width="7.85546875" style="3451" customWidth="1"/>
    <col min="5640" max="5888" width="9.140625" style="3451"/>
    <col min="5889" max="5889" width="13.85546875" style="3451" customWidth="1"/>
    <col min="5890" max="5890" width="16" style="3451" customWidth="1"/>
    <col min="5891" max="5891" width="15.5703125" style="3451" customWidth="1"/>
    <col min="5892" max="5892" width="8.85546875" style="3451" customWidth="1"/>
    <col min="5893" max="5893" width="10.140625" style="3451" customWidth="1"/>
    <col min="5894" max="5894" width="7.5703125" style="3451" customWidth="1"/>
    <col min="5895" max="5895" width="7.85546875" style="3451" customWidth="1"/>
    <col min="5896" max="6144" width="9.140625" style="3451"/>
    <col min="6145" max="6145" width="13.85546875" style="3451" customWidth="1"/>
    <col min="6146" max="6146" width="16" style="3451" customWidth="1"/>
    <col min="6147" max="6147" width="15.5703125" style="3451" customWidth="1"/>
    <col min="6148" max="6148" width="8.85546875" style="3451" customWidth="1"/>
    <col min="6149" max="6149" width="10.140625" style="3451" customWidth="1"/>
    <col min="6150" max="6150" width="7.5703125" style="3451" customWidth="1"/>
    <col min="6151" max="6151" width="7.85546875" style="3451" customWidth="1"/>
    <col min="6152" max="6400" width="9.140625" style="3451"/>
    <col min="6401" max="6401" width="13.85546875" style="3451" customWidth="1"/>
    <col min="6402" max="6402" width="16" style="3451" customWidth="1"/>
    <col min="6403" max="6403" width="15.5703125" style="3451" customWidth="1"/>
    <col min="6404" max="6404" width="8.85546875" style="3451" customWidth="1"/>
    <col min="6405" max="6405" width="10.140625" style="3451" customWidth="1"/>
    <col min="6406" max="6406" width="7.5703125" style="3451" customWidth="1"/>
    <col min="6407" max="6407" width="7.85546875" style="3451" customWidth="1"/>
    <col min="6408" max="6656" width="9.140625" style="3451"/>
    <col min="6657" max="6657" width="13.85546875" style="3451" customWidth="1"/>
    <col min="6658" max="6658" width="16" style="3451" customWidth="1"/>
    <col min="6659" max="6659" width="15.5703125" style="3451" customWidth="1"/>
    <col min="6660" max="6660" width="8.85546875" style="3451" customWidth="1"/>
    <col min="6661" max="6661" width="10.140625" style="3451" customWidth="1"/>
    <col min="6662" max="6662" width="7.5703125" style="3451" customWidth="1"/>
    <col min="6663" max="6663" width="7.85546875" style="3451" customWidth="1"/>
    <col min="6664" max="6912" width="9.140625" style="3451"/>
    <col min="6913" max="6913" width="13.85546875" style="3451" customWidth="1"/>
    <col min="6914" max="6914" width="16" style="3451" customWidth="1"/>
    <col min="6915" max="6915" width="15.5703125" style="3451" customWidth="1"/>
    <col min="6916" max="6916" width="8.85546875" style="3451" customWidth="1"/>
    <col min="6917" max="6917" width="10.140625" style="3451" customWidth="1"/>
    <col min="6918" max="6918" width="7.5703125" style="3451" customWidth="1"/>
    <col min="6919" max="6919" width="7.85546875" style="3451" customWidth="1"/>
    <col min="6920" max="7168" width="9.140625" style="3451"/>
    <col min="7169" max="7169" width="13.85546875" style="3451" customWidth="1"/>
    <col min="7170" max="7170" width="16" style="3451" customWidth="1"/>
    <col min="7171" max="7171" width="15.5703125" style="3451" customWidth="1"/>
    <col min="7172" max="7172" width="8.85546875" style="3451" customWidth="1"/>
    <col min="7173" max="7173" width="10.140625" style="3451" customWidth="1"/>
    <col min="7174" max="7174" width="7.5703125" style="3451" customWidth="1"/>
    <col min="7175" max="7175" width="7.85546875" style="3451" customWidth="1"/>
    <col min="7176" max="7424" width="9.140625" style="3451"/>
    <col min="7425" max="7425" width="13.85546875" style="3451" customWidth="1"/>
    <col min="7426" max="7426" width="16" style="3451" customWidth="1"/>
    <col min="7427" max="7427" width="15.5703125" style="3451" customWidth="1"/>
    <col min="7428" max="7428" width="8.85546875" style="3451" customWidth="1"/>
    <col min="7429" max="7429" width="10.140625" style="3451" customWidth="1"/>
    <col min="7430" max="7430" width="7.5703125" style="3451" customWidth="1"/>
    <col min="7431" max="7431" width="7.85546875" style="3451" customWidth="1"/>
    <col min="7432" max="7680" width="9.140625" style="3451"/>
    <col min="7681" max="7681" width="13.85546875" style="3451" customWidth="1"/>
    <col min="7682" max="7682" width="16" style="3451" customWidth="1"/>
    <col min="7683" max="7683" width="15.5703125" style="3451" customWidth="1"/>
    <col min="7684" max="7684" width="8.85546875" style="3451" customWidth="1"/>
    <col min="7685" max="7685" width="10.140625" style="3451" customWidth="1"/>
    <col min="7686" max="7686" width="7.5703125" style="3451" customWidth="1"/>
    <col min="7687" max="7687" width="7.85546875" style="3451" customWidth="1"/>
    <col min="7688" max="7936" width="9.140625" style="3451"/>
    <col min="7937" max="7937" width="13.85546875" style="3451" customWidth="1"/>
    <col min="7938" max="7938" width="16" style="3451" customWidth="1"/>
    <col min="7939" max="7939" width="15.5703125" style="3451" customWidth="1"/>
    <col min="7940" max="7940" width="8.85546875" style="3451" customWidth="1"/>
    <col min="7941" max="7941" width="10.140625" style="3451" customWidth="1"/>
    <col min="7942" max="7942" width="7.5703125" style="3451" customWidth="1"/>
    <col min="7943" max="7943" width="7.85546875" style="3451" customWidth="1"/>
    <col min="7944" max="8192" width="9.140625" style="3451"/>
    <col min="8193" max="8193" width="13.85546875" style="3451" customWidth="1"/>
    <col min="8194" max="8194" width="16" style="3451" customWidth="1"/>
    <col min="8195" max="8195" width="15.5703125" style="3451" customWidth="1"/>
    <col min="8196" max="8196" width="8.85546875" style="3451" customWidth="1"/>
    <col min="8197" max="8197" width="10.140625" style="3451" customWidth="1"/>
    <col min="8198" max="8198" width="7.5703125" style="3451" customWidth="1"/>
    <col min="8199" max="8199" width="7.85546875" style="3451" customWidth="1"/>
    <col min="8200" max="8448" width="9.140625" style="3451"/>
    <col min="8449" max="8449" width="13.85546875" style="3451" customWidth="1"/>
    <col min="8450" max="8450" width="16" style="3451" customWidth="1"/>
    <col min="8451" max="8451" width="15.5703125" style="3451" customWidth="1"/>
    <col min="8452" max="8452" width="8.85546875" style="3451" customWidth="1"/>
    <col min="8453" max="8453" width="10.140625" style="3451" customWidth="1"/>
    <col min="8454" max="8454" width="7.5703125" style="3451" customWidth="1"/>
    <col min="8455" max="8455" width="7.85546875" style="3451" customWidth="1"/>
    <col min="8456" max="8704" width="9.140625" style="3451"/>
    <col min="8705" max="8705" width="13.85546875" style="3451" customWidth="1"/>
    <col min="8706" max="8706" width="16" style="3451" customWidth="1"/>
    <col min="8707" max="8707" width="15.5703125" style="3451" customWidth="1"/>
    <col min="8708" max="8708" width="8.85546875" style="3451" customWidth="1"/>
    <col min="8709" max="8709" width="10.140625" style="3451" customWidth="1"/>
    <col min="8710" max="8710" width="7.5703125" style="3451" customWidth="1"/>
    <col min="8711" max="8711" width="7.85546875" style="3451" customWidth="1"/>
    <col min="8712" max="8960" width="9.140625" style="3451"/>
    <col min="8961" max="8961" width="13.85546875" style="3451" customWidth="1"/>
    <col min="8962" max="8962" width="16" style="3451" customWidth="1"/>
    <col min="8963" max="8963" width="15.5703125" style="3451" customWidth="1"/>
    <col min="8964" max="8964" width="8.85546875" style="3451" customWidth="1"/>
    <col min="8965" max="8965" width="10.140625" style="3451" customWidth="1"/>
    <col min="8966" max="8966" width="7.5703125" style="3451" customWidth="1"/>
    <col min="8967" max="8967" width="7.85546875" style="3451" customWidth="1"/>
    <col min="8968" max="9216" width="9.140625" style="3451"/>
    <col min="9217" max="9217" width="13.85546875" style="3451" customWidth="1"/>
    <col min="9218" max="9218" width="16" style="3451" customWidth="1"/>
    <col min="9219" max="9219" width="15.5703125" style="3451" customWidth="1"/>
    <col min="9220" max="9220" width="8.85546875" style="3451" customWidth="1"/>
    <col min="9221" max="9221" width="10.140625" style="3451" customWidth="1"/>
    <col min="9222" max="9222" width="7.5703125" style="3451" customWidth="1"/>
    <col min="9223" max="9223" width="7.85546875" style="3451" customWidth="1"/>
    <col min="9224" max="9472" width="9.140625" style="3451"/>
    <col min="9473" max="9473" width="13.85546875" style="3451" customWidth="1"/>
    <col min="9474" max="9474" width="16" style="3451" customWidth="1"/>
    <col min="9475" max="9475" width="15.5703125" style="3451" customWidth="1"/>
    <col min="9476" max="9476" width="8.85546875" style="3451" customWidth="1"/>
    <col min="9477" max="9477" width="10.140625" style="3451" customWidth="1"/>
    <col min="9478" max="9478" width="7.5703125" style="3451" customWidth="1"/>
    <col min="9479" max="9479" width="7.85546875" style="3451" customWidth="1"/>
    <col min="9480" max="9728" width="9.140625" style="3451"/>
    <col min="9729" max="9729" width="13.85546875" style="3451" customWidth="1"/>
    <col min="9730" max="9730" width="16" style="3451" customWidth="1"/>
    <col min="9731" max="9731" width="15.5703125" style="3451" customWidth="1"/>
    <col min="9732" max="9732" width="8.85546875" style="3451" customWidth="1"/>
    <col min="9733" max="9733" width="10.140625" style="3451" customWidth="1"/>
    <col min="9734" max="9734" width="7.5703125" style="3451" customWidth="1"/>
    <col min="9735" max="9735" width="7.85546875" style="3451" customWidth="1"/>
    <col min="9736" max="9984" width="9.140625" style="3451"/>
    <col min="9985" max="9985" width="13.85546875" style="3451" customWidth="1"/>
    <col min="9986" max="9986" width="16" style="3451" customWidth="1"/>
    <col min="9987" max="9987" width="15.5703125" style="3451" customWidth="1"/>
    <col min="9988" max="9988" width="8.85546875" style="3451" customWidth="1"/>
    <col min="9989" max="9989" width="10.140625" style="3451" customWidth="1"/>
    <col min="9990" max="9990" width="7.5703125" style="3451" customWidth="1"/>
    <col min="9991" max="9991" width="7.85546875" style="3451" customWidth="1"/>
    <col min="9992" max="10240" width="9.140625" style="3451"/>
    <col min="10241" max="10241" width="13.85546875" style="3451" customWidth="1"/>
    <col min="10242" max="10242" width="16" style="3451" customWidth="1"/>
    <col min="10243" max="10243" width="15.5703125" style="3451" customWidth="1"/>
    <col min="10244" max="10244" width="8.85546875" style="3451" customWidth="1"/>
    <col min="10245" max="10245" width="10.140625" style="3451" customWidth="1"/>
    <col min="10246" max="10246" width="7.5703125" style="3451" customWidth="1"/>
    <col min="10247" max="10247" width="7.85546875" style="3451" customWidth="1"/>
    <col min="10248" max="10496" width="9.140625" style="3451"/>
    <col min="10497" max="10497" width="13.85546875" style="3451" customWidth="1"/>
    <col min="10498" max="10498" width="16" style="3451" customWidth="1"/>
    <col min="10499" max="10499" width="15.5703125" style="3451" customWidth="1"/>
    <col min="10500" max="10500" width="8.85546875" style="3451" customWidth="1"/>
    <col min="10501" max="10501" width="10.140625" style="3451" customWidth="1"/>
    <col min="10502" max="10502" width="7.5703125" style="3451" customWidth="1"/>
    <col min="10503" max="10503" width="7.85546875" style="3451" customWidth="1"/>
    <col min="10504" max="10752" width="9.140625" style="3451"/>
    <col min="10753" max="10753" width="13.85546875" style="3451" customWidth="1"/>
    <col min="10754" max="10754" width="16" style="3451" customWidth="1"/>
    <col min="10755" max="10755" width="15.5703125" style="3451" customWidth="1"/>
    <col min="10756" max="10756" width="8.85546875" style="3451" customWidth="1"/>
    <col min="10757" max="10757" width="10.140625" style="3451" customWidth="1"/>
    <col min="10758" max="10758" width="7.5703125" style="3451" customWidth="1"/>
    <col min="10759" max="10759" width="7.85546875" style="3451" customWidth="1"/>
    <col min="10760" max="11008" width="9.140625" style="3451"/>
    <col min="11009" max="11009" width="13.85546875" style="3451" customWidth="1"/>
    <col min="11010" max="11010" width="16" style="3451" customWidth="1"/>
    <col min="11011" max="11011" width="15.5703125" style="3451" customWidth="1"/>
    <col min="11012" max="11012" width="8.85546875" style="3451" customWidth="1"/>
    <col min="11013" max="11013" width="10.140625" style="3451" customWidth="1"/>
    <col min="11014" max="11014" width="7.5703125" style="3451" customWidth="1"/>
    <col min="11015" max="11015" width="7.85546875" style="3451" customWidth="1"/>
    <col min="11016" max="11264" width="9.140625" style="3451"/>
    <col min="11265" max="11265" width="13.85546875" style="3451" customWidth="1"/>
    <col min="11266" max="11266" width="16" style="3451" customWidth="1"/>
    <col min="11267" max="11267" width="15.5703125" style="3451" customWidth="1"/>
    <col min="11268" max="11268" width="8.85546875" style="3451" customWidth="1"/>
    <col min="11269" max="11269" width="10.140625" style="3451" customWidth="1"/>
    <col min="11270" max="11270" width="7.5703125" style="3451" customWidth="1"/>
    <col min="11271" max="11271" width="7.85546875" style="3451" customWidth="1"/>
    <col min="11272" max="11520" width="9.140625" style="3451"/>
    <col min="11521" max="11521" width="13.85546875" style="3451" customWidth="1"/>
    <col min="11522" max="11522" width="16" style="3451" customWidth="1"/>
    <col min="11523" max="11523" width="15.5703125" style="3451" customWidth="1"/>
    <col min="11524" max="11524" width="8.85546875" style="3451" customWidth="1"/>
    <col min="11525" max="11525" width="10.140625" style="3451" customWidth="1"/>
    <col min="11526" max="11526" width="7.5703125" style="3451" customWidth="1"/>
    <col min="11527" max="11527" width="7.85546875" style="3451" customWidth="1"/>
    <col min="11528" max="11776" width="9.140625" style="3451"/>
    <col min="11777" max="11777" width="13.85546875" style="3451" customWidth="1"/>
    <col min="11778" max="11778" width="16" style="3451" customWidth="1"/>
    <col min="11779" max="11779" width="15.5703125" style="3451" customWidth="1"/>
    <col min="11780" max="11780" width="8.85546875" style="3451" customWidth="1"/>
    <col min="11781" max="11781" width="10.140625" style="3451" customWidth="1"/>
    <col min="11782" max="11782" width="7.5703125" style="3451" customWidth="1"/>
    <col min="11783" max="11783" width="7.85546875" style="3451" customWidth="1"/>
    <col min="11784" max="12032" width="9.140625" style="3451"/>
    <col min="12033" max="12033" width="13.85546875" style="3451" customWidth="1"/>
    <col min="12034" max="12034" width="16" style="3451" customWidth="1"/>
    <col min="12035" max="12035" width="15.5703125" style="3451" customWidth="1"/>
    <col min="12036" max="12036" width="8.85546875" style="3451" customWidth="1"/>
    <col min="12037" max="12037" width="10.140625" style="3451" customWidth="1"/>
    <col min="12038" max="12038" width="7.5703125" style="3451" customWidth="1"/>
    <col min="12039" max="12039" width="7.85546875" style="3451" customWidth="1"/>
    <col min="12040" max="12288" width="9.140625" style="3451"/>
    <col min="12289" max="12289" width="13.85546875" style="3451" customWidth="1"/>
    <col min="12290" max="12290" width="16" style="3451" customWidth="1"/>
    <col min="12291" max="12291" width="15.5703125" style="3451" customWidth="1"/>
    <col min="12292" max="12292" width="8.85546875" style="3451" customWidth="1"/>
    <col min="12293" max="12293" width="10.140625" style="3451" customWidth="1"/>
    <col min="12294" max="12294" width="7.5703125" style="3451" customWidth="1"/>
    <col min="12295" max="12295" width="7.85546875" style="3451" customWidth="1"/>
    <col min="12296" max="12544" width="9.140625" style="3451"/>
    <col min="12545" max="12545" width="13.85546875" style="3451" customWidth="1"/>
    <col min="12546" max="12546" width="16" style="3451" customWidth="1"/>
    <col min="12547" max="12547" width="15.5703125" style="3451" customWidth="1"/>
    <col min="12548" max="12548" width="8.85546875" style="3451" customWidth="1"/>
    <col min="12549" max="12549" width="10.140625" style="3451" customWidth="1"/>
    <col min="12550" max="12550" width="7.5703125" style="3451" customWidth="1"/>
    <col min="12551" max="12551" width="7.85546875" style="3451" customWidth="1"/>
    <col min="12552" max="12800" width="9.140625" style="3451"/>
    <col min="12801" max="12801" width="13.85546875" style="3451" customWidth="1"/>
    <col min="12802" max="12802" width="16" style="3451" customWidth="1"/>
    <col min="12803" max="12803" width="15.5703125" style="3451" customWidth="1"/>
    <col min="12804" max="12804" width="8.85546875" style="3451" customWidth="1"/>
    <col min="12805" max="12805" width="10.140625" style="3451" customWidth="1"/>
    <col min="12806" max="12806" width="7.5703125" style="3451" customWidth="1"/>
    <col min="12807" max="12807" width="7.85546875" style="3451" customWidth="1"/>
    <col min="12808" max="13056" width="9.140625" style="3451"/>
    <col min="13057" max="13057" width="13.85546875" style="3451" customWidth="1"/>
    <col min="13058" max="13058" width="16" style="3451" customWidth="1"/>
    <col min="13059" max="13059" width="15.5703125" style="3451" customWidth="1"/>
    <col min="13060" max="13060" width="8.85546875" style="3451" customWidth="1"/>
    <col min="13061" max="13061" width="10.140625" style="3451" customWidth="1"/>
    <col min="13062" max="13062" width="7.5703125" style="3451" customWidth="1"/>
    <col min="13063" max="13063" width="7.85546875" style="3451" customWidth="1"/>
    <col min="13064" max="13312" width="9.140625" style="3451"/>
    <col min="13313" max="13313" width="13.85546875" style="3451" customWidth="1"/>
    <col min="13314" max="13314" width="16" style="3451" customWidth="1"/>
    <col min="13315" max="13315" width="15.5703125" style="3451" customWidth="1"/>
    <col min="13316" max="13316" width="8.85546875" style="3451" customWidth="1"/>
    <col min="13317" max="13317" width="10.140625" style="3451" customWidth="1"/>
    <col min="13318" max="13318" width="7.5703125" style="3451" customWidth="1"/>
    <col min="13319" max="13319" width="7.85546875" style="3451" customWidth="1"/>
    <col min="13320" max="13568" width="9.140625" style="3451"/>
    <col min="13569" max="13569" width="13.85546875" style="3451" customWidth="1"/>
    <col min="13570" max="13570" width="16" style="3451" customWidth="1"/>
    <col min="13571" max="13571" width="15.5703125" style="3451" customWidth="1"/>
    <col min="13572" max="13572" width="8.85546875" style="3451" customWidth="1"/>
    <col min="13573" max="13573" width="10.140625" style="3451" customWidth="1"/>
    <col min="13574" max="13574" width="7.5703125" style="3451" customWidth="1"/>
    <col min="13575" max="13575" width="7.85546875" style="3451" customWidth="1"/>
    <col min="13576" max="13824" width="9.140625" style="3451"/>
    <col min="13825" max="13825" width="13.85546875" style="3451" customWidth="1"/>
    <col min="13826" max="13826" width="16" style="3451" customWidth="1"/>
    <col min="13827" max="13827" width="15.5703125" style="3451" customWidth="1"/>
    <col min="13828" max="13828" width="8.85546875" style="3451" customWidth="1"/>
    <col min="13829" max="13829" width="10.140625" style="3451" customWidth="1"/>
    <col min="13830" max="13830" width="7.5703125" style="3451" customWidth="1"/>
    <col min="13831" max="13831" width="7.85546875" style="3451" customWidth="1"/>
    <col min="13832" max="14080" width="9.140625" style="3451"/>
    <col min="14081" max="14081" width="13.85546875" style="3451" customWidth="1"/>
    <col min="14082" max="14082" width="16" style="3451" customWidth="1"/>
    <col min="14083" max="14083" width="15.5703125" style="3451" customWidth="1"/>
    <col min="14084" max="14084" width="8.85546875" style="3451" customWidth="1"/>
    <col min="14085" max="14085" width="10.140625" style="3451" customWidth="1"/>
    <col min="14086" max="14086" width="7.5703125" style="3451" customWidth="1"/>
    <col min="14087" max="14087" width="7.85546875" style="3451" customWidth="1"/>
    <col min="14088" max="14336" width="9.140625" style="3451"/>
    <col min="14337" max="14337" width="13.85546875" style="3451" customWidth="1"/>
    <col min="14338" max="14338" width="16" style="3451" customWidth="1"/>
    <col min="14339" max="14339" width="15.5703125" style="3451" customWidth="1"/>
    <col min="14340" max="14340" width="8.85546875" style="3451" customWidth="1"/>
    <col min="14341" max="14341" width="10.140625" style="3451" customWidth="1"/>
    <col min="14342" max="14342" width="7.5703125" style="3451" customWidth="1"/>
    <col min="14343" max="14343" width="7.85546875" style="3451" customWidth="1"/>
    <col min="14344" max="14592" width="9.140625" style="3451"/>
    <col min="14593" max="14593" width="13.85546875" style="3451" customWidth="1"/>
    <col min="14594" max="14594" width="16" style="3451" customWidth="1"/>
    <col min="14595" max="14595" width="15.5703125" style="3451" customWidth="1"/>
    <col min="14596" max="14596" width="8.85546875" style="3451" customWidth="1"/>
    <col min="14597" max="14597" width="10.140625" style="3451" customWidth="1"/>
    <col min="14598" max="14598" width="7.5703125" style="3451" customWidth="1"/>
    <col min="14599" max="14599" width="7.85546875" style="3451" customWidth="1"/>
    <col min="14600" max="14848" width="9.140625" style="3451"/>
    <col min="14849" max="14849" width="13.85546875" style="3451" customWidth="1"/>
    <col min="14850" max="14850" width="16" style="3451" customWidth="1"/>
    <col min="14851" max="14851" width="15.5703125" style="3451" customWidth="1"/>
    <col min="14852" max="14852" width="8.85546875" style="3451" customWidth="1"/>
    <col min="14853" max="14853" width="10.140625" style="3451" customWidth="1"/>
    <col min="14854" max="14854" width="7.5703125" style="3451" customWidth="1"/>
    <col min="14855" max="14855" width="7.85546875" style="3451" customWidth="1"/>
    <col min="14856" max="15104" width="9.140625" style="3451"/>
    <col min="15105" max="15105" width="13.85546875" style="3451" customWidth="1"/>
    <col min="15106" max="15106" width="16" style="3451" customWidth="1"/>
    <col min="15107" max="15107" width="15.5703125" style="3451" customWidth="1"/>
    <col min="15108" max="15108" width="8.85546875" style="3451" customWidth="1"/>
    <col min="15109" max="15109" width="10.140625" style="3451" customWidth="1"/>
    <col min="15110" max="15110" width="7.5703125" style="3451" customWidth="1"/>
    <col min="15111" max="15111" width="7.85546875" style="3451" customWidth="1"/>
    <col min="15112" max="15360" width="9.140625" style="3451"/>
    <col min="15361" max="15361" width="13.85546875" style="3451" customWidth="1"/>
    <col min="15362" max="15362" width="16" style="3451" customWidth="1"/>
    <col min="15363" max="15363" width="15.5703125" style="3451" customWidth="1"/>
    <col min="15364" max="15364" width="8.85546875" style="3451" customWidth="1"/>
    <col min="15365" max="15365" width="10.140625" style="3451" customWidth="1"/>
    <col min="15366" max="15366" width="7.5703125" style="3451" customWidth="1"/>
    <col min="15367" max="15367" width="7.85546875" style="3451" customWidth="1"/>
    <col min="15368" max="15616" width="9.140625" style="3451"/>
    <col min="15617" max="15617" width="13.85546875" style="3451" customWidth="1"/>
    <col min="15618" max="15618" width="16" style="3451" customWidth="1"/>
    <col min="15619" max="15619" width="15.5703125" style="3451" customWidth="1"/>
    <col min="15620" max="15620" width="8.85546875" style="3451" customWidth="1"/>
    <col min="15621" max="15621" width="10.140625" style="3451" customWidth="1"/>
    <col min="15622" max="15622" width="7.5703125" style="3451" customWidth="1"/>
    <col min="15623" max="15623" width="7.85546875" style="3451" customWidth="1"/>
    <col min="15624" max="15872" width="9.140625" style="3451"/>
    <col min="15873" max="15873" width="13.85546875" style="3451" customWidth="1"/>
    <col min="15874" max="15874" width="16" style="3451" customWidth="1"/>
    <col min="15875" max="15875" width="15.5703125" style="3451" customWidth="1"/>
    <col min="15876" max="15876" width="8.85546875" style="3451" customWidth="1"/>
    <col min="15877" max="15877" width="10.140625" style="3451" customWidth="1"/>
    <col min="15878" max="15878" width="7.5703125" style="3451" customWidth="1"/>
    <col min="15879" max="15879" width="7.85546875" style="3451" customWidth="1"/>
    <col min="15880" max="16128" width="9.140625" style="3451"/>
    <col min="16129" max="16129" width="13.85546875" style="3451" customWidth="1"/>
    <col min="16130" max="16130" width="16" style="3451" customWidth="1"/>
    <col min="16131" max="16131" width="15.5703125" style="3451" customWidth="1"/>
    <col min="16132" max="16132" width="8.85546875" style="3451" customWidth="1"/>
    <col min="16133" max="16133" width="10.140625" style="3451" customWidth="1"/>
    <col min="16134" max="16134" width="7.5703125" style="3451" customWidth="1"/>
    <col min="16135" max="16135" width="7.85546875" style="3451" customWidth="1"/>
    <col min="16136" max="16384" width="9.140625" style="3451"/>
  </cols>
  <sheetData>
    <row r="1" spans="1:7">
      <c r="A1" s="4053">
        <v>104</v>
      </c>
      <c r="G1" s="3452" t="s">
        <v>3500</v>
      </c>
    </row>
    <row r="2" spans="1:7" ht="21" customHeight="1">
      <c r="A2" s="5766" t="s">
        <v>3235</v>
      </c>
      <c r="B2" s="5767"/>
      <c r="C2" s="5767"/>
      <c r="D2" s="5767"/>
      <c r="E2" s="5767"/>
      <c r="F2" s="5767"/>
      <c r="G2" s="5768"/>
    </row>
    <row r="3" spans="1:7">
      <c r="A3" s="3453"/>
      <c r="B3" s="3454"/>
      <c r="C3" s="3454"/>
      <c r="D3" s="3454"/>
      <c r="E3" s="3454"/>
      <c r="F3" s="3454"/>
      <c r="G3" s="3455"/>
    </row>
    <row r="4" spans="1:7" ht="72" customHeight="1">
      <c r="A4" s="5769" t="s">
        <v>3234</v>
      </c>
      <c r="B4" s="5770"/>
      <c r="C4" s="5770"/>
      <c r="D4" s="5770"/>
      <c r="E4" s="5770"/>
      <c r="F4" s="5770"/>
      <c r="G4" s="5771"/>
    </row>
    <row r="5" spans="1:7">
      <c r="A5" s="3456"/>
      <c r="D5" s="3457"/>
      <c r="F5" s="3457"/>
      <c r="G5" s="3458"/>
    </row>
    <row r="6" spans="1:7">
      <c r="A6" s="3459"/>
      <c r="B6" s="3459"/>
      <c r="C6" s="3459"/>
      <c r="D6" s="3460"/>
      <c r="E6" s="3459"/>
      <c r="F6" s="3461"/>
      <c r="G6" s="3459"/>
    </row>
    <row r="7" spans="1:7" ht="48">
      <c r="A7" s="3462" t="s">
        <v>549</v>
      </c>
      <c r="B7" s="3462" t="s">
        <v>3233</v>
      </c>
      <c r="C7" s="3462" t="s">
        <v>3232</v>
      </c>
      <c r="D7" s="3463" t="s">
        <v>3231</v>
      </c>
      <c r="E7" s="3463" t="s">
        <v>3230</v>
      </c>
      <c r="F7" s="3463" t="s">
        <v>3229</v>
      </c>
      <c r="G7" s="3462" t="s">
        <v>549</v>
      </c>
    </row>
    <row r="8" spans="1:7">
      <c r="A8" s="3462" t="s">
        <v>593</v>
      </c>
      <c r="B8" s="3464"/>
      <c r="C8" s="3462"/>
      <c r="D8" s="3463"/>
      <c r="E8" s="3462"/>
      <c r="F8" s="3463"/>
      <c r="G8" s="3462" t="s">
        <v>593</v>
      </c>
    </row>
    <row r="9" spans="1:7">
      <c r="A9" s="3465">
        <v>1</v>
      </c>
      <c r="B9" s="3466" t="s">
        <v>2737</v>
      </c>
      <c r="C9" s="3467"/>
      <c r="D9" s="3468"/>
      <c r="E9" s="3467"/>
      <c r="F9" s="3468"/>
      <c r="G9" s="3465">
        <v>1</v>
      </c>
    </row>
    <row r="10" spans="1:7">
      <c r="A10" s="3465">
        <v>2</v>
      </c>
      <c r="B10" s="3467"/>
      <c r="C10" s="3467"/>
      <c r="D10" s="3468"/>
      <c r="E10" s="3467"/>
      <c r="F10" s="3468"/>
      <c r="G10" s="3465">
        <v>2</v>
      </c>
    </row>
    <row r="11" spans="1:7">
      <c r="A11" s="3465">
        <v>3</v>
      </c>
      <c r="B11" s="3467"/>
      <c r="C11" s="3467"/>
      <c r="D11" s="3468"/>
      <c r="E11" s="3467"/>
      <c r="F11" s="3468"/>
      <c r="G11" s="3465">
        <v>3</v>
      </c>
    </row>
    <row r="12" spans="1:7">
      <c r="A12" s="3465">
        <v>4</v>
      </c>
      <c r="B12" s="3467"/>
      <c r="C12" s="3467"/>
      <c r="D12" s="3468"/>
      <c r="E12" s="3467"/>
      <c r="F12" s="3468"/>
      <c r="G12" s="3465">
        <v>4</v>
      </c>
    </row>
    <row r="13" spans="1:7">
      <c r="A13" s="3465">
        <v>5</v>
      </c>
      <c r="B13" s="3467"/>
      <c r="C13" s="3467"/>
      <c r="D13" s="3468"/>
      <c r="E13" s="3467"/>
      <c r="F13" s="3468"/>
      <c r="G13" s="3465">
        <v>5</v>
      </c>
    </row>
    <row r="14" spans="1:7">
      <c r="A14" s="3465">
        <v>6</v>
      </c>
      <c r="B14" s="3467"/>
      <c r="C14" s="3467"/>
      <c r="D14" s="3468"/>
      <c r="E14" s="3467"/>
      <c r="F14" s="3468"/>
      <c r="G14" s="3465">
        <v>6</v>
      </c>
    </row>
    <row r="15" spans="1:7">
      <c r="A15" s="3465">
        <v>7</v>
      </c>
      <c r="B15" s="3467"/>
      <c r="C15" s="3467"/>
      <c r="D15" s="3468"/>
      <c r="E15" s="3467"/>
      <c r="F15" s="3468"/>
      <c r="G15" s="3465">
        <v>7</v>
      </c>
    </row>
    <row r="16" spans="1:7">
      <c r="A16" s="3465">
        <v>8</v>
      </c>
      <c r="B16" s="3467"/>
      <c r="C16" s="3467"/>
      <c r="D16" s="3468"/>
      <c r="E16" s="3467"/>
      <c r="F16" s="3468"/>
      <c r="G16" s="3465">
        <v>8</v>
      </c>
    </row>
    <row r="17" spans="1:7">
      <c r="A17" s="3465">
        <v>9</v>
      </c>
      <c r="B17" s="3467"/>
      <c r="C17" s="3467"/>
      <c r="D17" s="3468"/>
      <c r="E17" s="3467"/>
      <c r="F17" s="3468"/>
      <c r="G17" s="3465">
        <v>9</v>
      </c>
    </row>
    <row r="18" spans="1:7">
      <c r="A18" s="3465">
        <v>10</v>
      </c>
      <c r="B18" s="3467"/>
      <c r="C18" s="3467"/>
      <c r="D18" s="3468"/>
      <c r="E18" s="3467"/>
      <c r="F18" s="3468"/>
      <c r="G18" s="3465">
        <v>10</v>
      </c>
    </row>
    <row r="19" spans="1:7">
      <c r="A19" s="3465">
        <v>11</v>
      </c>
      <c r="B19" s="3467"/>
      <c r="C19" s="3467"/>
      <c r="D19" s="3468"/>
      <c r="E19" s="3467"/>
      <c r="F19" s="3468"/>
      <c r="G19" s="3465">
        <v>11</v>
      </c>
    </row>
    <row r="20" spans="1:7">
      <c r="A20" s="3465">
        <v>12</v>
      </c>
      <c r="B20" s="3467"/>
      <c r="C20" s="3467"/>
      <c r="D20" s="3468"/>
      <c r="E20" s="3467"/>
      <c r="F20" s="3468"/>
      <c r="G20" s="3465">
        <v>12</v>
      </c>
    </row>
    <row r="21" spans="1:7">
      <c r="A21" s="3465">
        <v>13</v>
      </c>
      <c r="B21" s="3467"/>
      <c r="C21" s="3467"/>
      <c r="D21" s="3468"/>
      <c r="E21" s="3467"/>
      <c r="F21" s="3468"/>
      <c r="G21" s="3465">
        <v>13</v>
      </c>
    </row>
    <row r="22" spans="1:7">
      <c r="A22" s="3465">
        <v>14</v>
      </c>
      <c r="B22" s="3467"/>
      <c r="C22" s="3467"/>
      <c r="D22" s="3468"/>
      <c r="E22" s="3467"/>
      <c r="F22" s="3468"/>
      <c r="G22" s="3465">
        <v>14</v>
      </c>
    </row>
    <row r="23" spans="1:7">
      <c r="A23" s="3465">
        <v>15</v>
      </c>
      <c r="B23" s="3467"/>
      <c r="C23" s="3467"/>
      <c r="D23" s="3468"/>
      <c r="E23" s="3467"/>
      <c r="F23" s="3468"/>
      <c r="G23" s="3465">
        <v>15</v>
      </c>
    </row>
    <row r="24" spans="1:7">
      <c r="A24" s="3465">
        <v>16</v>
      </c>
      <c r="B24" s="3467"/>
      <c r="C24" s="3467"/>
      <c r="D24" s="3468"/>
      <c r="E24" s="3467"/>
      <c r="F24" s="3468"/>
      <c r="G24" s="3465">
        <v>16</v>
      </c>
    </row>
    <row r="25" spans="1:7">
      <c r="A25" s="3465">
        <v>17</v>
      </c>
      <c r="B25" s="3467"/>
      <c r="C25" s="3467"/>
      <c r="D25" s="3468"/>
      <c r="E25" s="3467"/>
      <c r="F25" s="3468"/>
      <c r="G25" s="3465">
        <v>17</v>
      </c>
    </row>
    <row r="26" spans="1:7">
      <c r="A26" s="3465">
        <v>18</v>
      </c>
      <c r="B26" s="3467"/>
      <c r="C26" s="3467"/>
      <c r="D26" s="3468"/>
      <c r="E26" s="3467"/>
      <c r="F26" s="3468"/>
      <c r="G26" s="3465">
        <v>18</v>
      </c>
    </row>
    <row r="27" spans="1:7">
      <c r="A27" s="3465">
        <v>19</v>
      </c>
      <c r="B27" s="3467"/>
      <c r="C27" s="3467"/>
      <c r="D27" s="3468"/>
      <c r="E27" s="3467"/>
      <c r="F27" s="3468"/>
      <c r="G27" s="3465">
        <v>19</v>
      </c>
    </row>
    <row r="28" spans="1:7">
      <c r="A28" s="3465">
        <v>20</v>
      </c>
      <c r="B28" s="3467"/>
      <c r="C28" s="3467"/>
      <c r="D28" s="3468"/>
      <c r="E28" s="3467"/>
      <c r="F28" s="3468"/>
      <c r="G28" s="3465">
        <v>20</v>
      </c>
    </row>
    <row r="29" spans="1:7">
      <c r="A29" s="3465">
        <v>21</v>
      </c>
      <c r="B29" s="3467"/>
      <c r="C29" s="3467"/>
      <c r="D29" s="3468"/>
      <c r="E29" s="3467"/>
      <c r="F29" s="3468"/>
      <c r="G29" s="3465">
        <v>21</v>
      </c>
    </row>
    <row r="30" spans="1:7">
      <c r="A30" s="3465">
        <v>22</v>
      </c>
      <c r="B30" s="3467"/>
      <c r="C30" s="3467"/>
      <c r="D30" s="3468"/>
      <c r="E30" s="3467"/>
      <c r="F30" s="3468"/>
      <c r="G30" s="3465">
        <v>22</v>
      </c>
    </row>
    <row r="31" spans="1:7">
      <c r="A31" s="3465">
        <v>23</v>
      </c>
      <c r="B31" s="3467"/>
      <c r="C31" s="3467"/>
      <c r="D31" s="3468"/>
      <c r="E31" s="3467"/>
      <c r="F31" s="3468"/>
      <c r="G31" s="3465">
        <v>23</v>
      </c>
    </row>
    <row r="32" spans="1:7">
      <c r="A32" s="3465">
        <v>24</v>
      </c>
      <c r="B32" s="3467"/>
      <c r="C32" s="3467"/>
      <c r="D32" s="3468"/>
      <c r="E32" s="3467"/>
      <c r="F32" s="3468"/>
      <c r="G32" s="3465">
        <v>24</v>
      </c>
    </row>
    <row r="33" spans="1:7">
      <c r="A33" s="3469"/>
      <c r="B33" s="3470"/>
      <c r="C33" s="3470"/>
      <c r="D33" s="3470"/>
      <c r="E33" s="3470"/>
      <c r="F33" s="3470"/>
      <c r="G33" s="3471"/>
    </row>
    <row r="34" spans="1:7" ht="249.95" customHeight="1">
      <c r="A34" s="3472"/>
      <c r="B34" s="3473"/>
      <c r="C34" s="3473"/>
      <c r="D34" s="3473"/>
      <c r="E34" s="3473"/>
      <c r="F34" s="3473"/>
      <c r="G34" s="3474"/>
    </row>
    <row r="35" spans="1:7">
      <c r="A35" s="3475"/>
      <c r="B35" s="3476"/>
      <c r="C35" s="3476"/>
      <c r="D35" s="3476"/>
      <c r="E35" s="3476"/>
      <c r="F35" s="3476"/>
      <c r="G35" s="3477"/>
    </row>
    <row r="36" spans="1:7">
      <c r="G36" s="3452" t="s">
        <v>3213</v>
      </c>
    </row>
  </sheetData>
  <mergeCells count="2">
    <mergeCell ref="A2:G2"/>
    <mergeCell ref="A4:G4"/>
  </mergeCells>
  <printOptions horizontalCentered="1"/>
  <pageMargins left="0.35" right="0.35" top="0.2" bottom="0" header="0" footer="0"/>
  <pageSetup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dimension ref="B1:Q142"/>
  <sheetViews>
    <sheetView showGridLines="0" view="pageBreakPreview" zoomScaleNormal="145" zoomScaleSheetLayoutView="100" workbookViewId="0">
      <selection activeCell="C19" sqref="C19"/>
    </sheetView>
  </sheetViews>
  <sheetFormatPr defaultColWidth="12.5703125" defaultRowHeight="11.25"/>
  <cols>
    <col min="1" max="1" width="124.85546875" style="3895" customWidth="1"/>
    <col min="2" max="2" width="14.7109375" style="3895" customWidth="1"/>
    <col min="3" max="3" width="60.42578125" style="3895" customWidth="1"/>
    <col min="4" max="4" width="26.140625" style="3895" customWidth="1"/>
    <col min="5" max="5" width="14" style="3895" customWidth="1"/>
    <col min="6" max="6" width="7.42578125" style="3895" customWidth="1"/>
    <col min="7" max="16384" width="12.5703125" style="3895"/>
  </cols>
  <sheetData>
    <row r="1" spans="2:5" s="3898" customFormat="1" ht="11.25" customHeight="1">
      <c r="B1" s="3900"/>
      <c r="C1" s="659"/>
      <c r="D1" s="1497"/>
      <c r="E1" s="3899"/>
    </row>
    <row r="2" spans="2:5" ht="15.75" customHeight="1">
      <c r="B2"/>
      <c r="C2"/>
      <c r="D2"/>
      <c r="E2"/>
    </row>
    <row r="3" spans="2:5" ht="8.1" customHeight="1">
      <c r="B3"/>
      <c r="C3"/>
      <c r="D3"/>
      <c r="E3"/>
    </row>
    <row r="4" spans="2:5" ht="11.25" customHeight="1">
      <c r="B4"/>
      <c r="C4"/>
      <c r="D4"/>
      <c r="E4"/>
    </row>
    <row r="5" spans="2:5" ht="11.25" customHeight="1">
      <c r="B5"/>
      <c r="C5"/>
      <c r="D5"/>
      <c r="E5"/>
    </row>
    <row r="6" spans="2:5" ht="11.25" customHeight="1">
      <c r="B6"/>
      <c r="C6"/>
      <c r="D6"/>
      <c r="E6"/>
    </row>
    <row r="7" spans="2:5" ht="8.1" customHeight="1">
      <c r="B7"/>
      <c r="C7"/>
      <c r="D7"/>
      <c r="E7"/>
    </row>
    <row r="8" spans="2:5" s="3898" customFormat="1" ht="11.25" customHeight="1">
      <c r="B8"/>
      <c r="C8"/>
      <c r="D8"/>
      <c r="E8"/>
    </row>
    <row r="9" spans="2:5" ht="11.25" customHeight="1">
      <c r="B9"/>
      <c r="C9"/>
      <c r="D9"/>
      <c r="E9"/>
    </row>
    <row r="10" spans="2:5" ht="8.1" customHeight="1">
      <c r="B10"/>
      <c r="C10"/>
      <c r="D10"/>
      <c r="E10"/>
    </row>
    <row r="11" spans="2:5" ht="12" customHeight="1">
      <c r="B11"/>
      <c r="C11"/>
      <c r="D11"/>
      <c r="E11"/>
    </row>
    <row r="12" spans="2:5" ht="12" customHeight="1">
      <c r="B12"/>
      <c r="C12"/>
      <c r="D12"/>
      <c r="E12"/>
    </row>
    <row r="13" spans="2:5" ht="12" customHeight="1">
      <c r="B13"/>
      <c r="C13"/>
      <c r="D13"/>
      <c r="E13"/>
    </row>
    <row r="14" spans="2:5" ht="11.25" customHeight="1">
      <c r="B14"/>
      <c r="C14"/>
      <c r="D14"/>
      <c r="E14"/>
    </row>
    <row r="15" spans="2:5" ht="15" customHeight="1">
      <c r="B15"/>
      <c r="C15"/>
      <c r="D15"/>
      <c r="E15"/>
    </row>
    <row r="16" spans="2:5" ht="11.25" customHeight="1">
      <c r="B16"/>
      <c r="C16"/>
      <c r="D16"/>
      <c r="E16"/>
    </row>
    <row r="17" spans="2:5" ht="8.1" customHeight="1">
      <c r="B17"/>
      <c r="C17"/>
      <c r="D17"/>
      <c r="E17"/>
    </row>
    <row r="18" spans="2:5" ht="11.25" customHeight="1">
      <c r="B18"/>
      <c r="C18"/>
      <c r="D18"/>
      <c r="E18"/>
    </row>
    <row r="19" spans="2:5" ht="11.25" customHeight="1">
      <c r="B19"/>
      <c r="C19"/>
      <c r="D19"/>
      <c r="E19"/>
    </row>
    <row r="20" spans="2:5" ht="11.25" customHeight="1">
      <c r="B20"/>
      <c r="C20"/>
      <c r="D20"/>
      <c r="E20"/>
    </row>
    <row r="21" spans="2:5" ht="11.25" customHeight="1">
      <c r="B21"/>
      <c r="C21"/>
      <c r="D21"/>
      <c r="E21"/>
    </row>
    <row r="22" spans="2:5" ht="11.25" customHeight="1">
      <c r="B22"/>
      <c r="C22"/>
      <c r="D22"/>
      <c r="E22"/>
    </row>
    <row r="23" spans="2:5" ht="11.25" customHeight="1">
      <c r="B23"/>
      <c r="C23"/>
      <c r="D23"/>
      <c r="E23"/>
    </row>
    <row r="24" spans="2:5" ht="15" customHeight="1">
      <c r="B24"/>
      <c r="C24"/>
      <c r="D24"/>
      <c r="E24"/>
    </row>
    <row r="25" spans="2:5" ht="11.25" customHeight="1">
      <c r="B25"/>
      <c r="C25"/>
      <c r="D25"/>
      <c r="E25"/>
    </row>
    <row r="26" spans="2:5" ht="9.9499999999999993" customHeight="1">
      <c r="B26"/>
      <c r="C26"/>
      <c r="D26"/>
      <c r="E26"/>
    </row>
    <row r="27" spans="2:5" ht="11.25" customHeight="1">
      <c r="B27"/>
      <c r="C27"/>
      <c r="D27"/>
      <c r="E27"/>
    </row>
    <row r="28" spans="2:5" ht="8.1" customHeight="1">
      <c r="B28"/>
      <c r="C28"/>
      <c r="D28"/>
      <c r="E28"/>
    </row>
    <row r="29" spans="2:5" ht="12" customHeight="1">
      <c r="B29"/>
      <c r="C29"/>
      <c r="D29"/>
      <c r="E29"/>
    </row>
    <row r="30" spans="2:5" ht="12" customHeight="1">
      <c r="B30"/>
      <c r="C30"/>
      <c r="D30"/>
      <c r="E30"/>
    </row>
    <row r="31" spans="2:5" ht="8.1" customHeight="1">
      <c r="B31"/>
      <c r="C31"/>
      <c r="D31"/>
      <c r="E31"/>
    </row>
    <row r="32" spans="2:5" ht="12" customHeight="1">
      <c r="B32"/>
      <c r="C32"/>
      <c r="D32"/>
      <c r="E32"/>
    </row>
    <row r="33" spans="2:5" ht="30" customHeight="1">
      <c r="B33"/>
      <c r="C33"/>
      <c r="D33"/>
      <c r="E33"/>
    </row>
    <row r="34" spans="2:5" ht="11.25" customHeight="1">
      <c r="B34"/>
      <c r="C34"/>
      <c r="D34"/>
      <c r="E34"/>
    </row>
    <row r="35" spans="2:5" ht="11.25" customHeight="1">
      <c r="B35"/>
      <c r="C35"/>
      <c r="D35"/>
      <c r="E35"/>
    </row>
    <row r="36" spans="2:5" ht="11.25" customHeight="1">
      <c r="B36"/>
      <c r="C36"/>
      <c r="D36"/>
      <c r="E36"/>
    </row>
    <row r="37" spans="2:5" ht="15" customHeight="1">
      <c r="B37"/>
      <c r="C37"/>
      <c r="D37"/>
      <c r="E37"/>
    </row>
    <row r="38" spans="2:5" ht="11.25" customHeight="1">
      <c r="B38"/>
      <c r="C38"/>
      <c r="D38"/>
      <c r="E38"/>
    </row>
    <row r="39" spans="2:5" ht="11.25" customHeight="1">
      <c r="B39"/>
      <c r="C39"/>
      <c r="D39"/>
      <c r="E39"/>
    </row>
    <row r="40" spans="2:5" ht="8.1" customHeight="1">
      <c r="B40"/>
      <c r="C40"/>
      <c r="D40"/>
      <c r="E40"/>
    </row>
    <row r="41" spans="2:5" ht="12" customHeight="1">
      <c r="B41"/>
      <c r="C41"/>
      <c r="D41"/>
      <c r="E41"/>
    </row>
    <row r="42" spans="2:5" ht="12" customHeight="1">
      <c r="B42"/>
      <c r="C42"/>
      <c r="D42"/>
      <c r="E42"/>
    </row>
    <row r="43" spans="2:5" ht="12" customHeight="1">
      <c r="B43"/>
      <c r="C43"/>
      <c r="D43"/>
      <c r="E43"/>
    </row>
    <row r="44" spans="2:5" ht="11.25" customHeight="1">
      <c r="B44"/>
      <c r="C44"/>
      <c r="D44"/>
      <c r="E44"/>
    </row>
    <row r="45" spans="2:5" ht="15" customHeight="1">
      <c r="B45"/>
      <c r="C45"/>
      <c r="D45"/>
      <c r="E45"/>
    </row>
    <row r="46" spans="2:5" ht="11.25" customHeight="1">
      <c r="B46"/>
      <c r="C46"/>
      <c r="D46"/>
      <c r="E46"/>
    </row>
    <row r="47" spans="2:5" ht="8.1" customHeight="1">
      <c r="B47"/>
      <c r="C47"/>
      <c r="D47"/>
      <c r="E47"/>
    </row>
    <row r="48" spans="2:5" ht="11.25" customHeight="1">
      <c r="B48"/>
      <c r="C48"/>
      <c r="D48"/>
      <c r="E48"/>
    </row>
    <row r="49" spans="2:5" ht="11.25" customHeight="1">
      <c r="B49"/>
      <c r="C49"/>
      <c r="D49"/>
      <c r="E49"/>
    </row>
    <row r="50" spans="2:5" ht="11.25" customHeight="1">
      <c r="B50"/>
      <c r="C50"/>
      <c r="D50"/>
      <c r="E50"/>
    </row>
    <row r="51" spans="2:5" ht="15" customHeight="1">
      <c r="B51"/>
      <c r="C51"/>
      <c r="D51"/>
      <c r="E51"/>
    </row>
    <row r="52" spans="2:5" ht="3.95" customHeight="1">
      <c r="B52"/>
      <c r="C52"/>
      <c r="D52"/>
      <c r="E52"/>
    </row>
    <row r="53" spans="2:5" ht="8.1" customHeight="1">
      <c r="B53"/>
      <c r="C53"/>
      <c r="D53"/>
      <c r="E53"/>
    </row>
    <row r="54" spans="2:5" ht="11.25" customHeight="1">
      <c r="B54"/>
      <c r="C54"/>
      <c r="D54"/>
      <c r="E54"/>
    </row>
    <row r="55" spans="2:5" ht="6" customHeight="1">
      <c r="B55"/>
      <c r="C55"/>
      <c r="D55"/>
      <c r="E55"/>
    </row>
    <row r="56" spans="2:5" ht="12" customHeight="1">
      <c r="B56"/>
      <c r="C56"/>
      <c r="D56"/>
      <c r="E56"/>
    </row>
    <row r="57" spans="2:5" ht="12" customHeight="1">
      <c r="B57"/>
      <c r="C57"/>
      <c r="D57"/>
      <c r="E57"/>
    </row>
    <row r="58" spans="2:5" ht="6" customHeight="1">
      <c r="B58"/>
      <c r="C58"/>
      <c r="D58"/>
      <c r="E58"/>
    </row>
    <row r="59" spans="2:5" ht="12" customHeight="1">
      <c r="B59"/>
      <c r="C59"/>
      <c r="D59"/>
      <c r="E59"/>
    </row>
    <row r="60" spans="2:5" ht="60" customHeight="1">
      <c r="B60"/>
      <c r="C60"/>
      <c r="D60"/>
      <c r="E60"/>
    </row>
    <row r="61" spans="2:5" ht="11.25" customHeight="1">
      <c r="B61" s="3994"/>
      <c r="C61" s="3994"/>
      <c r="D61" s="3994"/>
      <c r="E61" s="3994"/>
    </row>
    <row r="62" spans="2:5" ht="8.1" customHeight="1">
      <c r="B62" s="3994"/>
      <c r="C62" s="3994"/>
      <c r="D62" s="3994"/>
      <c r="E62" s="3994"/>
    </row>
    <row r="63" spans="2:5" s="3898" customFormat="1" ht="14.1" customHeight="1">
      <c r="B63" s="5772"/>
      <c r="C63" s="5773"/>
      <c r="D63" s="5774"/>
      <c r="E63" s="5775"/>
    </row>
    <row r="64" spans="2:5" ht="9" customHeight="1"/>
    <row r="65" ht="9" customHeight="1"/>
    <row r="66" ht="9" customHeight="1"/>
    <row r="67" ht="9" customHeight="1"/>
    <row r="68" ht="9" customHeight="1"/>
    <row r="69" ht="9" customHeight="1"/>
    <row r="70" ht="9" customHeight="1"/>
    <row r="71" ht="9" customHeight="1"/>
    <row r="72" ht="9" customHeight="1"/>
    <row r="73" ht="9" customHeight="1"/>
    <row r="74" ht="9" customHeight="1"/>
    <row r="75" ht="9" customHeight="1"/>
    <row r="76" ht="9" customHeight="1"/>
    <row r="77" ht="9" customHeight="1"/>
    <row r="78" ht="9" customHeight="1"/>
    <row r="79" ht="9" customHeight="1"/>
    <row r="80" ht="9" customHeight="1"/>
    <row r="81" spans="8:9" ht="9" customHeight="1"/>
    <row r="82" spans="8:9" ht="9" customHeight="1"/>
    <row r="87" spans="8:9">
      <c r="H87" s="3897"/>
      <c r="I87" s="3897"/>
    </row>
    <row r="88" spans="8:9">
      <c r="I88" s="3897"/>
    </row>
    <row r="89" spans="8:9">
      <c r="I89" s="3897"/>
    </row>
    <row r="90" spans="8:9">
      <c r="I90" s="3897"/>
    </row>
    <row r="91" spans="8:9">
      <c r="H91" s="3897"/>
      <c r="I91" s="3897"/>
    </row>
    <row r="92" spans="8:9">
      <c r="I92" s="3897"/>
    </row>
    <row r="93" spans="8:9">
      <c r="I93" s="3897"/>
    </row>
    <row r="94" spans="8:9">
      <c r="H94" s="3897"/>
      <c r="I94" s="3897"/>
    </row>
    <row r="95" spans="8:9">
      <c r="I95" s="3897"/>
    </row>
    <row r="96" spans="8:9">
      <c r="H96" s="3897"/>
      <c r="I96" s="3897"/>
    </row>
    <row r="97" spans="9:9">
      <c r="I97" s="3897"/>
    </row>
    <row r="113" spans="17:17">
      <c r="Q113" s="3896"/>
    </row>
    <row r="141" spans="10:15">
      <c r="J141" s="3896"/>
      <c r="O141" s="3896"/>
    </row>
    <row r="142" spans="10:15">
      <c r="O142" s="3896"/>
    </row>
  </sheetData>
  <mergeCells count="2">
    <mergeCell ref="B63:C63"/>
    <mergeCell ref="D63:E63"/>
  </mergeCells>
  <printOptions horizontalCentered="1" verticalCentered="1" gridLinesSet="0"/>
  <pageMargins left="0.25" right="0.5" top="0.25" bottom="0.25" header="0" footer="0"/>
  <pageSetup scale="96" orientation="portrait" horizontalDpi="2400" verticalDpi="2400" r:id="rId1"/>
  <headerFooter alignWithMargins="0"/>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codeName="Sheet131">
    <pageSetUpPr fitToPage="1"/>
  </sheetPr>
  <dimension ref="A1:AL174"/>
  <sheetViews>
    <sheetView showGridLines="0" workbookViewId="0">
      <selection activeCell="AA42" sqref="AA42"/>
    </sheetView>
  </sheetViews>
  <sheetFormatPr defaultColWidth="12.5703125" defaultRowHeight="15.75"/>
  <cols>
    <col min="1" max="1" width="5.140625" style="3011" customWidth="1"/>
    <col min="2" max="2" width="3.5703125" style="3011" customWidth="1"/>
    <col min="3" max="3" width="4.85546875" style="3011" customWidth="1"/>
    <col min="4" max="9" width="2.85546875" style="3011" customWidth="1"/>
    <col min="10" max="10" width="5.5703125" style="3011" customWidth="1"/>
    <col min="11" max="11" width="3.85546875" style="3011" customWidth="1"/>
    <col min="12" max="12" width="4.140625" style="3011" customWidth="1"/>
    <col min="13" max="13" width="4.85546875" style="3011" customWidth="1"/>
    <col min="14" max="19" width="2.85546875" style="3011" customWidth="1"/>
    <col min="20" max="20" width="7.5703125" style="3011" customWidth="1"/>
    <col min="21" max="21" width="5.5703125" style="3011" customWidth="1"/>
    <col min="22" max="22" width="3.85546875" style="3011" customWidth="1"/>
    <col min="23" max="23" width="4.140625" style="3011" customWidth="1"/>
    <col min="24" max="24" width="10.85546875" style="3011" customWidth="1"/>
    <col min="25" max="16384" width="12.5703125" style="3011"/>
  </cols>
  <sheetData>
    <row r="1" spans="1:30" ht="11.25" customHeight="1" thickBot="1">
      <c r="A1" s="3096">
        <v>106</v>
      </c>
      <c r="B1" s="3017"/>
      <c r="C1" s="3017"/>
      <c r="D1" s="3017"/>
      <c r="E1" s="3017"/>
      <c r="F1" s="3017"/>
      <c r="G1" s="3017"/>
      <c r="H1" s="3017"/>
      <c r="I1" s="3017"/>
      <c r="J1" s="3017"/>
      <c r="K1" s="3017"/>
      <c r="L1" s="3017"/>
      <c r="M1" s="3017"/>
      <c r="N1" s="3017"/>
      <c r="O1" s="3017"/>
      <c r="P1" s="3017"/>
      <c r="Q1" s="3017"/>
      <c r="R1" s="3017"/>
      <c r="S1" s="3017"/>
      <c r="T1" s="3017"/>
      <c r="U1" s="3017"/>
      <c r="V1" s="3017"/>
      <c r="W1" s="3017"/>
      <c r="X1" s="3095" t="s">
        <v>3500</v>
      </c>
      <c r="Y1" s="3015"/>
    </row>
    <row r="2" spans="1:30" ht="11.25" customHeight="1">
      <c r="A2" s="3094"/>
      <c r="B2" s="3093"/>
      <c r="C2" s="3093"/>
      <c r="D2" s="3093"/>
      <c r="E2" s="3093"/>
      <c r="F2" s="3093"/>
      <c r="G2" s="3093"/>
      <c r="H2" s="3093"/>
      <c r="I2" s="3093"/>
      <c r="J2" s="3093"/>
      <c r="K2" s="3093"/>
      <c r="L2" s="3093"/>
      <c r="M2" s="3093"/>
      <c r="N2" s="3093"/>
      <c r="O2" s="3093"/>
      <c r="P2" s="3093"/>
      <c r="Q2" s="3093"/>
      <c r="R2" s="3093"/>
      <c r="S2" s="3093"/>
      <c r="T2" s="3093"/>
      <c r="U2" s="3093"/>
      <c r="V2" s="3093"/>
      <c r="W2" s="3093"/>
      <c r="X2" s="3092"/>
      <c r="Y2" s="3015"/>
    </row>
    <row r="3" spans="1:30" ht="11.25" customHeight="1">
      <c r="A3" s="3034" t="s">
        <v>3099</v>
      </c>
      <c r="B3" s="3032"/>
      <c r="C3" s="3032"/>
      <c r="D3" s="3032"/>
      <c r="E3" s="3032"/>
      <c r="F3" s="3032"/>
      <c r="G3" s="3032"/>
      <c r="H3" s="3032"/>
      <c r="I3" s="3032"/>
      <c r="J3" s="3032"/>
      <c r="K3" s="3032"/>
      <c r="L3" s="3032"/>
      <c r="M3" s="3032"/>
      <c r="N3" s="3032"/>
      <c r="O3" s="3032"/>
      <c r="P3" s="3032"/>
      <c r="Q3" s="3032"/>
      <c r="R3" s="3032"/>
      <c r="S3" s="3032"/>
      <c r="T3" s="3032"/>
      <c r="U3" s="3032"/>
      <c r="V3" s="3032"/>
      <c r="W3" s="3032"/>
      <c r="X3" s="3030"/>
      <c r="Y3" s="3015"/>
    </row>
    <row r="4" spans="1:30" ht="11.25" customHeight="1">
      <c r="A4" s="3034" t="s">
        <v>3098</v>
      </c>
      <c r="B4" s="3032"/>
      <c r="C4" s="3032"/>
      <c r="D4" s="3032"/>
      <c r="E4" s="3032"/>
      <c r="F4" s="3032"/>
      <c r="G4" s="3032"/>
      <c r="H4" s="3032"/>
      <c r="I4" s="3032"/>
      <c r="J4" s="3032"/>
      <c r="K4" s="3032"/>
      <c r="L4" s="3032"/>
      <c r="M4" s="3032"/>
      <c r="N4" s="3032"/>
      <c r="O4" s="3032"/>
      <c r="P4" s="3032"/>
      <c r="Q4" s="3032"/>
      <c r="R4" s="3032"/>
      <c r="S4" s="3032"/>
      <c r="T4" s="3032"/>
      <c r="U4" s="3032"/>
      <c r="V4" s="3032"/>
      <c r="W4" s="3032"/>
      <c r="X4" s="3030"/>
      <c r="Y4" s="3015"/>
    </row>
    <row r="5" spans="1:30" ht="11.25" customHeight="1">
      <c r="A5" s="3034" t="s">
        <v>3097</v>
      </c>
      <c r="B5" s="3032"/>
      <c r="C5" s="3032"/>
      <c r="D5" s="3032"/>
      <c r="E5" s="3032"/>
      <c r="F5" s="3032"/>
      <c r="G5" s="3032"/>
      <c r="H5" s="3032"/>
      <c r="I5" s="3032"/>
      <c r="J5" s="3032"/>
      <c r="K5" s="3032"/>
      <c r="L5" s="3032"/>
      <c r="M5" s="3032"/>
      <c r="N5" s="3032"/>
      <c r="O5" s="3032"/>
      <c r="P5" s="3032"/>
      <c r="Q5" s="3032"/>
      <c r="R5" s="3032"/>
      <c r="S5" s="3032"/>
      <c r="T5" s="3032"/>
      <c r="U5" s="3032"/>
      <c r="V5" s="3032"/>
      <c r="W5" s="3032"/>
      <c r="X5" s="3030"/>
      <c r="Y5" s="3015"/>
      <c r="Z5" s="3074"/>
      <c r="AA5" s="3074"/>
      <c r="AB5" s="3074"/>
      <c r="AC5" s="3074"/>
      <c r="AD5" s="3074"/>
    </row>
    <row r="6" spans="1:30" ht="11.25" customHeight="1">
      <c r="A6" s="3071"/>
      <c r="B6" s="3069"/>
      <c r="C6" s="3069"/>
      <c r="D6" s="3069"/>
      <c r="E6" s="3069"/>
      <c r="F6" s="3069"/>
      <c r="G6" s="3069"/>
      <c r="H6" s="3069"/>
      <c r="I6" s="3069"/>
      <c r="J6" s="3069"/>
      <c r="K6" s="3069"/>
      <c r="L6" s="3069"/>
      <c r="M6" s="3069"/>
      <c r="N6" s="3069"/>
      <c r="O6" s="3069"/>
      <c r="P6" s="3069"/>
      <c r="Q6" s="3069"/>
      <c r="R6" s="3069"/>
      <c r="S6" s="3069"/>
      <c r="T6" s="3069"/>
      <c r="U6" s="3069"/>
      <c r="V6" s="3069"/>
      <c r="W6" s="3069"/>
      <c r="X6" s="3067"/>
      <c r="Y6" s="3015"/>
      <c r="Z6" s="3074"/>
      <c r="AA6" s="3074"/>
      <c r="AB6" s="3074"/>
      <c r="AC6" s="3074"/>
      <c r="AD6" s="3074"/>
    </row>
    <row r="7" spans="1:30" ht="11.25" customHeight="1">
      <c r="A7" s="3090"/>
      <c r="B7" s="3032"/>
      <c r="C7" s="3032"/>
      <c r="D7" s="3032"/>
      <c r="E7" s="3032"/>
      <c r="F7" s="3032"/>
      <c r="G7" s="3032"/>
      <c r="H7" s="3032"/>
      <c r="I7" s="3088"/>
      <c r="J7" s="3032" t="s">
        <v>3088</v>
      </c>
      <c r="K7" s="3032"/>
      <c r="L7" s="3032"/>
      <c r="M7" s="3088"/>
      <c r="N7" s="3025"/>
      <c r="O7" s="3032"/>
      <c r="P7" s="3032"/>
      <c r="Q7" s="3032"/>
      <c r="R7" s="3032"/>
      <c r="S7" s="3088"/>
      <c r="T7" s="3062"/>
      <c r="U7" s="3049" t="s">
        <v>3093</v>
      </c>
      <c r="V7" s="3051"/>
      <c r="W7" s="3051"/>
      <c r="X7" s="3091"/>
      <c r="Y7" s="3015"/>
      <c r="Z7" s="3074"/>
      <c r="AA7" s="3074"/>
      <c r="AB7" s="3074"/>
      <c r="AC7" s="3074"/>
      <c r="AD7" s="3074"/>
    </row>
    <row r="8" spans="1:30" ht="11.25" customHeight="1">
      <c r="A8" s="3090"/>
      <c r="B8" s="3032"/>
      <c r="C8" s="3032"/>
      <c r="D8" s="3032"/>
      <c r="E8" s="3032"/>
      <c r="F8" s="3032"/>
      <c r="G8" s="3032"/>
      <c r="H8" s="3032"/>
      <c r="I8" s="3088"/>
      <c r="J8" s="3032" t="s">
        <v>3084</v>
      </c>
      <c r="K8" s="3032"/>
      <c r="L8" s="3032"/>
      <c r="M8" s="3088"/>
      <c r="N8" s="3025"/>
      <c r="O8" s="3032"/>
      <c r="P8" s="3032"/>
      <c r="Q8" s="3032"/>
      <c r="R8" s="3032"/>
      <c r="S8" s="3088"/>
      <c r="T8" s="3062"/>
      <c r="U8" s="3032" t="s">
        <v>3088</v>
      </c>
      <c r="V8" s="3032"/>
      <c r="W8" s="3088"/>
      <c r="X8" s="3087" t="s">
        <v>3096</v>
      </c>
      <c r="Y8" s="3015"/>
      <c r="Z8" s="3074"/>
      <c r="AA8" s="3074"/>
      <c r="AB8" s="3074"/>
      <c r="AC8" s="3074"/>
      <c r="AD8" s="3074"/>
    </row>
    <row r="9" spans="1:30" ht="11.25" customHeight="1">
      <c r="A9" s="3065" t="s">
        <v>3095</v>
      </c>
      <c r="B9" s="3032"/>
      <c r="C9" s="3032"/>
      <c r="D9" s="3032"/>
      <c r="E9" s="3032"/>
      <c r="F9" s="3032"/>
      <c r="G9" s="3032"/>
      <c r="H9" s="3032"/>
      <c r="I9" s="3088"/>
      <c r="J9" s="3061" t="s">
        <v>3080</v>
      </c>
      <c r="K9" s="3032"/>
      <c r="L9" s="3032"/>
      <c r="M9" s="3088"/>
      <c r="N9" s="3061" t="s">
        <v>3094</v>
      </c>
      <c r="O9" s="3032"/>
      <c r="P9" s="3032"/>
      <c r="Q9" s="3032"/>
      <c r="R9" s="3032"/>
      <c r="S9" s="3088"/>
      <c r="T9" s="3089" t="s">
        <v>3093</v>
      </c>
      <c r="U9" s="3032" t="s">
        <v>3084</v>
      </c>
      <c r="V9" s="3032"/>
      <c r="W9" s="3088"/>
      <c r="X9" s="3087" t="s">
        <v>456</v>
      </c>
      <c r="Y9" s="3015"/>
      <c r="Z9" s="3074"/>
      <c r="AA9" s="3074"/>
      <c r="AB9" s="3074"/>
      <c r="AC9" s="3074"/>
      <c r="AD9" s="3074"/>
    </row>
    <row r="10" spans="1:30" ht="11.25" customHeight="1">
      <c r="A10" s="3090"/>
      <c r="B10" s="3032"/>
      <c r="C10" s="3032"/>
      <c r="D10" s="3032"/>
      <c r="E10" s="3032"/>
      <c r="F10" s="3032"/>
      <c r="G10" s="3032"/>
      <c r="H10" s="3032"/>
      <c r="I10" s="3088"/>
      <c r="J10" s="3061"/>
      <c r="K10" s="3032"/>
      <c r="L10" s="3032"/>
      <c r="M10" s="3088"/>
      <c r="N10" s="3025" t="s">
        <v>982</v>
      </c>
      <c r="O10" s="3032"/>
      <c r="P10" s="3032"/>
      <c r="Q10" s="3032"/>
      <c r="R10" s="3032"/>
      <c r="S10" s="3088"/>
      <c r="T10" s="3089" t="s">
        <v>3092</v>
      </c>
      <c r="U10" s="3061" t="s">
        <v>3090</v>
      </c>
      <c r="V10" s="3032"/>
      <c r="W10" s="3088"/>
      <c r="X10" s="3087" t="s">
        <v>3091</v>
      </c>
      <c r="Y10" s="3015"/>
      <c r="Z10" s="3074"/>
      <c r="AA10" s="3074"/>
      <c r="AB10" s="3074"/>
      <c r="AC10" s="3074"/>
      <c r="AD10" s="3074"/>
    </row>
    <row r="11" spans="1:30" ht="11.25" customHeight="1">
      <c r="A11" s="3086" t="s">
        <v>3074</v>
      </c>
      <c r="B11" s="3080"/>
      <c r="C11" s="3085"/>
      <c r="D11" s="3084"/>
      <c r="E11" s="3083" t="s">
        <v>777</v>
      </c>
      <c r="F11" s="3083"/>
      <c r="G11" s="3083"/>
      <c r="H11" s="3083"/>
      <c r="I11" s="3078"/>
      <c r="J11" s="3081" t="s">
        <v>3076</v>
      </c>
      <c r="K11" s="3078"/>
      <c r="L11" s="3082" t="s">
        <v>3075</v>
      </c>
      <c r="M11" s="3077" t="s">
        <v>2069</v>
      </c>
      <c r="N11" s="3081" t="s">
        <v>776</v>
      </c>
      <c r="O11" s="3080"/>
      <c r="P11" s="3080"/>
      <c r="Q11" s="3080"/>
      <c r="R11" s="3080"/>
      <c r="S11" s="3078"/>
      <c r="T11" s="3079"/>
      <c r="U11" s="3077" t="s">
        <v>3076</v>
      </c>
      <c r="V11" s="3078" t="s">
        <v>3075</v>
      </c>
      <c r="W11" s="3077" t="s">
        <v>2069</v>
      </c>
      <c r="X11" s="3076" t="s">
        <v>3090</v>
      </c>
      <c r="Y11" s="3075"/>
      <c r="Z11" s="3074"/>
      <c r="AA11" s="3074"/>
      <c r="AB11" s="3074"/>
      <c r="AC11" s="3074"/>
      <c r="AD11" s="3074"/>
    </row>
    <row r="12" spans="1:30" ht="11.25" customHeight="1">
      <c r="A12" s="3073"/>
      <c r="B12" s="3038"/>
      <c r="C12" s="3072"/>
      <c r="D12" s="3039"/>
      <c r="E12" s="3037"/>
      <c r="F12" s="3037"/>
      <c r="G12" s="3037"/>
      <c r="H12" s="3037"/>
      <c r="I12" s="3036"/>
      <c r="J12" s="3037"/>
      <c r="K12" s="3036"/>
      <c r="L12" s="3040"/>
      <c r="M12" s="3039"/>
      <c r="N12" s="3039"/>
      <c r="O12" s="3039"/>
      <c r="P12" s="3039"/>
      <c r="Q12" s="3039"/>
      <c r="R12" s="3039"/>
      <c r="S12" s="3036"/>
      <c r="T12" s="3036"/>
      <c r="U12" s="3036"/>
      <c r="V12" s="3036"/>
      <c r="W12" s="3036"/>
      <c r="X12" s="3035"/>
      <c r="Y12" s="3015"/>
      <c r="Z12" s="3074"/>
      <c r="AA12" s="3074"/>
      <c r="AB12" s="3074"/>
      <c r="AC12" s="3074"/>
      <c r="AD12" s="3074"/>
    </row>
    <row r="13" spans="1:30" ht="11.25" customHeight="1">
      <c r="A13" s="3073"/>
      <c r="B13" s="3038"/>
      <c r="C13" s="3072"/>
      <c r="D13" s="3039"/>
      <c r="E13" s="3037"/>
      <c r="F13" s="3037"/>
      <c r="G13" s="3037"/>
      <c r="H13" s="3037"/>
      <c r="I13" s="3036"/>
      <c r="J13" s="3037"/>
      <c r="K13" s="3036"/>
      <c r="L13" s="3040"/>
      <c r="M13" s="3039"/>
      <c r="N13" s="3039"/>
      <c r="O13" s="3039"/>
      <c r="P13" s="3039"/>
      <c r="Q13" s="3039"/>
      <c r="R13" s="3039"/>
      <c r="S13" s="3036"/>
      <c r="T13" s="3036"/>
      <c r="U13" s="3036"/>
      <c r="V13" s="3036"/>
      <c r="W13" s="3036"/>
      <c r="X13" s="3035"/>
      <c r="Y13" s="3015"/>
      <c r="Z13" s="3074"/>
      <c r="AA13" s="3074"/>
      <c r="AB13" s="3074"/>
      <c r="AC13" s="3074"/>
      <c r="AD13" s="3074"/>
    </row>
    <row r="14" spans="1:30" ht="11.25" customHeight="1">
      <c r="A14" s="3073"/>
      <c r="B14" s="3038"/>
      <c r="C14" s="3072"/>
      <c r="D14" s="3039"/>
      <c r="E14" s="3037"/>
      <c r="F14" s="3037"/>
      <c r="G14" s="3037"/>
      <c r="H14" s="3037"/>
      <c r="I14" s="3036"/>
      <c r="J14" s="3037"/>
      <c r="K14" s="3036"/>
      <c r="L14" s="3040"/>
      <c r="M14" s="3039"/>
      <c r="N14" s="3039"/>
      <c r="O14" s="3039"/>
      <c r="P14" s="3039"/>
      <c r="Q14" s="3039"/>
      <c r="R14" s="3039"/>
      <c r="S14" s="3036"/>
      <c r="T14" s="3036"/>
      <c r="U14" s="3036"/>
      <c r="V14" s="3036"/>
      <c r="W14" s="3036"/>
      <c r="X14" s="3035"/>
      <c r="Y14" s="3015"/>
      <c r="Z14" s="3074"/>
      <c r="AA14" s="3074"/>
      <c r="AB14" s="3074"/>
      <c r="AC14" s="3074"/>
      <c r="AD14" s="3074"/>
    </row>
    <row r="15" spans="1:30" ht="11.25" customHeight="1">
      <c r="A15" s="3073"/>
      <c r="B15" s="3038"/>
      <c r="C15" s="3072"/>
      <c r="D15" s="3039"/>
      <c r="E15" s="3037"/>
      <c r="F15" s="3037"/>
      <c r="G15" s="3037"/>
      <c r="H15" s="3037"/>
      <c r="I15" s="3036"/>
      <c r="J15" s="3037"/>
      <c r="K15" s="3036"/>
      <c r="L15" s="3040"/>
      <c r="M15" s="3039"/>
      <c r="N15" s="3039"/>
      <c r="O15" s="3039"/>
      <c r="P15" s="3039"/>
      <c r="Q15" s="3039"/>
      <c r="R15" s="3039"/>
      <c r="S15" s="3036"/>
      <c r="T15" s="3036"/>
      <c r="U15" s="3036"/>
      <c r="V15" s="3036"/>
      <c r="W15" s="3036"/>
      <c r="X15" s="3035"/>
      <c r="Y15" s="3015"/>
    </row>
    <row r="16" spans="1:30" ht="11.25" customHeight="1">
      <c r="A16" s="3073"/>
      <c r="B16" s="3038"/>
      <c r="C16" s="3072"/>
      <c r="D16" s="3039"/>
      <c r="E16" s="3037"/>
      <c r="F16" s="3037"/>
      <c r="G16" s="3037"/>
      <c r="H16" s="3037"/>
      <c r="I16" s="3036"/>
      <c r="J16" s="3037"/>
      <c r="K16" s="3036"/>
      <c r="L16" s="3040"/>
      <c r="M16" s="3039"/>
      <c r="N16" s="3039"/>
      <c r="O16" s="3039"/>
      <c r="P16" s="3039"/>
      <c r="Q16" s="3039"/>
      <c r="R16" s="3039"/>
      <c r="S16" s="3036"/>
      <c r="T16" s="3036"/>
      <c r="U16" s="3036"/>
      <c r="V16" s="3036"/>
      <c r="W16" s="3036"/>
      <c r="X16" s="3035"/>
      <c r="Y16" s="3015"/>
    </row>
    <row r="17" spans="1:25" ht="11.25" customHeight="1">
      <c r="A17" s="3073"/>
      <c r="B17" s="3038"/>
      <c r="C17" s="3072"/>
      <c r="D17" s="3039"/>
      <c r="E17" s="3037"/>
      <c r="F17" s="3037"/>
      <c r="G17" s="3037"/>
      <c r="H17" s="3037"/>
      <c r="I17" s="3036"/>
      <c r="J17" s="3037"/>
      <c r="K17" s="3036"/>
      <c r="L17" s="3040"/>
      <c r="M17" s="3039"/>
      <c r="N17" s="3039"/>
      <c r="O17" s="3039"/>
      <c r="P17" s="3039"/>
      <c r="Q17" s="3039"/>
      <c r="R17" s="3039"/>
      <c r="S17" s="3036"/>
      <c r="T17" s="3036"/>
      <c r="U17" s="3036"/>
      <c r="V17" s="3036"/>
      <c r="W17" s="3036"/>
      <c r="X17" s="3035"/>
      <c r="Y17" s="3015"/>
    </row>
    <row r="18" spans="1:25" ht="11.25" customHeight="1">
      <c r="A18" s="3073"/>
      <c r="B18" s="3038"/>
      <c r="C18" s="3072"/>
      <c r="D18" s="3039"/>
      <c r="E18" s="3037"/>
      <c r="F18" s="3037"/>
      <c r="G18" s="3037"/>
      <c r="H18" s="3037"/>
      <c r="I18" s="3036"/>
      <c r="J18" s="3037"/>
      <c r="K18" s="3036"/>
      <c r="L18" s="3040"/>
      <c r="M18" s="3039"/>
      <c r="N18" s="3039"/>
      <c r="O18" s="3039"/>
      <c r="P18" s="3039"/>
      <c r="Q18" s="3039"/>
      <c r="R18" s="3039"/>
      <c r="S18" s="3036"/>
      <c r="T18" s="3036"/>
      <c r="U18" s="3036"/>
      <c r="V18" s="3036"/>
      <c r="W18" s="3036"/>
      <c r="X18" s="3035"/>
      <c r="Y18" s="3015"/>
    </row>
    <row r="19" spans="1:25" ht="11.25" customHeight="1">
      <c r="A19" s="3073"/>
      <c r="B19" s="3038"/>
      <c r="C19" s="3072"/>
      <c r="D19" s="3039"/>
      <c r="E19" s="3037"/>
      <c r="F19" s="3037"/>
      <c r="G19" s="3037"/>
      <c r="H19" s="3037"/>
      <c r="I19" s="3036"/>
      <c r="J19" s="3037"/>
      <c r="K19" s="3036"/>
      <c r="L19" s="3040"/>
      <c r="M19" s="3039"/>
      <c r="N19" s="3039"/>
      <c r="O19" s="3039"/>
      <c r="P19" s="3039"/>
      <c r="Q19" s="3039"/>
      <c r="R19" s="3039"/>
      <c r="S19" s="3036"/>
      <c r="T19" s="3036"/>
      <c r="U19" s="3036"/>
      <c r="V19" s="3036"/>
      <c r="W19" s="3036"/>
      <c r="X19" s="3035"/>
      <c r="Y19" s="3015"/>
    </row>
    <row r="20" spans="1:25" ht="11.25" customHeight="1">
      <c r="A20" s="3073"/>
      <c r="B20" s="3038"/>
      <c r="C20" s="3072"/>
      <c r="D20" s="3039"/>
      <c r="E20" s="3037"/>
      <c r="F20" s="3037"/>
      <c r="G20" s="3037"/>
      <c r="H20" s="3037"/>
      <c r="I20" s="3036"/>
      <c r="J20" s="3037"/>
      <c r="K20" s="3036"/>
      <c r="L20" s="3040"/>
      <c r="M20" s="3039"/>
      <c r="N20" s="3039"/>
      <c r="O20" s="3039"/>
      <c r="P20" s="3039"/>
      <c r="Q20" s="3039"/>
      <c r="R20" s="3039"/>
      <c r="S20" s="3036"/>
      <c r="T20" s="3036"/>
      <c r="U20" s="3036"/>
      <c r="V20" s="3036"/>
      <c r="W20" s="3036"/>
      <c r="X20" s="3035"/>
      <c r="Y20" s="3015"/>
    </row>
    <row r="21" spans="1:25" ht="11.25" customHeight="1">
      <c r="A21" s="3073"/>
      <c r="B21" s="3038"/>
      <c r="C21" s="3072"/>
      <c r="D21" s="3039"/>
      <c r="E21" s="3037"/>
      <c r="F21" s="3037"/>
      <c r="G21" s="3037"/>
      <c r="H21" s="3037"/>
      <c r="I21" s="3036"/>
      <c r="J21" s="3037"/>
      <c r="K21" s="3036"/>
      <c r="L21" s="3040"/>
      <c r="M21" s="3039"/>
      <c r="N21" s="3039"/>
      <c r="O21" s="3039"/>
      <c r="P21" s="3039"/>
      <c r="Q21" s="3039"/>
      <c r="R21" s="3039"/>
      <c r="S21" s="3036"/>
      <c r="T21" s="3036"/>
      <c r="U21" s="3036"/>
      <c r="V21" s="3036"/>
      <c r="W21" s="3036"/>
      <c r="X21" s="3035"/>
      <c r="Y21" s="3015"/>
    </row>
    <row r="22" spans="1:25" ht="11.25" customHeight="1">
      <c r="A22" s="3073"/>
      <c r="B22" s="3038"/>
      <c r="C22" s="3072"/>
      <c r="D22" s="3039"/>
      <c r="E22" s="3037"/>
      <c r="F22" s="3037"/>
      <c r="G22" s="3037"/>
      <c r="H22" s="3037"/>
      <c r="I22" s="3036"/>
      <c r="J22" s="3037"/>
      <c r="K22" s="3036"/>
      <c r="L22" s="3040"/>
      <c r="M22" s="3039"/>
      <c r="N22" s="3039"/>
      <c r="O22" s="3039"/>
      <c r="P22" s="3039"/>
      <c r="Q22" s="3039"/>
      <c r="R22" s="3039"/>
      <c r="S22" s="3036"/>
      <c r="T22" s="3036"/>
      <c r="U22" s="3036"/>
      <c r="V22" s="3036"/>
      <c r="W22" s="3036"/>
      <c r="X22" s="3035"/>
      <c r="Y22" s="3015"/>
    </row>
    <row r="23" spans="1:25" ht="11.25" customHeight="1">
      <c r="A23" s="3073"/>
      <c r="B23" s="3038"/>
      <c r="C23" s="3072"/>
      <c r="D23" s="3039"/>
      <c r="E23" s="3037"/>
      <c r="F23" s="3037"/>
      <c r="G23" s="3037"/>
      <c r="H23" s="3037"/>
      <c r="I23" s="3036"/>
      <c r="J23" s="3037"/>
      <c r="K23" s="3036"/>
      <c r="L23" s="3040"/>
      <c r="M23" s="3039"/>
      <c r="N23" s="3039"/>
      <c r="O23" s="3039"/>
      <c r="P23" s="3039"/>
      <c r="Q23" s="3039"/>
      <c r="R23" s="3039"/>
      <c r="S23" s="3036"/>
      <c r="T23" s="3036"/>
      <c r="U23" s="3036"/>
      <c r="V23" s="3036"/>
      <c r="W23" s="3036"/>
      <c r="X23" s="3035"/>
      <c r="Y23" s="3015"/>
    </row>
    <row r="24" spans="1:25" ht="11.25" customHeight="1">
      <c r="A24" s="3073"/>
      <c r="B24" s="3038"/>
      <c r="C24" s="3072"/>
      <c r="D24" s="3039"/>
      <c r="E24" s="3037"/>
      <c r="F24" s="3037"/>
      <c r="G24" s="3037"/>
      <c r="H24" s="3037"/>
      <c r="I24" s="3036"/>
      <c r="J24" s="3037"/>
      <c r="K24" s="3036"/>
      <c r="L24" s="3040"/>
      <c r="M24" s="3039"/>
      <c r="N24" s="3039"/>
      <c r="O24" s="3039"/>
      <c r="P24" s="3039"/>
      <c r="Q24" s="3039"/>
      <c r="R24" s="3039"/>
      <c r="S24" s="3036"/>
      <c r="T24" s="3036"/>
      <c r="U24" s="3036"/>
      <c r="V24" s="3036"/>
      <c r="W24" s="3036"/>
      <c r="X24" s="3035"/>
      <c r="Y24" s="3015"/>
    </row>
    <row r="25" spans="1:25" ht="11.25" customHeight="1">
      <c r="A25" s="3073"/>
      <c r="B25" s="3038"/>
      <c r="C25" s="3072"/>
      <c r="D25" s="3039"/>
      <c r="E25" s="3037"/>
      <c r="F25" s="3037"/>
      <c r="G25" s="3037"/>
      <c r="H25" s="3037"/>
      <c r="I25" s="3036"/>
      <c r="J25" s="3037"/>
      <c r="K25" s="3036"/>
      <c r="L25" s="3040"/>
      <c r="M25" s="3039"/>
      <c r="N25" s="3039"/>
      <c r="O25" s="3039"/>
      <c r="P25" s="3039"/>
      <c r="Q25" s="3039"/>
      <c r="R25" s="3039"/>
      <c r="S25" s="3036"/>
      <c r="T25" s="3036"/>
      <c r="U25" s="3036"/>
      <c r="V25" s="3036"/>
      <c r="W25" s="3036"/>
      <c r="X25" s="3035"/>
      <c r="Y25" s="3015"/>
    </row>
    <row r="26" spans="1:25" ht="11.25" customHeight="1">
      <c r="A26" s="3073"/>
      <c r="B26" s="3038"/>
      <c r="C26" s="3072"/>
      <c r="D26" s="3039"/>
      <c r="E26" s="3037"/>
      <c r="F26" s="3037"/>
      <c r="G26" s="3037"/>
      <c r="H26" s="3037"/>
      <c r="I26" s="3036"/>
      <c r="J26" s="3037"/>
      <c r="K26" s="3036"/>
      <c r="L26" s="3040"/>
      <c r="M26" s="3039"/>
      <c r="N26" s="3039"/>
      <c r="O26" s="3039"/>
      <c r="P26" s="3039"/>
      <c r="Q26" s="3039"/>
      <c r="R26" s="3039"/>
      <c r="S26" s="3036"/>
      <c r="T26" s="3036"/>
      <c r="U26" s="3036"/>
      <c r="V26" s="3036"/>
      <c r="W26" s="3036"/>
      <c r="X26" s="3035"/>
      <c r="Y26" s="3015"/>
    </row>
    <row r="27" spans="1:25" ht="13.35" customHeight="1">
      <c r="A27" s="3026"/>
      <c r="B27" s="3025"/>
      <c r="C27" s="3028"/>
      <c r="D27" s="3025"/>
      <c r="E27" s="3024"/>
      <c r="F27" s="3024"/>
      <c r="G27" s="3024"/>
      <c r="H27" s="3024"/>
      <c r="I27" s="3024"/>
      <c r="J27" s="3024"/>
      <c r="K27" s="3024"/>
      <c r="L27" s="3025"/>
      <c r="M27" s="3025"/>
      <c r="N27" s="3025"/>
      <c r="O27" s="3025"/>
      <c r="P27" s="3025"/>
      <c r="Q27" s="3025"/>
      <c r="R27" s="3025"/>
      <c r="S27" s="3024"/>
      <c r="T27" s="3024"/>
      <c r="U27" s="3024"/>
      <c r="V27" s="3024"/>
      <c r="W27" s="3024"/>
      <c r="X27" s="3029"/>
      <c r="Y27" s="3015"/>
    </row>
    <row r="28" spans="1:25" ht="13.35" customHeight="1">
      <c r="A28" s="3034" t="s">
        <v>3089</v>
      </c>
      <c r="B28" s="3032"/>
      <c r="C28" s="3033"/>
      <c r="D28" s="3032"/>
      <c r="E28" s="3031"/>
      <c r="F28" s="3031"/>
      <c r="G28" s="3031"/>
      <c r="H28" s="3031"/>
      <c r="I28" s="3031"/>
      <c r="J28" s="3031"/>
      <c r="K28" s="3031"/>
      <c r="L28" s="3032"/>
      <c r="M28" s="3032"/>
      <c r="N28" s="3032"/>
      <c r="O28" s="3032"/>
      <c r="P28" s="3032"/>
      <c r="Q28" s="3032"/>
      <c r="R28" s="3032"/>
      <c r="S28" s="3031"/>
      <c r="T28" s="3031"/>
      <c r="U28" s="3031"/>
      <c r="V28" s="3031"/>
      <c r="W28" s="3031"/>
      <c r="X28" s="3030"/>
      <c r="Y28" s="3015"/>
    </row>
    <row r="29" spans="1:25" ht="13.35" customHeight="1">
      <c r="A29" s="3071"/>
      <c r="B29" s="3069"/>
      <c r="C29" s="3070"/>
      <c r="D29" s="3069"/>
      <c r="E29" s="3068"/>
      <c r="F29" s="3068"/>
      <c r="G29" s="3068"/>
      <c r="H29" s="3068"/>
      <c r="I29" s="3068"/>
      <c r="J29" s="3068"/>
      <c r="K29" s="3068"/>
      <c r="L29" s="3069"/>
      <c r="M29" s="3069"/>
      <c r="N29" s="3069"/>
      <c r="O29" s="3069"/>
      <c r="P29" s="3069"/>
      <c r="Q29" s="3069"/>
      <c r="R29" s="3069"/>
      <c r="S29" s="3068"/>
      <c r="T29" s="3068"/>
      <c r="U29" s="3068"/>
      <c r="V29" s="3068"/>
      <c r="W29" s="3068"/>
      <c r="X29" s="3067"/>
      <c r="Y29" s="3015"/>
    </row>
    <row r="30" spans="1:25" ht="11.25" customHeight="1">
      <c r="A30" s="3065"/>
      <c r="B30" s="3032"/>
      <c r="C30" s="3064"/>
      <c r="D30" s="3032" t="s">
        <v>982</v>
      </c>
      <c r="E30" s="3027"/>
      <c r="F30" s="3024"/>
      <c r="G30" s="3024"/>
      <c r="H30" s="3024"/>
      <c r="I30" s="3066"/>
      <c r="J30" s="3032" t="s">
        <v>3088</v>
      </c>
      <c r="K30" s="3031"/>
      <c r="L30" s="3062"/>
      <c r="M30" s="3051" t="s">
        <v>3087</v>
      </c>
      <c r="N30" s="3051"/>
      <c r="O30" s="3051"/>
      <c r="P30" s="3051"/>
      <c r="Q30" s="3051"/>
      <c r="R30" s="3051"/>
      <c r="S30" s="3048"/>
      <c r="T30" s="3048"/>
      <c r="U30" s="3048"/>
      <c r="V30" s="3048"/>
      <c r="W30" s="3047"/>
      <c r="X30" s="3056" t="s">
        <v>3086</v>
      </c>
      <c r="Y30" s="3015"/>
    </row>
    <row r="31" spans="1:25" ht="11.25" customHeight="1">
      <c r="A31" s="3065" t="s">
        <v>3085</v>
      </c>
      <c r="B31" s="3032"/>
      <c r="C31" s="3064"/>
      <c r="D31" s="3063"/>
      <c r="E31" s="3031"/>
      <c r="F31" s="3031"/>
      <c r="G31" s="3031"/>
      <c r="H31" s="3031"/>
      <c r="I31" s="3057"/>
      <c r="J31" s="3032" t="s">
        <v>3084</v>
      </c>
      <c r="K31" s="3031"/>
      <c r="L31" s="3062"/>
      <c r="M31" s="3061" t="s">
        <v>3083</v>
      </c>
      <c r="N31" s="3032"/>
      <c r="O31" s="3032"/>
      <c r="P31" s="3032"/>
      <c r="Q31" s="3032"/>
      <c r="R31" s="3032"/>
      <c r="S31" s="3031"/>
      <c r="T31" s="3031"/>
      <c r="U31" s="3057"/>
      <c r="V31" s="3031" t="s">
        <v>3082</v>
      </c>
      <c r="W31" s="3057"/>
      <c r="X31" s="3056" t="s">
        <v>3081</v>
      </c>
      <c r="Y31" s="3015"/>
    </row>
    <row r="32" spans="1:25" ht="11.25" customHeight="1">
      <c r="A32" s="3060"/>
      <c r="B32" s="3051"/>
      <c r="C32" s="3041"/>
      <c r="D32" s="3032" t="s">
        <v>776</v>
      </c>
      <c r="E32" s="3031"/>
      <c r="F32" s="3031"/>
      <c r="G32" s="3031"/>
      <c r="H32" s="3031"/>
      <c r="I32" s="3057"/>
      <c r="J32" s="3059" t="s">
        <v>3080</v>
      </c>
      <c r="K32" s="3048"/>
      <c r="L32" s="3058"/>
      <c r="M32" s="3051" t="s">
        <v>3079</v>
      </c>
      <c r="N32" s="3051"/>
      <c r="O32" s="3051"/>
      <c r="P32" s="3051"/>
      <c r="Q32" s="3051"/>
      <c r="R32" s="3051"/>
      <c r="S32" s="3048"/>
      <c r="T32" s="3048"/>
      <c r="U32" s="3047"/>
      <c r="V32" s="3031" t="s">
        <v>3078</v>
      </c>
      <c r="W32" s="3057"/>
      <c r="X32" s="3056" t="s">
        <v>3077</v>
      </c>
      <c r="Y32" s="3015"/>
    </row>
    <row r="33" spans="1:25" ht="11.25" customHeight="1">
      <c r="A33" s="3055" t="s">
        <v>3076</v>
      </c>
      <c r="B33" s="3053" t="s">
        <v>3075</v>
      </c>
      <c r="C33" s="3054" t="s">
        <v>2069</v>
      </c>
      <c r="D33" s="3051" t="s">
        <v>982</v>
      </c>
      <c r="E33" s="3037"/>
      <c r="F33" s="3037"/>
      <c r="G33" s="3037"/>
      <c r="H33" s="3037"/>
      <c r="I33" s="3036"/>
      <c r="J33" s="3053" t="s">
        <v>3076</v>
      </c>
      <c r="K33" s="3047" t="s">
        <v>3075</v>
      </c>
      <c r="L33" s="3052" t="s">
        <v>2069</v>
      </c>
      <c r="M33" s="3049" t="s">
        <v>3074</v>
      </c>
      <c r="N33" s="3051"/>
      <c r="O33" s="3051"/>
      <c r="P33" s="3051"/>
      <c r="Q33" s="3050"/>
      <c r="R33" s="3049" t="s">
        <v>777</v>
      </c>
      <c r="S33" s="3048"/>
      <c r="T33" s="3048"/>
      <c r="U33" s="3047"/>
      <c r="V33" s="3046" t="s">
        <v>787</v>
      </c>
      <c r="W33" s="3045"/>
      <c r="X33" s="3044" t="s">
        <v>3074</v>
      </c>
      <c r="Y33" s="3015"/>
    </row>
    <row r="34" spans="1:25" ht="11.25" customHeight="1">
      <c r="A34" s="3042"/>
      <c r="B34" s="3039"/>
      <c r="C34" s="3041"/>
      <c r="D34" s="3039"/>
      <c r="E34" s="3036"/>
      <c r="F34" s="3036"/>
      <c r="G34" s="3036"/>
      <c r="H34" s="3036"/>
      <c r="I34" s="3036"/>
      <c r="J34" s="3036"/>
      <c r="K34" s="3036"/>
      <c r="L34" s="3040"/>
      <c r="M34" s="3038"/>
      <c r="N34" s="3038"/>
      <c r="O34" s="3038"/>
      <c r="P34" s="3038"/>
      <c r="Q34" s="3039"/>
      <c r="R34" s="3038"/>
      <c r="S34" s="3037"/>
      <c r="T34" s="3037"/>
      <c r="U34" s="3036"/>
      <c r="V34" s="3037"/>
      <c r="W34" s="3036"/>
      <c r="X34" s="3035"/>
      <c r="Y34" s="3015"/>
    </row>
    <row r="35" spans="1:25" ht="11.25" customHeight="1">
      <c r="A35" s="3042"/>
      <c r="B35" s="3039"/>
      <c r="C35" s="3041"/>
      <c r="D35" s="3039"/>
      <c r="E35" s="3036"/>
      <c r="F35" s="3036"/>
      <c r="G35" s="3036"/>
      <c r="H35" s="3036"/>
      <c r="I35" s="3036"/>
      <c r="J35" s="3036"/>
      <c r="K35" s="3036"/>
      <c r="L35" s="3040"/>
      <c r="M35" s="3038"/>
      <c r="N35" s="3038"/>
      <c r="O35" s="3038"/>
      <c r="P35" s="3038"/>
      <c r="Q35" s="3039"/>
      <c r="R35" s="3038"/>
      <c r="S35" s="3037"/>
      <c r="T35" s="3037"/>
      <c r="U35" s="3036"/>
      <c r="V35" s="3037"/>
      <c r="W35" s="3036"/>
      <c r="X35" s="3035"/>
      <c r="Y35" s="3015"/>
    </row>
    <row r="36" spans="1:25" ht="11.25" customHeight="1">
      <c r="A36" s="3042"/>
      <c r="B36" s="3039"/>
      <c r="C36" s="3041"/>
      <c r="D36" s="3039"/>
      <c r="E36" s="3036"/>
      <c r="F36" s="3036"/>
      <c r="G36" s="3036"/>
      <c r="H36" s="3036"/>
      <c r="I36" s="3036"/>
      <c r="J36" s="3036"/>
      <c r="K36" s="3036"/>
      <c r="L36" s="3040"/>
      <c r="M36" s="3038"/>
      <c r="N36" s="3038"/>
      <c r="O36" s="3038"/>
      <c r="P36" s="3038"/>
      <c r="Q36" s="3039"/>
      <c r="R36" s="3038"/>
      <c r="S36" s="3037"/>
      <c r="T36" s="3037"/>
      <c r="U36" s="3036"/>
      <c r="V36" s="3037"/>
      <c r="W36" s="3036"/>
      <c r="X36" s="3035"/>
      <c r="Y36" s="3015"/>
    </row>
    <row r="37" spans="1:25" ht="11.25" customHeight="1">
      <c r="A37" s="3042"/>
      <c r="B37" s="3039"/>
      <c r="C37" s="3041"/>
      <c r="D37" s="3039"/>
      <c r="E37" s="3036"/>
      <c r="F37" s="3036"/>
      <c r="G37" s="3036"/>
      <c r="H37" s="3036"/>
      <c r="I37" s="3036"/>
      <c r="J37" s="3036"/>
      <c r="K37" s="3036"/>
      <c r="L37" s="3040"/>
      <c r="M37" s="3038"/>
      <c r="N37" s="3038"/>
      <c r="O37" s="3038"/>
      <c r="P37" s="3038"/>
      <c r="Q37" s="3039"/>
      <c r="R37" s="3038"/>
      <c r="S37" s="3037"/>
      <c r="T37" s="3037"/>
      <c r="U37" s="3036"/>
      <c r="V37" s="3037"/>
      <c r="W37" s="3036"/>
      <c r="X37" s="3035"/>
      <c r="Y37" s="3015"/>
    </row>
    <row r="38" spans="1:25" ht="11.25" customHeight="1">
      <c r="A38" s="3042"/>
      <c r="B38" s="3039"/>
      <c r="C38" s="3041"/>
      <c r="D38" s="3039"/>
      <c r="E38" s="3036"/>
      <c r="F38" s="3036"/>
      <c r="G38" s="3036"/>
      <c r="H38" s="3036"/>
      <c r="I38" s="3036"/>
      <c r="J38" s="3036"/>
      <c r="K38" s="3036"/>
      <c r="L38" s="3040"/>
      <c r="M38" s="3038"/>
      <c r="N38" s="3038"/>
      <c r="O38" s="3038"/>
      <c r="P38" s="3038"/>
      <c r="Q38" s="3039"/>
      <c r="R38" s="3038"/>
      <c r="S38" s="3037"/>
      <c r="T38" s="3037"/>
      <c r="U38" s="3036"/>
      <c r="V38" s="3037"/>
      <c r="W38" s="3036"/>
      <c r="X38" s="3035"/>
      <c r="Y38" s="3015"/>
    </row>
    <row r="39" spans="1:25" ht="11.25" customHeight="1">
      <c r="A39" s="3042"/>
      <c r="B39" s="3039"/>
      <c r="C39" s="3041"/>
      <c r="D39" s="3039"/>
      <c r="E39" s="3036"/>
      <c r="F39" s="3036"/>
      <c r="G39" s="3036"/>
      <c r="H39" s="3036"/>
      <c r="I39" s="3036"/>
      <c r="J39" s="3036"/>
      <c r="K39" s="3036"/>
      <c r="L39" s="3040"/>
      <c r="M39" s="3038"/>
      <c r="N39" s="3038"/>
      <c r="O39" s="3038"/>
      <c r="P39" s="3038"/>
      <c r="Q39" s="3039"/>
      <c r="R39" s="3038"/>
      <c r="S39" s="3037"/>
      <c r="T39" s="3037"/>
      <c r="U39" s="3036"/>
      <c r="V39" s="3037"/>
      <c r="W39" s="3036"/>
      <c r="X39" s="3035"/>
      <c r="Y39" s="3015"/>
    </row>
    <row r="40" spans="1:25" ht="11.25" customHeight="1">
      <c r="A40" s="3042"/>
      <c r="B40" s="3039"/>
      <c r="C40" s="3041"/>
      <c r="D40" s="3039"/>
      <c r="E40" s="3043"/>
      <c r="F40" s="3036"/>
      <c r="G40" s="3036"/>
      <c r="H40" s="3036"/>
      <c r="I40" s="3036"/>
      <c r="J40" s="3036"/>
      <c r="K40" s="3036"/>
      <c r="L40" s="3040"/>
      <c r="M40" s="3038"/>
      <c r="N40" s="3038"/>
      <c r="O40" s="3038"/>
      <c r="P40" s="3038"/>
      <c r="Q40" s="3039"/>
      <c r="R40" s="3038"/>
      <c r="S40" s="3037"/>
      <c r="T40" s="3037"/>
      <c r="U40" s="3036"/>
      <c r="V40" s="3037"/>
      <c r="W40" s="3036"/>
      <c r="X40" s="3035"/>
      <c r="Y40" s="3015"/>
    </row>
    <row r="41" spans="1:25" ht="11.25" customHeight="1">
      <c r="A41" s="3042"/>
      <c r="B41" s="3039"/>
      <c r="C41" s="3041"/>
      <c r="D41" s="3039"/>
      <c r="E41" s="3036"/>
      <c r="F41" s="3036"/>
      <c r="G41" s="3036"/>
      <c r="H41" s="3036"/>
      <c r="I41" s="3036"/>
      <c r="J41" s="3036"/>
      <c r="K41" s="3036"/>
      <c r="L41" s="3040"/>
      <c r="M41" s="3038"/>
      <c r="N41" s="3038"/>
      <c r="O41" s="3038"/>
      <c r="P41" s="3038"/>
      <c r="Q41" s="3039"/>
      <c r="R41" s="3038"/>
      <c r="S41" s="3037"/>
      <c r="T41" s="3037"/>
      <c r="U41" s="3036"/>
      <c r="V41" s="3037"/>
      <c r="W41" s="3036"/>
      <c r="X41" s="3035"/>
      <c r="Y41" s="3015"/>
    </row>
    <row r="42" spans="1:25" ht="11.25" customHeight="1">
      <c r="A42" s="3026"/>
      <c r="B42" s="3025"/>
      <c r="C42" s="3028"/>
      <c r="D42" s="3025"/>
      <c r="E42" s="3024"/>
      <c r="F42" s="3024"/>
      <c r="G42" s="3024"/>
      <c r="H42" s="3024"/>
      <c r="I42" s="3024"/>
      <c r="J42" s="3024"/>
      <c r="K42" s="3024"/>
      <c r="L42" s="3025"/>
      <c r="M42" s="3025"/>
      <c r="N42" s="3025"/>
      <c r="O42" s="3025"/>
      <c r="P42" s="3025"/>
      <c r="Q42" s="3025"/>
      <c r="R42" s="3025"/>
      <c r="S42" s="3024"/>
      <c r="T42" s="3024"/>
      <c r="U42" s="3024"/>
      <c r="V42" s="3024"/>
      <c r="W42" s="3024"/>
      <c r="X42" s="3029"/>
      <c r="Y42" s="3015"/>
    </row>
    <row r="43" spans="1:25" ht="11.25" customHeight="1">
      <c r="A43" s="3026"/>
      <c r="B43" s="3025"/>
      <c r="C43" s="3028"/>
      <c r="D43" s="3025"/>
      <c r="E43" s="3024"/>
      <c r="F43" s="3024"/>
      <c r="G43" s="3024"/>
      <c r="H43" s="3024"/>
      <c r="I43" s="3024"/>
      <c r="J43" s="3024"/>
      <c r="K43" s="3024"/>
      <c r="L43" s="3025"/>
      <c r="M43" s="3025"/>
      <c r="N43" s="3025"/>
      <c r="O43" s="3025"/>
      <c r="P43" s="3025"/>
      <c r="Q43" s="3025"/>
      <c r="R43" s="3025"/>
      <c r="S43" s="3024"/>
      <c r="T43" s="3024"/>
      <c r="U43" s="3024"/>
      <c r="V43" s="3024"/>
      <c r="W43" s="3024"/>
      <c r="X43" s="3029"/>
      <c r="Y43" s="3015"/>
    </row>
    <row r="44" spans="1:25" ht="11.25" customHeight="1">
      <c r="A44" s="3034" t="s">
        <v>3073</v>
      </c>
      <c r="B44" s="3032"/>
      <c r="C44" s="3033"/>
      <c r="D44" s="3032"/>
      <c r="E44" s="3031"/>
      <c r="F44" s="3031"/>
      <c r="G44" s="3031"/>
      <c r="H44" s="3031"/>
      <c r="I44" s="3031"/>
      <c r="J44" s="3032"/>
      <c r="K44" s="3031"/>
      <c r="L44" s="3032"/>
      <c r="M44" s="3032"/>
      <c r="N44" s="3032"/>
      <c r="O44" s="3032"/>
      <c r="P44" s="3032"/>
      <c r="Q44" s="3032"/>
      <c r="R44" s="3032"/>
      <c r="S44" s="3031"/>
      <c r="T44" s="3031"/>
      <c r="U44" s="3031"/>
      <c r="V44" s="3031"/>
      <c r="W44" s="3031"/>
      <c r="X44" s="3030"/>
      <c r="Y44" s="3015"/>
    </row>
    <row r="45" spans="1:25" ht="10.5" customHeight="1">
      <c r="A45" s="3026"/>
      <c r="B45" s="3025"/>
      <c r="C45" s="3028"/>
      <c r="D45" s="3025"/>
      <c r="E45" s="3024"/>
      <c r="F45" s="3024"/>
      <c r="G45" s="3024"/>
      <c r="H45" s="3024"/>
      <c r="I45" s="3024"/>
      <c r="J45" s="3024"/>
      <c r="K45" s="3024"/>
      <c r="L45" s="3025"/>
      <c r="M45" s="3025"/>
      <c r="N45" s="3025"/>
      <c r="O45" s="3025"/>
      <c r="P45" s="3025"/>
      <c r="Q45" s="3025"/>
      <c r="R45" s="3025"/>
      <c r="S45" s="3024"/>
      <c r="T45" s="3024"/>
      <c r="U45" s="3024"/>
      <c r="V45" s="3024"/>
      <c r="W45" s="3024"/>
      <c r="X45" s="3029"/>
      <c r="Y45" s="3015"/>
    </row>
    <row r="46" spans="1:25" ht="9" customHeight="1">
      <c r="A46" s="3026"/>
      <c r="B46" s="3025"/>
      <c r="C46" s="3028"/>
      <c r="D46" s="3025"/>
      <c r="E46" s="3024"/>
      <c r="F46" s="3024"/>
      <c r="G46" s="3024"/>
      <c r="H46" s="3024"/>
      <c r="I46" s="3024"/>
      <c r="J46" s="3024"/>
      <c r="K46" s="3024"/>
      <c r="L46" s="3025"/>
      <c r="M46" s="3025"/>
      <c r="N46" s="3025"/>
      <c r="O46" s="3025"/>
      <c r="P46" s="3025"/>
      <c r="Q46" s="3025"/>
      <c r="R46" s="3025"/>
      <c r="S46" s="3024"/>
      <c r="T46" s="3024"/>
      <c r="U46" s="3024"/>
      <c r="V46" s="3024"/>
      <c r="W46" s="3024"/>
      <c r="X46" s="3023"/>
      <c r="Y46" s="3015"/>
    </row>
    <row r="47" spans="1:25" ht="9" customHeight="1">
      <c r="A47" s="3026"/>
      <c r="B47" s="3025"/>
      <c r="C47" s="3028"/>
      <c r="D47" s="3025"/>
      <c r="E47" s="3024"/>
      <c r="F47" s="3024"/>
      <c r="G47" s="3024"/>
      <c r="H47" s="3024"/>
      <c r="I47" s="3024"/>
      <c r="J47" s="3024"/>
      <c r="K47" s="3024"/>
      <c r="L47" s="3025"/>
      <c r="M47" s="3025"/>
      <c r="N47" s="3025"/>
      <c r="O47" s="3025"/>
      <c r="P47" s="3025"/>
      <c r="Q47" s="3025"/>
      <c r="R47" s="3025"/>
      <c r="S47" s="3024"/>
      <c r="T47" s="3024"/>
      <c r="U47" s="3024"/>
      <c r="V47" s="3024"/>
      <c r="W47" s="3024"/>
      <c r="X47" s="3023"/>
      <c r="Y47" s="3015"/>
    </row>
    <row r="48" spans="1:25" ht="9" customHeight="1">
      <c r="A48" s="3026"/>
      <c r="B48" s="3025"/>
      <c r="C48" s="3028"/>
      <c r="D48" s="3025"/>
      <c r="E48" s="3024"/>
      <c r="F48" s="3024"/>
      <c r="G48" s="3024"/>
      <c r="H48" s="3024"/>
      <c r="I48" s="3024"/>
      <c r="J48" s="3024"/>
      <c r="K48" s="3024"/>
      <c r="L48" s="3025"/>
      <c r="M48" s="3025"/>
      <c r="N48" s="3025"/>
      <c r="O48" s="3025"/>
      <c r="P48" s="3025"/>
      <c r="Q48" s="3025"/>
      <c r="R48" s="3025"/>
      <c r="S48" s="3024"/>
      <c r="T48" s="3024"/>
      <c r="U48" s="3024"/>
      <c r="V48" s="3024"/>
      <c r="W48" s="3024"/>
      <c r="X48" s="3023"/>
      <c r="Y48" s="3015"/>
    </row>
    <row r="49" spans="1:25" ht="9" customHeight="1">
      <c r="A49" s="3026"/>
      <c r="B49" s="3025"/>
      <c r="C49" s="3028"/>
      <c r="D49" s="3025"/>
      <c r="E49" s="3024"/>
      <c r="F49" s="3024"/>
      <c r="G49" s="3024"/>
      <c r="H49" s="3024"/>
      <c r="I49" s="3024"/>
      <c r="J49" s="3024"/>
      <c r="K49" s="3024"/>
      <c r="L49" s="3025"/>
      <c r="M49" s="3025"/>
      <c r="N49" s="3025"/>
      <c r="O49" s="3025"/>
      <c r="P49" s="3025"/>
      <c r="Q49" s="3025"/>
      <c r="R49" s="3025"/>
      <c r="S49" s="3024"/>
      <c r="T49" s="3024"/>
      <c r="U49" s="3024"/>
      <c r="V49" s="3024"/>
      <c r="W49" s="3024"/>
      <c r="X49" s="3023"/>
      <c r="Y49" s="3015"/>
    </row>
    <row r="50" spans="1:25" ht="9" customHeight="1">
      <c r="A50" s="3026"/>
      <c r="B50" s="3025"/>
      <c r="C50" s="3028"/>
      <c r="D50" s="3025"/>
      <c r="E50" s="3024"/>
      <c r="F50" s="3024"/>
      <c r="G50" s="3024"/>
      <c r="H50" s="3024"/>
      <c r="I50" s="3024"/>
      <c r="J50" s="3024"/>
      <c r="K50" s="3024"/>
      <c r="L50" s="3025"/>
      <c r="M50" s="3025"/>
      <c r="N50" s="3025"/>
      <c r="O50" s="3025"/>
      <c r="P50" s="3025"/>
      <c r="Q50" s="3025"/>
      <c r="R50" s="3025"/>
      <c r="S50" s="3024"/>
      <c r="T50" s="3024"/>
      <c r="U50" s="3024"/>
      <c r="V50" s="3024"/>
      <c r="W50" s="3024"/>
      <c r="X50" s="3023"/>
      <c r="Y50" s="3015"/>
    </row>
    <row r="51" spans="1:25" ht="9" customHeight="1">
      <c r="A51" s="3026"/>
      <c r="B51" s="3025"/>
      <c r="C51" s="3028"/>
      <c r="D51" s="3025"/>
      <c r="E51" s="3024"/>
      <c r="F51" s="3024"/>
      <c r="G51" s="3024"/>
      <c r="H51" s="3024"/>
      <c r="I51" s="3024"/>
      <c r="J51" s="3024"/>
      <c r="K51" s="3024"/>
      <c r="L51" s="3025"/>
      <c r="M51" s="3025"/>
      <c r="N51" s="3025"/>
      <c r="O51" s="3025"/>
      <c r="P51" s="3025"/>
      <c r="Q51" s="3025"/>
      <c r="R51" s="3025"/>
      <c r="S51" s="3024"/>
      <c r="T51" s="3024"/>
      <c r="U51" s="3024"/>
      <c r="V51" s="3024"/>
      <c r="W51" s="3024"/>
      <c r="X51" s="3023"/>
      <c r="Y51" s="3015"/>
    </row>
    <row r="52" spans="1:25" ht="9" customHeight="1">
      <c r="A52" s="3026"/>
      <c r="B52" s="3025"/>
      <c r="C52" s="3028"/>
      <c r="D52" s="3025"/>
      <c r="E52" s="3024"/>
      <c r="F52" s="3024"/>
      <c r="G52" s="3024"/>
      <c r="H52" s="3024"/>
      <c r="I52" s="3024"/>
      <c r="J52" s="3024"/>
      <c r="K52" s="3024"/>
      <c r="L52" s="3025"/>
      <c r="M52" s="3025"/>
      <c r="N52" s="3025"/>
      <c r="O52" s="3025"/>
      <c r="P52" s="3025"/>
      <c r="Q52" s="3025"/>
      <c r="R52" s="3025"/>
      <c r="S52" s="3024"/>
      <c r="T52" s="3024"/>
      <c r="U52" s="3024"/>
      <c r="V52" s="3024"/>
      <c r="W52" s="3024"/>
      <c r="X52" s="3023"/>
      <c r="Y52" s="3015"/>
    </row>
    <row r="53" spans="1:25" ht="9" customHeight="1">
      <c r="A53" s="3026"/>
      <c r="B53" s="3025"/>
      <c r="C53" s="3028"/>
      <c r="D53" s="3025"/>
      <c r="E53" s="3024"/>
      <c r="F53" s="3024"/>
      <c r="G53" s="3024"/>
      <c r="H53" s="3024"/>
      <c r="I53" s="3024"/>
      <c r="J53" s="3024"/>
      <c r="K53" s="3024"/>
      <c r="L53" s="3025"/>
      <c r="M53" s="3025"/>
      <c r="N53" s="3025"/>
      <c r="O53" s="3025"/>
      <c r="P53" s="3025"/>
      <c r="Q53" s="3025"/>
      <c r="R53" s="3025"/>
      <c r="S53" s="3024"/>
      <c r="T53" s="3024"/>
      <c r="U53" s="3024"/>
      <c r="V53" s="3024"/>
      <c r="W53" s="3024"/>
      <c r="X53" s="3023"/>
      <c r="Y53" s="3015"/>
    </row>
    <row r="54" spans="1:25" ht="9" customHeight="1">
      <c r="A54" s="3026"/>
      <c r="B54" s="3025"/>
      <c r="C54" s="3027"/>
      <c r="D54" s="3024"/>
      <c r="E54" s="3024"/>
      <c r="F54" s="3024"/>
      <c r="G54" s="3024"/>
      <c r="H54" s="3024"/>
      <c r="I54" s="3024"/>
      <c r="J54" s="3024"/>
      <c r="K54" s="3024"/>
      <c r="L54" s="3025"/>
      <c r="M54" s="3025"/>
      <c r="N54" s="3025"/>
      <c r="O54" s="3025"/>
      <c r="P54" s="3025"/>
      <c r="Q54" s="3025"/>
      <c r="R54" s="3025"/>
      <c r="S54" s="3024"/>
      <c r="T54" s="3024"/>
      <c r="U54" s="3024"/>
      <c r="V54" s="3024"/>
      <c r="W54" s="3024"/>
      <c r="X54" s="3023"/>
      <c r="Y54" s="3015"/>
    </row>
    <row r="55" spans="1:25" ht="9" customHeight="1">
      <c r="A55" s="3026"/>
      <c r="B55" s="3025"/>
      <c r="C55" s="3027"/>
      <c r="D55" s="3024"/>
      <c r="E55" s="3024"/>
      <c r="F55" s="3024"/>
      <c r="G55" s="3024"/>
      <c r="H55" s="3024"/>
      <c r="I55" s="3024"/>
      <c r="J55" s="3024"/>
      <c r="K55" s="3024"/>
      <c r="L55" s="3025"/>
      <c r="M55" s="3025"/>
      <c r="N55" s="3025"/>
      <c r="O55" s="3025"/>
      <c r="P55" s="3025"/>
      <c r="Q55" s="3025"/>
      <c r="R55" s="3025"/>
      <c r="S55" s="3024"/>
      <c r="T55" s="3024"/>
      <c r="U55" s="3024"/>
      <c r="V55" s="3024"/>
      <c r="W55" s="3024"/>
      <c r="X55" s="3023"/>
      <c r="Y55" s="3015"/>
    </row>
    <row r="56" spans="1:25" ht="9" customHeight="1">
      <c r="A56" s="3026"/>
      <c r="B56" s="3025"/>
      <c r="C56" s="3027"/>
      <c r="D56" s="3024"/>
      <c r="E56" s="3024"/>
      <c r="F56" s="3024"/>
      <c r="G56" s="3024"/>
      <c r="H56" s="3024"/>
      <c r="I56" s="3024"/>
      <c r="J56" s="3024"/>
      <c r="K56" s="3024"/>
      <c r="L56" s="3025"/>
      <c r="M56" s="3025"/>
      <c r="N56" s="3025"/>
      <c r="O56" s="3025"/>
      <c r="P56" s="3025"/>
      <c r="Q56" s="3025"/>
      <c r="R56" s="3025"/>
      <c r="S56" s="3024"/>
      <c r="T56" s="3024"/>
      <c r="U56" s="3024"/>
      <c r="V56" s="3024"/>
      <c r="W56" s="3024"/>
      <c r="X56" s="3023"/>
      <c r="Y56" s="3015"/>
    </row>
    <row r="57" spans="1:25" ht="9" customHeight="1">
      <c r="A57" s="3026"/>
      <c r="B57" s="3025"/>
      <c r="C57" s="3027"/>
      <c r="D57" s="3024"/>
      <c r="E57" s="3024"/>
      <c r="F57" s="3024"/>
      <c r="G57" s="3024"/>
      <c r="H57" s="3024"/>
      <c r="I57" s="3024"/>
      <c r="J57" s="3024"/>
      <c r="K57" s="3024"/>
      <c r="L57" s="3025"/>
      <c r="M57" s="3025"/>
      <c r="N57" s="3025"/>
      <c r="O57" s="3025"/>
      <c r="P57" s="3025"/>
      <c r="Q57" s="3025"/>
      <c r="R57" s="3025"/>
      <c r="S57" s="3024"/>
      <c r="T57" s="3024"/>
      <c r="U57" s="3024"/>
      <c r="V57" s="3024"/>
      <c r="W57" s="3024"/>
      <c r="X57" s="3023"/>
      <c r="Y57" s="3015"/>
    </row>
    <row r="58" spans="1:25" ht="9" customHeight="1">
      <c r="A58" s="3026"/>
      <c r="B58" s="3025"/>
      <c r="C58" s="3027"/>
      <c r="D58" s="3024"/>
      <c r="E58" s="3024"/>
      <c r="F58" s="3024"/>
      <c r="G58" s="3024"/>
      <c r="H58" s="3024"/>
      <c r="I58" s="3024"/>
      <c r="J58" s="3024"/>
      <c r="K58" s="3024"/>
      <c r="L58" s="3025"/>
      <c r="M58" s="3025"/>
      <c r="N58" s="3025"/>
      <c r="O58" s="3025"/>
      <c r="P58" s="3025"/>
      <c r="Q58" s="3025"/>
      <c r="R58" s="3025"/>
      <c r="S58" s="3024"/>
      <c r="T58" s="3024"/>
      <c r="U58" s="3024"/>
      <c r="V58" s="3024"/>
      <c r="W58" s="3024"/>
      <c r="X58" s="3023"/>
      <c r="Y58" s="3015"/>
    </row>
    <row r="59" spans="1:25" ht="9" customHeight="1">
      <c r="A59" s="3026"/>
      <c r="B59" s="3025"/>
      <c r="C59" s="3027"/>
      <c r="D59" s="3024"/>
      <c r="E59" s="3024"/>
      <c r="F59" s="3024"/>
      <c r="G59" s="3024"/>
      <c r="H59" s="3024"/>
      <c r="I59" s="3024"/>
      <c r="J59" s="3024"/>
      <c r="K59" s="3024"/>
      <c r="L59" s="3025"/>
      <c r="M59" s="3025"/>
      <c r="N59" s="3025"/>
      <c r="O59" s="3025"/>
      <c r="P59" s="3025"/>
      <c r="Q59" s="3025"/>
      <c r="R59" s="3025"/>
      <c r="S59" s="3024"/>
      <c r="T59" s="3024"/>
      <c r="U59" s="3024"/>
      <c r="V59" s="3024"/>
      <c r="W59" s="3024"/>
      <c r="X59" s="3023"/>
      <c r="Y59" s="3015"/>
    </row>
    <row r="60" spans="1:25" ht="9" customHeight="1">
      <c r="A60" s="3026"/>
      <c r="B60" s="3025"/>
      <c r="C60" s="3027"/>
      <c r="D60" s="3024"/>
      <c r="E60" s="3024"/>
      <c r="F60" s="3024"/>
      <c r="G60" s="3024"/>
      <c r="H60" s="3024"/>
      <c r="I60" s="3024"/>
      <c r="J60" s="3024"/>
      <c r="K60" s="3024"/>
      <c r="L60" s="3025"/>
      <c r="M60" s="3025"/>
      <c r="N60" s="3025"/>
      <c r="O60" s="3025"/>
      <c r="P60" s="3025"/>
      <c r="Q60" s="3025"/>
      <c r="R60" s="3025"/>
      <c r="S60" s="3024"/>
      <c r="T60" s="3024"/>
      <c r="U60" s="3024"/>
      <c r="V60" s="3024"/>
      <c r="W60" s="3024"/>
      <c r="X60" s="3023"/>
      <c r="Y60" s="3015"/>
    </row>
    <row r="61" spans="1:25" ht="9" customHeight="1">
      <c r="A61" s="3026"/>
      <c r="B61" s="3025"/>
      <c r="C61" s="3027"/>
      <c r="D61" s="3024"/>
      <c r="E61" s="3024"/>
      <c r="F61" s="3024"/>
      <c r="G61" s="3024"/>
      <c r="H61" s="3024"/>
      <c r="I61" s="3024"/>
      <c r="J61" s="3024"/>
      <c r="K61" s="3024"/>
      <c r="L61" s="3025"/>
      <c r="M61" s="3025"/>
      <c r="N61" s="3025"/>
      <c r="O61" s="3025"/>
      <c r="P61" s="3025"/>
      <c r="Q61" s="3025"/>
      <c r="R61" s="3025"/>
      <c r="S61" s="3024"/>
      <c r="T61" s="3024"/>
      <c r="U61" s="3024"/>
      <c r="V61" s="3024"/>
      <c r="W61" s="3024"/>
      <c r="X61" s="3023"/>
      <c r="Y61" s="3015"/>
    </row>
    <row r="62" spans="1:25" ht="9" customHeight="1">
      <c r="A62" s="3026"/>
      <c r="B62" s="3025"/>
      <c r="C62" s="3027"/>
      <c r="D62" s="3024"/>
      <c r="E62" s="3024"/>
      <c r="F62" s="3024"/>
      <c r="G62" s="3024"/>
      <c r="H62" s="3024"/>
      <c r="I62" s="3024"/>
      <c r="J62" s="3024"/>
      <c r="K62" s="3024"/>
      <c r="L62" s="3025"/>
      <c r="M62" s="3025"/>
      <c r="N62" s="3025"/>
      <c r="O62" s="3025"/>
      <c r="P62" s="3025"/>
      <c r="Q62" s="3025"/>
      <c r="R62" s="3025"/>
      <c r="S62" s="3024"/>
      <c r="T62" s="3024"/>
      <c r="U62" s="3024"/>
      <c r="V62" s="3024"/>
      <c r="W62" s="3024"/>
      <c r="X62" s="3023"/>
      <c r="Y62" s="3015"/>
    </row>
    <row r="63" spans="1:25" ht="9" customHeight="1">
      <c r="A63" s="3026"/>
      <c r="B63" s="3025"/>
      <c r="C63" s="3027"/>
      <c r="D63" s="3024"/>
      <c r="E63" s="3024"/>
      <c r="F63" s="3024"/>
      <c r="G63" s="3024"/>
      <c r="H63" s="3024"/>
      <c r="I63" s="3024"/>
      <c r="J63" s="3024"/>
      <c r="K63" s="3024"/>
      <c r="L63" s="3025"/>
      <c r="M63" s="3025"/>
      <c r="N63" s="3025"/>
      <c r="O63" s="3025"/>
      <c r="P63" s="3025"/>
      <c r="Q63" s="3025"/>
      <c r="R63" s="3025"/>
      <c r="S63" s="3024"/>
      <c r="T63" s="3024"/>
      <c r="U63" s="3024"/>
      <c r="V63" s="3024"/>
      <c r="W63" s="3024"/>
      <c r="X63" s="3023"/>
      <c r="Y63" s="3015"/>
    </row>
    <row r="64" spans="1:25" ht="9" customHeight="1">
      <c r="A64" s="3026"/>
      <c r="B64" s="3025"/>
      <c r="C64" s="3025"/>
      <c r="D64" s="3024"/>
      <c r="E64" s="3024"/>
      <c r="F64" s="3024"/>
      <c r="G64" s="3024"/>
      <c r="H64" s="3024"/>
      <c r="I64" s="3024"/>
      <c r="J64" s="3024"/>
      <c r="K64" s="3024"/>
      <c r="L64" s="3025"/>
      <c r="M64" s="3025"/>
      <c r="N64" s="3025"/>
      <c r="O64" s="3025"/>
      <c r="P64" s="3025"/>
      <c r="Q64" s="3025"/>
      <c r="R64" s="3025"/>
      <c r="S64" s="3024"/>
      <c r="T64" s="3024"/>
      <c r="U64" s="3024"/>
      <c r="V64" s="3024"/>
      <c r="W64" s="3024"/>
      <c r="X64" s="3023"/>
      <c r="Y64" s="3015"/>
    </row>
    <row r="65" spans="1:25" ht="9" customHeight="1">
      <c r="A65" s="3026"/>
      <c r="B65" s="3025"/>
      <c r="C65" s="3025"/>
      <c r="D65" s="3024"/>
      <c r="E65" s="3024"/>
      <c r="F65" s="3024"/>
      <c r="G65" s="3024"/>
      <c r="H65" s="3024"/>
      <c r="I65" s="3024"/>
      <c r="J65" s="3024"/>
      <c r="K65" s="3024"/>
      <c r="L65" s="3025"/>
      <c r="M65" s="3025"/>
      <c r="N65" s="3025"/>
      <c r="O65" s="3025"/>
      <c r="P65" s="3025"/>
      <c r="Q65" s="3025"/>
      <c r="R65" s="3025"/>
      <c r="S65" s="3024"/>
      <c r="T65" s="3024"/>
      <c r="U65" s="3024"/>
      <c r="V65" s="3024"/>
      <c r="W65" s="3024"/>
      <c r="X65" s="3023"/>
      <c r="Y65" s="3015"/>
    </row>
    <row r="66" spans="1:25" ht="9" customHeight="1">
      <c r="A66" s="3026"/>
      <c r="B66" s="3025"/>
      <c r="C66" s="3025"/>
      <c r="D66" s="3024"/>
      <c r="E66" s="3024"/>
      <c r="F66" s="3024"/>
      <c r="G66" s="3024"/>
      <c r="H66" s="3024"/>
      <c r="I66" s="3024"/>
      <c r="J66" s="3024"/>
      <c r="K66" s="3024"/>
      <c r="L66" s="3025"/>
      <c r="M66" s="3025"/>
      <c r="N66" s="3025"/>
      <c r="O66" s="3025"/>
      <c r="P66" s="3025"/>
      <c r="Q66" s="3025"/>
      <c r="R66" s="3025"/>
      <c r="S66" s="3024"/>
      <c r="T66" s="3024"/>
      <c r="U66" s="3024"/>
      <c r="V66" s="3024"/>
      <c r="W66" s="3024"/>
      <c r="X66" s="3023"/>
      <c r="Y66" s="3015"/>
    </row>
    <row r="67" spans="1:25" ht="9" customHeight="1">
      <c r="A67" s="3026"/>
      <c r="B67" s="3025"/>
      <c r="C67" s="3025"/>
      <c r="D67" s="3024"/>
      <c r="E67" s="3024"/>
      <c r="F67" s="3024"/>
      <c r="G67" s="3024"/>
      <c r="H67" s="3024"/>
      <c r="I67" s="3024"/>
      <c r="J67" s="3024"/>
      <c r="K67" s="3024"/>
      <c r="L67" s="3025"/>
      <c r="M67" s="3025"/>
      <c r="N67" s="3025"/>
      <c r="O67" s="3025"/>
      <c r="P67" s="3025"/>
      <c r="Q67" s="3025"/>
      <c r="R67" s="3025"/>
      <c r="S67" s="3024"/>
      <c r="T67" s="3024"/>
      <c r="U67" s="3024"/>
      <c r="V67" s="3024"/>
      <c r="W67" s="3024"/>
      <c r="X67" s="3023"/>
      <c r="Y67" s="3015"/>
    </row>
    <row r="68" spans="1:25" ht="9" customHeight="1">
      <c r="A68" s="3026"/>
      <c r="B68" s="3025"/>
      <c r="C68" s="3025"/>
      <c r="D68" s="3024"/>
      <c r="E68" s="3024"/>
      <c r="F68" s="3024"/>
      <c r="G68" s="3024"/>
      <c r="H68" s="3024"/>
      <c r="I68" s="3024"/>
      <c r="J68" s="3024"/>
      <c r="K68" s="3024"/>
      <c r="L68" s="3025"/>
      <c r="M68" s="3025"/>
      <c r="N68" s="3025"/>
      <c r="O68" s="3025"/>
      <c r="P68" s="3025"/>
      <c r="Q68" s="3025"/>
      <c r="R68" s="3025"/>
      <c r="S68" s="3024"/>
      <c r="T68" s="3024"/>
      <c r="U68" s="3024"/>
      <c r="V68" s="3024"/>
      <c r="W68" s="3024"/>
      <c r="X68" s="3023"/>
      <c r="Y68" s="3015"/>
    </row>
    <row r="69" spans="1:25" ht="9" customHeight="1">
      <c r="A69" s="3026"/>
      <c r="B69" s="3025"/>
      <c r="C69" s="3025"/>
      <c r="D69" s="3025"/>
      <c r="E69" s="3025"/>
      <c r="F69" s="3025"/>
      <c r="G69" s="3024"/>
      <c r="H69" s="3024"/>
      <c r="I69" s="3024"/>
      <c r="J69" s="3024"/>
      <c r="K69" s="3024"/>
      <c r="L69" s="3025"/>
      <c r="M69" s="3025"/>
      <c r="N69" s="3025"/>
      <c r="O69" s="3025"/>
      <c r="P69" s="3025"/>
      <c r="Q69" s="3025"/>
      <c r="R69" s="3025"/>
      <c r="S69" s="3024"/>
      <c r="T69" s="3024"/>
      <c r="U69" s="3024"/>
      <c r="V69" s="3024"/>
      <c r="W69" s="3024"/>
      <c r="X69" s="3023"/>
      <c r="Y69" s="3015"/>
    </row>
    <row r="70" spans="1:25" ht="9" customHeight="1">
      <c r="A70" s="3026"/>
      <c r="B70" s="3025"/>
      <c r="C70" s="3025"/>
      <c r="D70" s="3024"/>
      <c r="E70" s="3025"/>
      <c r="F70" s="3025"/>
      <c r="G70" s="3025"/>
      <c r="H70" s="3025"/>
      <c r="I70" s="3025"/>
      <c r="J70" s="3025"/>
      <c r="K70" s="3024"/>
      <c r="L70" s="3025"/>
      <c r="M70" s="3025"/>
      <c r="N70" s="3025"/>
      <c r="O70" s="3025"/>
      <c r="P70" s="3025"/>
      <c r="Q70" s="3025"/>
      <c r="R70" s="3025"/>
      <c r="S70" s="3024"/>
      <c r="T70" s="3024"/>
      <c r="U70" s="3024"/>
      <c r="V70" s="3024"/>
      <c r="W70" s="3024"/>
      <c r="X70" s="3023"/>
      <c r="Y70" s="3015"/>
    </row>
    <row r="71" spans="1:25" ht="14.1" customHeight="1" thickBot="1">
      <c r="A71" s="3022"/>
      <c r="B71" s="3021"/>
      <c r="C71" s="3021"/>
      <c r="D71" s="3020"/>
      <c r="E71" s="3021"/>
      <c r="F71" s="3021"/>
      <c r="G71" s="3021"/>
      <c r="H71" s="3021"/>
      <c r="I71" s="3021"/>
      <c r="J71" s="3021"/>
      <c r="K71" s="3020"/>
      <c r="L71" s="3021"/>
      <c r="M71" s="3021"/>
      <c r="N71" s="3021"/>
      <c r="O71" s="3021"/>
      <c r="P71" s="3021"/>
      <c r="Q71" s="3021"/>
      <c r="R71" s="3021"/>
      <c r="S71" s="3020"/>
      <c r="T71" s="3020"/>
      <c r="U71" s="3020"/>
      <c r="V71" s="3020"/>
      <c r="W71" s="3020"/>
      <c r="X71" s="3019"/>
      <c r="Y71" s="3015"/>
    </row>
    <row r="72" spans="1:25" ht="14.1" customHeight="1">
      <c r="A72" s="3018"/>
      <c r="B72" s="3017"/>
      <c r="C72" s="3017"/>
      <c r="D72" s="3017"/>
      <c r="E72" s="3017"/>
      <c r="F72" s="3017"/>
      <c r="G72" s="3017"/>
      <c r="H72" s="3017"/>
      <c r="I72" s="3017"/>
      <c r="J72" s="3017"/>
      <c r="K72" s="3017"/>
      <c r="L72" s="3017"/>
      <c r="M72" s="3017"/>
      <c r="N72" s="3017"/>
      <c r="O72" s="3017"/>
      <c r="P72" s="3017"/>
      <c r="Q72" s="3017"/>
      <c r="R72" s="3017"/>
      <c r="S72" s="3017"/>
      <c r="T72" s="3017"/>
      <c r="U72" s="3017"/>
      <c r="V72" s="3017"/>
      <c r="W72" s="3017"/>
      <c r="X72" s="3016" t="s">
        <v>3072</v>
      </c>
      <c r="Y72" s="3015"/>
    </row>
    <row r="73" spans="1:25" ht="9" customHeight="1">
      <c r="A73" s="3015"/>
      <c r="B73" s="3015"/>
      <c r="C73" s="3015"/>
      <c r="D73" s="3015"/>
      <c r="E73" s="3015"/>
      <c r="F73" s="3015"/>
      <c r="G73" s="3015"/>
      <c r="H73" s="3015"/>
      <c r="I73" s="3015"/>
      <c r="J73" s="3015"/>
      <c r="K73" s="3015"/>
      <c r="L73" s="3015"/>
      <c r="M73" s="3015"/>
      <c r="N73" s="3015"/>
      <c r="O73" s="3015"/>
      <c r="P73" s="3015"/>
      <c r="Q73" s="3015"/>
      <c r="R73" s="3015"/>
      <c r="S73" s="3015"/>
      <c r="T73" s="3015"/>
      <c r="U73" s="3015"/>
      <c r="V73" s="3015"/>
      <c r="W73" s="3015"/>
      <c r="X73" s="3015"/>
      <c r="Y73" s="3015"/>
    </row>
    <row r="74" spans="1:25" ht="9" customHeight="1">
      <c r="A74" s="3015"/>
      <c r="B74" s="3015"/>
      <c r="C74" s="3015"/>
      <c r="D74" s="3015"/>
      <c r="E74" s="3015"/>
      <c r="F74" s="3015"/>
      <c r="G74" s="3015"/>
      <c r="H74" s="3015"/>
      <c r="I74" s="3015"/>
      <c r="J74" s="3015"/>
      <c r="K74" s="3015"/>
      <c r="L74" s="3015"/>
      <c r="M74" s="3015"/>
      <c r="N74" s="3015"/>
      <c r="O74" s="3015"/>
      <c r="P74" s="3015"/>
      <c r="Q74" s="3015"/>
      <c r="R74" s="3015"/>
      <c r="S74" s="3015"/>
      <c r="T74" s="3015"/>
      <c r="U74" s="3015"/>
      <c r="V74" s="3015"/>
      <c r="W74" s="3015"/>
      <c r="X74" s="3015"/>
      <c r="Y74" s="3015"/>
    </row>
    <row r="75" spans="1:25" ht="9" customHeight="1">
      <c r="A75" s="3015"/>
      <c r="B75" s="3015"/>
      <c r="C75" s="3015"/>
      <c r="D75" s="3015"/>
      <c r="E75" s="3015"/>
      <c r="F75" s="3015"/>
      <c r="G75" s="3015"/>
      <c r="H75" s="3015"/>
      <c r="I75" s="3015"/>
      <c r="J75" s="3015"/>
      <c r="K75" s="3015"/>
      <c r="L75" s="3015"/>
      <c r="M75" s="3015"/>
      <c r="N75" s="3015"/>
      <c r="O75" s="3015"/>
      <c r="P75" s="3015"/>
      <c r="Q75" s="3015"/>
      <c r="R75" s="3015"/>
      <c r="S75" s="3015"/>
      <c r="T75" s="3015"/>
      <c r="U75" s="3015"/>
      <c r="V75" s="3015"/>
      <c r="W75" s="3015"/>
      <c r="X75" s="3015"/>
      <c r="Y75" s="3015"/>
    </row>
    <row r="76" spans="1:25" ht="9" customHeight="1">
      <c r="A76" s="3015"/>
      <c r="B76" s="3015"/>
      <c r="C76" s="3015"/>
      <c r="D76" s="3015"/>
      <c r="E76" s="3015"/>
      <c r="F76" s="3015"/>
      <c r="G76" s="3015"/>
      <c r="H76" s="3015"/>
      <c r="I76" s="3015"/>
      <c r="J76" s="3015"/>
      <c r="K76" s="3015"/>
      <c r="L76" s="3015"/>
      <c r="M76" s="3015"/>
      <c r="N76" s="3015"/>
      <c r="O76" s="3015"/>
      <c r="P76" s="3015"/>
      <c r="Q76" s="3015"/>
      <c r="R76" s="3015"/>
      <c r="S76" s="3015"/>
      <c r="T76" s="3015"/>
      <c r="U76" s="3015"/>
      <c r="V76" s="3015"/>
      <c r="W76" s="3015"/>
      <c r="X76" s="3015"/>
      <c r="Y76" s="3015"/>
    </row>
    <row r="77" spans="1:25" ht="9" customHeight="1">
      <c r="A77" s="3015"/>
      <c r="B77" s="3015"/>
      <c r="C77" s="3015"/>
      <c r="D77" s="3015"/>
      <c r="E77" s="3015"/>
      <c r="F77" s="3015"/>
      <c r="G77" s="3015"/>
      <c r="H77" s="3015"/>
      <c r="I77" s="3015"/>
      <c r="J77" s="3015"/>
      <c r="K77" s="3015"/>
      <c r="L77" s="3015"/>
      <c r="M77" s="3015"/>
      <c r="N77" s="3015"/>
      <c r="O77" s="3015"/>
      <c r="P77" s="3015"/>
      <c r="Q77" s="3015"/>
      <c r="R77" s="3015"/>
      <c r="S77" s="3015"/>
      <c r="T77" s="3015"/>
      <c r="U77" s="3015"/>
      <c r="V77" s="3015"/>
      <c r="W77" s="3015"/>
      <c r="X77" s="3015"/>
      <c r="Y77" s="3015"/>
    </row>
    <row r="78" spans="1:25" ht="9" customHeight="1">
      <c r="A78" s="3015"/>
      <c r="B78" s="3015"/>
      <c r="C78" s="3015"/>
      <c r="D78" s="3015"/>
      <c r="E78" s="3015"/>
      <c r="F78" s="3015"/>
      <c r="G78" s="3015"/>
      <c r="H78" s="3015"/>
      <c r="I78" s="3015"/>
      <c r="J78" s="3015"/>
      <c r="K78" s="3015"/>
      <c r="L78" s="3015"/>
      <c r="M78" s="3015"/>
      <c r="N78" s="3015"/>
      <c r="O78" s="3015"/>
      <c r="P78" s="3015"/>
      <c r="Q78" s="3015"/>
      <c r="R78" s="3015"/>
      <c r="S78" s="3015"/>
      <c r="T78" s="3015"/>
      <c r="U78" s="3015"/>
      <c r="V78" s="3015"/>
      <c r="W78" s="3015"/>
      <c r="X78" s="3015"/>
      <c r="Y78" s="3015"/>
    </row>
    <row r="79" spans="1:25" ht="9" customHeight="1">
      <c r="A79" s="3015"/>
      <c r="B79" s="3015"/>
      <c r="C79" s="3015"/>
      <c r="D79" s="3015"/>
      <c r="E79" s="3015"/>
      <c r="F79" s="3015"/>
      <c r="G79" s="3015"/>
      <c r="H79" s="3015"/>
      <c r="I79" s="3015"/>
      <c r="J79" s="3015"/>
      <c r="K79" s="3015"/>
      <c r="L79" s="3015"/>
      <c r="M79" s="3015"/>
      <c r="N79" s="3015"/>
      <c r="O79" s="3015"/>
      <c r="P79" s="3015"/>
      <c r="Q79" s="3015"/>
      <c r="R79" s="3015"/>
      <c r="S79" s="3015"/>
      <c r="T79" s="3015"/>
      <c r="U79" s="3015"/>
      <c r="V79" s="3015"/>
      <c r="W79" s="3015"/>
      <c r="X79" s="3015"/>
      <c r="Y79" s="3015"/>
    </row>
    <row r="80" spans="1:25" ht="9" customHeight="1">
      <c r="A80" s="3015"/>
      <c r="B80" s="3015"/>
      <c r="C80" s="3015"/>
      <c r="D80" s="3015"/>
      <c r="E80" s="3015"/>
      <c r="F80" s="3015"/>
      <c r="G80" s="3015"/>
      <c r="H80" s="3015"/>
      <c r="I80" s="3015"/>
      <c r="J80" s="3015"/>
      <c r="K80" s="3015"/>
      <c r="L80" s="3015"/>
      <c r="M80" s="3015"/>
      <c r="N80" s="3015"/>
      <c r="O80" s="3015"/>
      <c r="P80" s="3015"/>
      <c r="Q80" s="3015"/>
      <c r="R80" s="3015"/>
      <c r="S80" s="3015"/>
      <c r="T80" s="3015"/>
      <c r="U80" s="3015"/>
      <c r="V80" s="3015"/>
      <c r="W80" s="3015"/>
      <c r="X80" s="3015"/>
      <c r="Y80" s="3015"/>
    </row>
    <row r="81" spans="1:27" ht="9" customHeight="1">
      <c r="A81" s="3015"/>
      <c r="B81" s="3015"/>
      <c r="C81" s="3015"/>
      <c r="D81" s="3015"/>
      <c r="E81" s="3015"/>
      <c r="F81" s="3015"/>
      <c r="G81" s="3015"/>
      <c r="H81" s="3015"/>
      <c r="I81" s="3015"/>
      <c r="J81" s="3015"/>
      <c r="K81" s="3015"/>
      <c r="L81" s="3015"/>
      <c r="M81" s="3015"/>
      <c r="N81" s="3015"/>
      <c r="O81" s="3015"/>
      <c r="P81" s="3015"/>
      <c r="Q81" s="3015"/>
      <c r="R81" s="3015"/>
      <c r="S81" s="3015"/>
      <c r="T81" s="3015"/>
      <c r="U81" s="3015"/>
      <c r="V81" s="3015"/>
      <c r="W81" s="3015"/>
      <c r="X81" s="3015"/>
      <c r="Y81" s="3015"/>
    </row>
    <row r="82" spans="1:27" ht="9" customHeight="1">
      <c r="A82" s="3015"/>
      <c r="B82" s="3015"/>
      <c r="C82" s="3015"/>
      <c r="D82" s="3015"/>
      <c r="E82" s="3015"/>
      <c r="F82" s="3015"/>
      <c r="G82" s="3015"/>
      <c r="H82" s="3015"/>
      <c r="I82" s="3015"/>
      <c r="J82" s="3015"/>
      <c r="K82" s="3015"/>
      <c r="L82" s="3015"/>
      <c r="M82" s="3015"/>
      <c r="N82" s="3015"/>
      <c r="O82" s="3015"/>
      <c r="P82" s="3015"/>
      <c r="Q82" s="3015"/>
      <c r="R82" s="3015"/>
      <c r="S82" s="3015"/>
      <c r="T82" s="3015"/>
      <c r="U82" s="3015"/>
      <c r="V82" s="3015"/>
      <c r="W82" s="3015"/>
      <c r="X82" s="3015"/>
      <c r="Y82" s="3015"/>
    </row>
    <row r="83" spans="1:27" ht="9" customHeight="1">
      <c r="A83" s="3015"/>
      <c r="B83" s="3015"/>
      <c r="C83" s="3015"/>
      <c r="D83" s="3015"/>
      <c r="E83" s="3015"/>
      <c r="F83" s="3015"/>
      <c r="G83" s="3015"/>
      <c r="H83" s="3015"/>
      <c r="I83" s="3015"/>
      <c r="J83" s="3015"/>
      <c r="K83" s="3015"/>
      <c r="L83" s="3015"/>
      <c r="M83" s="3015"/>
      <c r="N83" s="3015"/>
      <c r="O83" s="3015"/>
      <c r="P83" s="3015"/>
      <c r="Q83" s="3015"/>
      <c r="R83" s="3015"/>
      <c r="S83" s="3015"/>
      <c r="T83" s="3015"/>
      <c r="U83" s="3015"/>
      <c r="V83" s="3015"/>
      <c r="W83" s="3015"/>
      <c r="X83" s="3015"/>
      <c r="Y83" s="3015"/>
    </row>
    <row r="84" spans="1:27" ht="9" customHeight="1">
      <c r="A84" s="3015"/>
      <c r="B84" s="3015"/>
      <c r="C84" s="3015"/>
      <c r="D84" s="3015"/>
      <c r="E84" s="3015"/>
      <c r="F84" s="3015"/>
      <c r="G84" s="3015"/>
      <c r="H84" s="3015"/>
      <c r="I84" s="3015"/>
      <c r="J84" s="3015"/>
      <c r="K84" s="3015"/>
      <c r="L84" s="3015"/>
      <c r="M84" s="3015"/>
      <c r="N84" s="3015"/>
      <c r="O84" s="3015"/>
      <c r="P84" s="3015"/>
      <c r="Q84" s="3015"/>
      <c r="R84" s="3015"/>
      <c r="S84" s="3015"/>
      <c r="T84" s="3015"/>
      <c r="U84" s="3015"/>
      <c r="V84" s="3015"/>
      <c r="W84" s="3015"/>
      <c r="X84" s="3015"/>
      <c r="Y84" s="3015"/>
    </row>
    <row r="85" spans="1:27" ht="9" customHeight="1">
      <c r="A85" s="3015"/>
      <c r="B85" s="3015"/>
      <c r="C85" s="3015"/>
      <c r="D85" s="3015"/>
      <c r="E85" s="3015"/>
      <c r="F85" s="3015"/>
      <c r="G85" s="3015"/>
      <c r="H85" s="3015"/>
      <c r="I85" s="3015"/>
      <c r="J85" s="3015"/>
      <c r="K85" s="3015"/>
      <c r="L85" s="3015"/>
      <c r="M85" s="3015"/>
      <c r="N85" s="3015"/>
      <c r="O85" s="3015"/>
      <c r="P85" s="3015"/>
      <c r="Q85" s="3015"/>
      <c r="R85" s="3015"/>
      <c r="S85" s="3015"/>
      <c r="T85" s="3015"/>
      <c r="U85" s="3015"/>
      <c r="V85" s="3015"/>
      <c r="W85" s="3015"/>
      <c r="X85" s="3015"/>
      <c r="Y85" s="3015"/>
    </row>
    <row r="86" spans="1:27" ht="9" customHeight="1">
      <c r="A86" s="3015"/>
      <c r="B86" s="3015"/>
      <c r="C86" s="3015"/>
      <c r="D86" s="3015"/>
      <c r="E86" s="3015"/>
      <c r="F86" s="3015"/>
      <c r="G86" s="3015"/>
      <c r="H86" s="3015"/>
      <c r="I86" s="3015"/>
      <c r="J86" s="3015"/>
      <c r="K86" s="3015"/>
      <c r="L86" s="3015"/>
      <c r="M86" s="3015"/>
      <c r="N86" s="3015"/>
      <c r="O86" s="3015"/>
      <c r="P86" s="3015"/>
      <c r="Q86" s="3015"/>
      <c r="R86" s="3015"/>
      <c r="S86" s="3015"/>
      <c r="T86" s="3015"/>
      <c r="U86" s="3015"/>
      <c r="V86" s="3015"/>
      <c r="W86" s="3015"/>
      <c r="X86" s="3015"/>
      <c r="Y86" s="3015"/>
    </row>
    <row r="87" spans="1:27" ht="9" customHeight="1">
      <c r="A87" s="3015"/>
      <c r="B87" s="3015"/>
      <c r="C87" s="3015"/>
      <c r="D87" s="3015"/>
      <c r="E87" s="3015"/>
      <c r="F87" s="3015"/>
      <c r="G87" s="3015"/>
      <c r="H87" s="3015"/>
      <c r="I87" s="3015"/>
      <c r="J87" s="3015"/>
      <c r="K87" s="3015"/>
      <c r="L87" s="3015"/>
      <c r="M87" s="3015"/>
      <c r="N87" s="3015"/>
      <c r="O87" s="3015"/>
      <c r="P87" s="3015"/>
      <c r="Q87" s="3015"/>
      <c r="R87" s="3015"/>
      <c r="S87" s="3015"/>
      <c r="T87" s="3015"/>
      <c r="U87" s="3015"/>
      <c r="V87" s="3015"/>
      <c r="W87" s="3015"/>
      <c r="X87" s="3015"/>
      <c r="Y87" s="3015"/>
    </row>
    <row r="88" spans="1:27" ht="9" customHeight="1">
      <c r="A88" s="3015"/>
      <c r="B88" s="3015"/>
      <c r="C88" s="3015"/>
      <c r="D88" s="3015"/>
      <c r="E88" s="3015"/>
      <c r="F88" s="3015"/>
      <c r="G88" s="3015"/>
      <c r="H88" s="3015"/>
      <c r="I88" s="3015"/>
      <c r="J88" s="3015"/>
      <c r="K88" s="3015"/>
      <c r="L88" s="3015"/>
      <c r="M88" s="3015"/>
      <c r="N88" s="3015"/>
      <c r="O88" s="3015"/>
      <c r="P88" s="3015"/>
      <c r="Q88" s="3015"/>
      <c r="R88" s="3015"/>
      <c r="S88" s="3015"/>
      <c r="T88" s="3015"/>
      <c r="U88" s="3015"/>
      <c r="V88" s="3015"/>
      <c r="W88" s="3015"/>
      <c r="X88" s="3015"/>
      <c r="Y88" s="3015"/>
    </row>
    <row r="89" spans="1:27" ht="9" customHeight="1">
      <c r="A89" s="3015"/>
      <c r="B89" s="3015"/>
      <c r="C89" s="3015"/>
      <c r="D89" s="3015"/>
      <c r="E89" s="3015"/>
      <c r="F89" s="3015"/>
      <c r="G89" s="3015"/>
      <c r="H89" s="3015"/>
      <c r="I89" s="3015"/>
      <c r="J89" s="3015"/>
      <c r="K89" s="3015"/>
      <c r="L89" s="3015"/>
      <c r="M89" s="3015"/>
      <c r="N89" s="3015"/>
      <c r="O89" s="3015"/>
      <c r="P89" s="3015"/>
      <c r="Q89" s="3015"/>
      <c r="R89" s="3015"/>
      <c r="S89" s="3015"/>
      <c r="T89" s="3015"/>
      <c r="U89" s="3015"/>
      <c r="V89" s="3015"/>
      <c r="W89" s="3015"/>
      <c r="X89" s="3015"/>
      <c r="Y89" s="3015"/>
    </row>
    <row r="90" spans="1:27" ht="9" customHeight="1">
      <c r="C90" s="3014"/>
      <c r="D90" s="3014"/>
      <c r="E90" s="3014"/>
      <c r="F90" s="3014"/>
      <c r="G90" s="3014"/>
      <c r="H90" s="3014"/>
      <c r="I90" s="3014"/>
      <c r="J90" s="3014"/>
      <c r="K90" s="3014"/>
      <c r="L90" s="3014"/>
      <c r="M90" s="3014"/>
      <c r="N90" s="3014"/>
      <c r="O90" s="3014"/>
      <c r="P90" s="3014"/>
      <c r="Q90" s="3014"/>
      <c r="R90" s="3014"/>
      <c r="S90" s="3014"/>
      <c r="T90" s="3014"/>
      <c r="U90" s="3014"/>
      <c r="V90" s="3014"/>
      <c r="W90" s="3014"/>
      <c r="X90" s="3014"/>
    </row>
    <row r="91" spans="1:27" ht="9" customHeight="1">
      <c r="C91" s="3014"/>
      <c r="D91" s="3014"/>
      <c r="E91" s="3014"/>
      <c r="F91" s="3014"/>
      <c r="G91" s="3014"/>
      <c r="H91" s="3014"/>
      <c r="I91" s="3014"/>
      <c r="J91" s="3014"/>
      <c r="K91" s="3014"/>
      <c r="L91" s="3014"/>
      <c r="M91" s="3014"/>
      <c r="N91" s="3014"/>
      <c r="O91" s="3014"/>
      <c r="P91" s="3014"/>
      <c r="Q91" s="3014"/>
      <c r="R91" s="3014"/>
      <c r="S91" s="3014"/>
      <c r="T91" s="3014"/>
      <c r="U91" s="3014"/>
      <c r="V91" s="3014"/>
      <c r="W91" s="3014"/>
      <c r="X91" s="3014"/>
    </row>
    <row r="92" spans="1:27">
      <c r="C92" s="3014"/>
      <c r="D92" s="3014"/>
      <c r="E92" s="3014"/>
      <c r="F92" s="3014"/>
      <c r="G92" s="3014"/>
      <c r="H92" s="3014"/>
      <c r="I92" s="3014"/>
      <c r="J92" s="3014"/>
      <c r="K92" s="3014"/>
      <c r="L92" s="3014"/>
      <c r="M92" s="3014"/>
      <c r="N92" s="3014"/>
      <c r="O92" s="3014"/>
      <c r="P92" s="3014"/>
      <c r="Q92" s="3014"/>
      <c r="R92" s="3014"/>
      <c r="S92" s="3014"/>
      <c r="T92" s="3014"/>
      <c r="U92" s="3014"/>
      <c r="V92" s="3014"/>
      <c r="W92" s="3014"/>
      <c r="X92" s="3014"/>
    </row>
    <row r="93" spans="1:27">
      <c r="C93" s="3014"/>
      <c r="D93" s="3014"/>
      <c r="E93" s="3014"/>
      <c r="F93" s="3014"/>
      <c r="G93" s="3014"/>
      <c r="H93" s="3014"/>
      <c r="I93" s="3014"/>
      <c r="J93" s="3014"/>
      <c r="K93" s="3014"/>
      <c r="L93" s="3014"/>
      <c r="M93" s="3014"/>
      <c r="N93" s="3014"/>
      <c r="O93" s="3014"/>
      <c r="P93" s="3014"/>
      <c r="Q93" s="3014"/>
      <c r="R93" s="3014"/>
      <c r="S93" s="3014"/>
      <c r="T93" s="3014"/>
      <c r="U93" s="3014"/>
      <c r="V93" s="3014"/>
      <c r="W93" s="3014"/>
      <c r="X93" s="3014"/>
    </row>
    <row r="94" spans="1:27">
      <c r="C94" s="3014"/>
      <c r="D94" s="3014"/>
      <c r="E94" s="3014"/>
      <c r="F94" s="3014"/>
      <c r="G94" s="3014"/>
      <c r="H94" s="3014"/>
      <c r="I94" s="3014"/>
      <c r="J94" s="3014"/>
      <c r="K94" s="3014"/>
      <c r="L94" s="3014"/>
      <c r="M94" s="3014"/>
      <c r="N94" s="3014"/>
      <c r="O94" s="3014"/>
      <c r="P94" s="3014"/>
      <c r="Q94" s="3014"/>
      <c r="R94" s="3014"/>
      <c r="S94" s="3014"/>
      <c r="T94" s="3014"/>
      <c r="U94" s="3014"/>
      <c r="V94" s="3014"/>
      <c r="W94" s="3014"/>
      <c r="X94" s="3014"/>
      <c r="Z94" s="3013"/>
      <c r="AA94" s="3013"/>
    </row>
    <row r="95" spans="1:27">
      <c r="C95" s="3014"/>
      <c r="D95" s="3014"/>
      <c r="E95" s="3014"/>
      <c r="F95" s="3014"/>
      <c r="G95" s="3014"/>
      <c r="H95" s="3014"/>
      <c r="I95" s="3014"/>
      <c r="J95" s="3014"/>
      <c r="K95" s="3014"/>
      <c r="L95" s="3014"/>
      <c r="M95" s="3014"/>
      <c r="N95" s="3014"/>
      <c r="O95" s="3014"/>
      <c r="P95" s="3014"/>
      <c r="Q95" s="3014"/>
      <c r="R95" s="3014"/>
      <c r="S95" s="3014"/>
      <c r="T95" s="3014"/>
      <c r="U95" s="3014"/>
      <c r="V95" s="3014"/>
      <c r="W95" s="3014"/>
      <c r="X95" s="3014"/>
      <c r="AA95" s="3013"/>
    </row>
    <row r="96" spans="1:27">
      <c r="C96" s="3014"/>
      <c r="D96" s="3014"/>
      <c r="E96" s="3014"/>
      <c r="F96" s="3014"/>
      <c r="G96" s="3014"/>
      <c r="H96" s="3014"/>
      <c r="I96" s="3014"/>
      <c r="J96" s="3014"/>
      <c r="K96" s="3014"/>
      <c r="L96" s="3014"/>
      <c r="M96" s="3014"/>
      <c r="N96" s="3014"/>
      <c r="O96" s="3014"/>
      <c r="P96" s="3014"/>
      <c r="Q96" s="3014"/>
      <c r="R96" s="3014"/>
      <c r="S96" s="3014"/>
      <c r="T96" s="3014"/>
      <c r="U96" s="3014"/>
      <c r="V96" s="3014"/>
      <c r="W96" s="3014"/>
      <c r="X96" s="3014"/>
      <c r="AA96" s="3013"/>
    </row>
    <row r="97" spans="3:27">
      <c r="C97" s="3014"/>
      <c r="D97" s="3014"/>
      <c r="E97" s="3014"/>
      <c r="F97" s="3014"/>
      <c r="G97" s="3014"/>
      <c r="H97" s="3014"/>
      <c r="I97" s="3014"/>
      <c r="J97" s="3014"/>
      <c r="K97" s="3014"/>
      <c r="L97" s="3014"/>
      <c r="M97" s="3014"/>
      <c r="N97" s="3014"/>
      <c r="O97" s="3014"/>
      <c r="P97" s="3014"/>
      <c r="Q97" s="3014"/>
      <c r="R97" s="3014"/>
      <c r="S97" s="3014"/>
      <c r="T97" s="3014"/>
      <c r="U97" s="3014"/>
      <c r="V97" s="3014"/>
      <c r="W97" s="3014"/>
      <c r="X97" s="3014"/>
      <c r="AA97" s="3013"/>
    </row>
    <row r="98" spans="3:27">
      <c r="Z98" s="3013"/>
      <c r="AA98" s="3013"/>
    </row>
    <row r="99" spans="3:27">
      <c r="AA99" s="3013"/>
    </row>
    <row r="100" spans="3:27">
      <c r="AA100" s="3013"/>
    </row>
    <row r="101" spans="3:27">
      <c r="Z101" s="3013"/>
      <c r="AA101" s="3013"/>
    </row>
    <row r="102" spans="3:27">
      <c r="AA102" s="3013"/>
    </row>
    <row r="103" spans="3:27">
      <c r="Z103" s="3013"/>
      <c r="AA103" s="3013"/>
    </row>
    <row r="104" spans="3:27">
      <c r="AA104" s="3013"/>
    </row>
    <row r="145" spans="38:38">
      <c r="AL145" s="3012"/>
    </row>
    <row r="173" spans="31:36">
      <c r="AE173" s="3012"/>
      <c r="AJ173" s="3012"/>
    </row>
    <row r="174" spans="31:36">
      <c r="AJ174" s="3012"/>
    </row>
  </sheetData>
  <printOptions horizontalCentered="1" gridLinesSet="0"/>
  <pageMargins left="0.35" right="0.5" top="0.4" bottom="0.1" header="0" footer="0"/>
  <pageSetup orientation="portrait" horizontalDpi="2400" verticalDpi="2400" r:id="rId1"/>
  <headerFooter alignWithMargins="0"/>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2">
    <pageSetUpPr fitToPage="1"/>
  </sheetPr>
  <dimension ref="A1:M143"/>
  <sheetViews>
    <sheetView showGridLines="0" zoomScaleNormal="100" workbookViewId="0">
      <selection activeCell="G9" sqref="G9"/>
    </sheetView>
  </sheetViews>
  <sheetFormatPr defaultColWidth="87.140625" defaultRowHeight="18.75"/>
  <cols>
    <col min="1" max="1" width="5.5703125" style="3097" customWidth="1"/>
    <col min="2" max="2" width="105.7109375" style="3097" customWidth="1"/>
    <col min="3" max="3" width="1.140625" style="3097" customWidth="1"/>
    <col min="4" max="4" width="16.85546875" style="3097" customWidth="1"/>
    <col min="5" max="5" width="3" style="3097" customWidth="1"/>
    <col min="6" max="6" width="22.140625" style="3097" customWidth="1"/>
    <col min="7" max="16384" width="87.140625" style="3097"/>
  </cols>
  <sheetData>
    <row r="1" spans="1:6" s="3100" customFormat="1" ht="21" thickBot="1">
      <c r="A1" s="3134" t="s">
        <v>3500</v>
      </c>
      <c r="B1" s="3133"/>
      <c r="C1" s="3133"/>
      <c r="D1" s="5776">
        <v>107</v>
      </c>
      <c r="E1" s="5776"/>
      <c r="F1" s="3101"/>
    </row>
    <row r="2" spans="1:6" ht="9.9499999999999993" customHeight="1">
      <c r="A2" s="3132"/>
      <c r="B2" s="3131"/>
      <c r="C2" s="3131"/>
      <c r="D2" s="3131"/>
      <c r="E2" s="3130"/>
      <c r="F2" s="3104"/>
    </row>
    <row r="3" spans="1:6">
      <c r="A3" s="3129" t="s">
        <v>3160</v>
      </c>
      <c r="B3" s="3127"/>
      <c r="C3" s="3127"/>
      <c r="D3" s="3127"/>
      <c r="E3" s="3122"/>
      <c r="F3" s="3104"/>
    </row>
    <row r="4" spans="1:6">
      <c r="A4" s="3112"/>
      <c r="B4" s="3104"/>
      <c r="C4" s="3104"/>
      <c r="D4" s="3128" t="s">
        <v>3159</v>
      </c>
      <c r="E4" s="3109"/>
      <c r="F4" s="3104"/>
    </row>
    <row r="5" spans="1:6" ht="17.100000000000001" customHeight="1">
      <c r="A5" s="3112"/>
      <c r="B5" s="3120" t="s">
        <v>3158</v>
      </c>
      <c r="C5" s="3120"/>
      <c r="D5" s="3127"/>
      <c r="E5" s="3109"/>
      <c r="F5" s="3104"/>
    </row>
    <row r="6" spans="1:6" ht="17.100000000000001" customHeight="1">
      <c r="A6" s="3112"/>
      <c r="B6" s="3120" t="s">
        <v>3157</v>
      </c>
      <c r="C6" s="3120"/>
      <c r="D6" s="3126"/>
      <c r="E6" s="3109"/>
      <c r="F6" s="3104"/>
    </row>
    <row r="7" spans="1:6" ht="17.100000000000001" customHeight="1">
      <c r="A7" s="3112"/>
      <c r="B7" s="3116" t="s">
        <v>3156</v>
      </c>
      <c r="C7" s="3116"/>
      <c r="D7" s="3115">
        <v>36</v>
      </c>
      <c r="E7" s="3109"/>
      <c r="F7" s="3104"/>
    </row>
    <row r="8" spans="1:6" ht="17.100000000000001" customHeight="1">
      <c r="A8" s="3112"/>
      <c r="B8" s="3116" t="s">
        <v>3155</v>
      </c>
      <c r="C8" s="3116"/>
      <c r="D8" s="3115">
        <v>36</v>
      </c>
      <c r="E8" s="3109"/>
      <c r="F8" s="3104"/>
    </row>
    <row r="9" spans="1:6" ht="17.100000000000001" customHeight="1">
      <c r="A9" s="3112"/>
      <c r="B9" s="3120" t="s">
        <v>3154</v>
      </c>
      <c r="C9" s="3120"/>
      <c r="D9" s="3115">
        <v>35</v>
      </c>
      <c r="E9" s="3109"/>
      <c r="F9" s="3104"/>
    </row>
    <row r="10" spans="1:6" ht="17.100000000000001" customHeight="1">
      <c r="A10" s="3112"/>
      <c r="B10" s="3120" t="s">
        <v>3459</v>
      </c>
      <c r="C10" s="3120"/>
      <c r="D10" s="3115">
        <v>6</v>
      </c>
      <c r="E10" s="3109"/>
      <c r="F10" s="3104"/>
    </row>
    <row r="11" spans="1:6" ht="17.100000000000001" customHeight="1">
      <c r="A11" s="3112"/>
      <c r="B11" s="3120" t="s">
        <v>3153</v>
      </c>
      <c r="C11" s="3120"/>
      <c r="D11" s="3115">
        <v>55</v>
      </c>
      <c r="E11" s="3109"/>
      <c r="F11" s="3104"/>
    </row>
    <row r="12" spans="1:6" ht="17.100000000000001" customHeight="1">
      <c r="A12" s="3112"/>
      <c r="B12" s="3116" t="s">
        <v>3152</v>
      </c>
      <c r="C12" s="3116"/>
      <c r="D12" s="3115">
        <v>55</v>
      </c>
      <c r="E12" s="3109"/>
      <c r="F12" s="3104"/>
    </row>
    <row r="13" spans="1:6" ht="17.100000000000001" customHeight="1">
      <c r="A13" s="3112"/>
      <c r="B13" s="3116" t="s">
        <v>3151</v>
      </c>
      <c r="C13" s="3116"/>
      <c r="D13" s="3115">
        <v>21</v>
      </c>
      <c r="E13" s="3109"/>
      <c r="F13" s="3104"/>
    </row>
    <row r="14" spans="1:6" ht="17.100000000000001" customHeight="1">
      <c r="A14" s="3112"/>
      <c r="B14" s="3116" t="s">
        <v>3150</v>
      </c>
      <c r="C14" s="3116"/>
      <c r="D14" s="3125" t="s">
        <v>3149</v>
      </c>
      <c r="E14" s="3109"/>
      <c r="F14" s="3104"/>
    </row>
    <row r="15" spans="1:6" ht="17.100000000000001" customHeight="1">
      <c r="A15" s="3112"/>
      <c r="B15" s="3120" t="s">
        <v>3148</v>
      </c>
      <c r="C15" s="3120"/>
      <c r="D15" s="3119" t="s">
        <v>3460</v>
      </c>
      <c r="E15" s="3109"/>
      <c r="F15" s="3104"/>
    </row>
    <row r="16" spans="1:6" ht="17.100000000000001" customHeight="1">
      <c r="A16" s="3112"/>
      <c r="B16" s="3116" t="s">
        <v>3461</v>
      </c>
      <c r="C16" s="3116"/>
      <c r="D16" s="3119" t="s">
        <v>3119</v>
      </c>
      <c r="E16" s="3109"/>
      <c r="F16" s="3104"/>
    </row>
    <row r="17" spans="1:6" ht="17.100000000000001" customHeight="1">
      <c r="A17" s="3112"/>
      <c r="B17" s="3116" t="s">
        <v>3147</v>
      </c>
      <c r="C17" s="3116"/>
      <c r="D17" s="3115">
        <v>67</v>
      </c>
      <c r="E17" s="3109"/>
      <c r="F17" s="3104"/>
    </row>
    <row r="18" spans="1:6" ht="17.100000000000001" customHeight="1">
      <c r="A18" s="3112"/>
      <c r="B18" s="3116" t="s">
        <v>3146</v>
      </c>
      <c r="C18" s="3116"/>
      <c r="D18" s="3115">
        <v>58</v>
      </c>
      <c r="E18" s="3109"/>
      <c r="F18" s="3104"/>
    </row>
    <row r="19" spans="1:6" ht="17.100000000000001" customHeight="1">
      <c r="A19" s="3112"/>
      <c r="B19" s="3120" t="s">
        <v>3145</v>
      </c>
      <c r="C19" s="3120"/>
      <c r="D19" s="3115">
        <v>74</v>
      </c>
      <c r="E19" s="3109"/>
      <c r="F19" s="3104"/>
    </row>
    <row r="20" spans="1:6" ht="17.100000000000001" customHeight="1">
      <c r="A20" s="3112"/>
      <c r="B20" s="3116" t="s">
        <v>3144</v>
      </c>
      <c r="C20" s="3116"/>
      <c r="D20" s="3115">
        <v>8</v>
      </c>
      <c r="E20" s="3109"/>
      <c r="F20" s="3104"/>
    </row>
    <row r="21" spans="1:6" ht="17.100000000000001" customHeight="1">
      <c r="A21" s="3112"/>
      <c r="B21" s="3116" t="s">
        <v>3143</v>
      </c>
      <c r="C21" s="3116"/>
      <c r="D21" s="3115">
        <v>59</v>
      </c>
      <c r="E21" s="3109"/>
      <c r="F21" s="3104"/>
    </row>
    <row r="22" spans="1:6" ht="17.100000000000001" customHeight="1">
      <c r="A22" s="3112"/>
      <c r="B22" s="3116" t="s">
        <v>3142</v>
      </c>
      <c r="C22" s="3116"/>
      <c r="D22" s="3117"/>
      <c r="E22" s="3109"/>
      <c r="F22" s="3104"/>
    </row>
    <row r="23" spans="1:6" ht="17.100000000000001" customHeight="1">
      <c r="A23" s="3112"/>
      <c r="B23" s="3116" t="s">
        <v>3141</v>
      </c>
      <c r="C23" s="3116"/>
      <c r="D23" s="3117"/>
      <c r="E23" s="3109"/>
      <c r="F23" s="3104"/>
    </row>
    <row r="24" spans="1:6" ht="17.100000000000001" customHeight="1">
      <c r="A24" s="3112"/>
      <c r="B24" s="3116" t="s">
        <v>3140</v>
      </c>
      <c r="C24" s="3116"/>
      <c r="D24" s="3115">
        <v>34</v>
      </c>
      <c r="E24" s="3109"/>
      <c r="F24" s="3104"/>
    </row>
    <row r="25" spans="1:6" ht="17.100000000000001" customHeight="1">
      <c r="A25" s="3112"/>
      <c r="B25" s="3116" t="s">
        <v>3139</v>
      </c>
      <c r="C25" s="3116"/>
      <c r="D25" s="3119" t="s">
        <v>3103</v>
      </c>
      <c r="E25" s="3109"/>
      <c r="F25" s="3104"/>
    </row>
    <row r="26" spans="1:6" ht="17.100000000000001" customHeight="1">
      <c r="A26" s="3112"/>
      <c r="B26" s="3116" t="s">
        <v>3138</v>
      </c>
      <c r="C26" s="3116"/>
      <c r="D26" s="3115">
        <v>34</v>
      </c>
      <c r="E26" s="3109"/>
      <c r="F26" s="3104"/>
    </row>
    <row r="27" spans="1:6" ht="17.100000000000001" customHeight="1">
      <c r="A27" s="3112"/>
      <c r="B27" s="3116" t="s">
        <v>3137</v>
      </c>
      <c r="C27" s="3116"/>
      <c r="D27" s="3124">
        <v>66</v>
      </c>
      <c r="E27" s="3109"/>
      <c r="F27" s="3104"/>
    </row>
    <row r="28" spans="1:6" ht="17.100000000000001" customHeight="1">
      <c r="A28" s="3112"/>
      <c r="B28" s="3116" t="s">
        <v>3136</v>
      </c>
      <c r="C28" s="3116"/>
      <c r="D28" s="3119" t="s">
        <v>3460</v>
      </c>
      <c r="E28" s="3109"/>
      <c r="F28" s="3104"/>
    </row>
    <row r="29" spans="1:6" ht="17.100000000000001" customHeight="1">
      <c r="A29" s="3112"/>
      <c r="B29" s="3116" t="s">
        <v>3135</v>
      </c>
      <c r="C29" s="3116"/>
      <c r="D29" s="3115">
        <v>67</v>
      </c>
      <c r="E29" s="3109"/>
      <c r="F29" s="3104"/>
    </row>
    <row r="30" spans="1:6" ht="17.100000000000001" customHeight="1">
      <c r="A30" s="3112"/>
      <c r="B30" s="3116" t="s">
        <v>3134</v>
      </c>
      <c r="C30" s="3116"/>
      <c r="D30" s="3119" t="s">
        <v>3462</v>
      </c>
      <c r="E30" s="3109"/>
      <c r="F30" s="3104"/>
    </row>
    <row r="31" spans="1:6" ht="17.100000000000001" customHeight="1">
      <c r="A31" s="3112"/>
      <c r="B31" s="3116" t="s">
        <v>3133</v>
      </c>
      <c r="C31" s="3116"/>
      <c r="D31" s="3119" t="s">
        <v>3463</v>
      </c>
      <c r="E31" s="3109"/>
      <c r="F31" s="3104"/>
    </row>
    <row r="32" spans="1:6" ht="17.100000000000001" customHeight="1">
      <c r="A32" s="3112"/>
      <c r="B32" s="3116" t="s">
        <v>3132</v>
      </c>
      <c r="C32" s="3116"/>
      <c r="D32" s="3119" t="s">
        <v>3462</v>
      </c>
      <c r="E32" s="3109"/>
      <c r="F32" s="3104"/>
    </row>
    <row r="33" spans="1:6" ht="17.100000000000001" customHeight="1">
      <c r="A33" s="3112"/>
      <c r="B33" s="3116" t="s">
        <v>3131</v>
      </c>
      <c r="C33" s="3116"/>
      <c r="D33" s="3119">
        <v>67</v>
      </c>
      <c r="E33" s="3109"/>
      <c r="F33" s="3104"/>
    </row>
    <row r="34" spans="1:6" ht="17.100000000000001" customHeight="1">
      <c r="A34" s="3112"/>
      <c r="B34" s="3116" t="s">
        <v>3130</v>
      </c>
      <c r="C34" s="3116"/>
      <c r="D34" s="3119" t="s">
        <v>3460</v>
      </c>
      <c r="E34" s="3109"/>
      <c r="F34" s="3104"/>
    </row>
    <row r="35" spans="1:6" ht="17.100000000000001" customHeight="1">
      <c r="A35" s="3112"/>
      <c r="B35" s="3120" t="s">
        <v>3129</v>
      </c>
      <c r="C35" s="3120"/>
      <c r="D35" s="3115">
        <v>66</v>
      </c>
      <c r="E35" s="3109"/>
      <c r="F35" s="3104"/>
    </row>
    <row r="36" spans="1:6" ht="17.100000000000001" customHeight="1">
      <c r="A36" s="3123"/>
      <c r="B36" s="3116" t="s">
        <v>3128</v>
      </c>
      <c r="C36" s="3116"/>
      <c r="D36" s="3117"/>
      <c r="E36" s="3122"/>
      <c r="F36" s="3104"/>
    </row>
    <row r="37" spans="1:6" ht="17.100000000000001" customHeight="1">
      <c r="A37" s="3123"/>
      <c r="B37" s="3118" t="s">
        <v>3127</v>
      </c>
      <c r="C37" s="3118"/>
      <c r="D37" s="3115">
        <v>34</v>
      </c>
      <c r="E37" s="3122" t="s">
        <v>982</v>
      </c>
      <c r="F37" s="3104"/>
    </row>
    <row r="38" spans="1:6" ht="17.100000000000001" customHeight="1">
      <c r="A38" s="3112"/>
      <c r="B38" s="3116" t="s">
        <v>3126</v>
      </c>
      <c r="C38" s="3116"/>
      <c r="D38" s="3115">
        <v>36</v>
      </c>
      <c r="E38" s="3109"/>
      <c r="F38" s="3104"/>
    </row>
    <row r="39" spans="1:6" ht="17.100000000000001" customHeight="1">
      <c r="A39" s="3112"/>
      <c r="B39" s="3120" t="s">
        <v>3125</v>
      </c>
      <c r="C39" s="3120"/>
      <c r="D39" s="3115">
        <v>34</v>
      </c>
      <c r="E39" s="3109"/>
      <c r="F39" s="3104"/>
    </row>
    <row r="40" spans="1:6" ht="17.100000000000001" customHeight="1">
      <c r="A40" s="3112"/>
      <c r="B40" s="3116" t="s">
        <v>3124</v>
      </c>
      <c r="C40" s="3116"/>
      <c r="D40" s="3115">
        <v>35</v>
      </c>
      <c r="E40" s="3109"/>
      <c r="F40" s="3104"/>
    </row>
    <row r="41" spans="1:6" ht="17.100000000000001" customHeight="1">
      <c r="A41" s="3112"/>
      <c r="B41" s="3120" t="s">
        <v>3123</v>
      </c>
      <c r="C41" s="3120"/>
      <c r="D41" s="3121" t="s">
        <v>3464</v>
      </c>
      <c r="E41" s="3109"/>
      <c r="F41" s="3104"/>
    </row>
    <row r="42" spans="1:6" ht="17.100000000000001" customHeight="1">
      <c r="A42" s="3112"/>
      <c r="B42" s="3116" t="s">
        <v>3122</v>
      </c>
      <c r="C42" s="3116"/>
      <c r="D42" s="3115">
        <v>17</v>
      </c>
      <c r="E42" s="3109"/>
      <c r="F42" s="3104"/>
    </row>
    <row r="43" spans="1:6" ht="17.100000000000001" customHeight="1">
      <c r="A43" s="3112"/>
      <c r="B43" s="3116" t="s">
        <v>3121</v>
      </c>
      <c r="C43" s="3116"/>
      <c r="D43" s="3115">
        <v>55</v>
      </c>
      <c r="E43" s="3109"/>
      <c r="F43" s="3104"/>
    </row>
    <row r="44" spans="1:6" ht="17.100000000000001" customHeight="1">
      <c r="A44" s="3112"/>
      <c r="B44" s="3120" t="s">
        <v>3120</v>
      </c>
      <c r="C44" s="3120"/>
      <c r="D44" s="3119" t="s">
        <v>3119</v>
      </c>
      <c r="E44" s="3109"/>
      <c r="F44" s="3104"/>
    </row>
    <row r="45" spans="1:6" ht="17.100000000000001" customHeight="1">
      <c r="A45" s="3112"/>
      <c r="B45" s="3118" t="s">
        <v>3118</v>
      </c>
      <c r="C45" s="3118"/>
      <c r="D45" s="3119" t="s">
        <v>3462</v>
      </c>
      <c r="E45" s="3109"/>
      <c r="F45" s="3104"/>
    </row>
    <row r="46" spans="1:6" ht="17.100000000000001" customHeight="1">
      <c r="A46" s="3112"/>
      <c r="B46" s="3118" t="s">
        <v>3117</v>
      </c>
      <c r="C46" s="3118"/>
      <c r="D46" s="3115">
        <v>77</v>
      </c>
      <c r="E46" s="3109"/>
      <c r="F46" s="3104"/>
    </row>
    <row r="47" spans="1:6" ht="17.100000000000001" customHeight="1">
      <c r="A47" s="3112"/>
      <c r="B47" s="3118" t="s">
        <v>3116</v>
      </c>
      <c r="C47" s="3118"/>
      <c r="D47" s="3119" t="s">
        <v>3463</v>
      </c>
      <c r="E47" s="3109"/>
      <c r="F47" s="3104"/>
    </row>
    <row r="48" spans="1:6" ht="17.100000000000001" customHeight="1">
      <c r="A48" s="3112"/>
      <c r="B48" s="3118" t="s">
        <v>3115</v>
      </c>
      <c r="C48" s="3118"/>
      <c r="D48" s="3115">
        <v>77</v>
      </c>
      <c r="E48" s="3109"/>
      <c r="F48" s="3104"/>
    </row>
    <row r="49" spans="1:6" ht="17.100000000000001" customHeight="1">
      <c r="A49" s="3112"/>
      <c r="B49" s="3118" t="s">
        <v>3465</v>
      </c>
      <c r="C49" s="3118"/>
      <c r="D49" s="3115">
        <v>74</v>
      </c>
      <c r="E49" s="3109"/>
      <c r="F49" s="3104"/>
    </row>
    <row r="50" spans="1:6" ht="17.100000000000001" customHeight="1">
      <c r="A50" s="3112"/>
      <c r="B50" s="3118" t="s">
        <v>3114</v>
      </c>
      <c r="C50" s="3118"/>
      <c r="D50" s="3115">
        <v>74</v>
      </c>
      <c r="E50" s="3109"/>
      <c r="F50" s="3104"/>
    </row>
    <row r="51" spans="1:6" ht="17.100000000000001" customHeight="1">
      <c r="A51" s="3112"/>
      <c r="B51" s="3118" t="s">
        <v>3113</v>
      </c>
      <c r="C51" s="3118"/>
      <c r="D51" s="3117"/>
      <c r="E51" s="3109"/>
      <c r="F51" s="3104"/>
    </row>
    <row r="52" spans="1:6" ht="17.100000000000001" customHeight="1">
      <c r="A52" s="3112"/>
      <c r="B52" s="3116" t="s">
        <v>3112</v>
      </c>
      <c r="C52" s="3116"/>
      <c r="D52" s="3115">
        <v>57</v>
      </c>
      <c r="E52" s="3109"/>
      <c r="F52" s="3104"/>
    </row>
    <row r="53" spans="1:6" ht="17.100000000000001" customHeight="1">
      <c r="A53" s="3112"/>
      <c r="B53" s="3116" t="s">
        <v>3111</v>
      </c>
      <c r="C53" s="3116"/>
      <c r="D53" s="3115">
        <v>2</v>
      </c>
      <c r="E53" s="3109"/>
      <c r="F53" s="3104"/>
    </row>
    <row r="54" spans="1:6" ht="17.100000000000001" customHeight="1">
      <c r="A54" s="3112"/>
      <c r="B54" s="3111" t="s">
        <v>3110</v>
      </c>
      <c r="C54" s="3111"/>
      <c r="D54" s="3110">
        <v>30</v>
      </c>
      <c r="E54" s="3109"/>
      <c r="F54" s="3104"/>
    </row>
    <row r="55" spans="1:6" ht="17.100000000000001" customHeight="1">
      <c r="A55" s="3112"/>
      <c r="B55" s="3111" t="s">
        <v>3109</v>
      </c>
      <c r="C55" s="3111"/>
      <c r="D55" s="3114" t="s">
        <v>3108</v>
      </c>
      <c r="E55" s="3109"/>
      <c r="F55" s="3104"/>
    </row>
    <row r="56" spans="1:6" ht="17.100000000000001" customHeight="1">
      <c r="A56" s="3112"/>
      <c r="B56" s="3111" t="s">
        <v>3107</v>
      </c>
      <c r="C56" s="3111"/>
      <c r="D56" s="3114" t="s">
        <v>3467</v>
      </c>
      <c r="E56" s="3109"/>
      <c r="F56" s="3104"/>
    </row>
    <row r="57" spans="1:6" ht="17.100000000000001" customHeight="1">
      <c r="A57" s="3112"/>
      <c r="B57" s="3111" t="s">
        <v>3106</v>
      </c>
      <c r="C57" s="3111"/>
      <c r="D57" s="3114" t="s">
        <v>3103</v>
      </c>
      <c r="E57" s="3109"/>
      <c r="F57" s="3104"/>
    </row>
    <row r="58" spans="1:6" ht="17.100000000000001" customHeight="1">
      <c r="A58" s="3112"/>
      <c r="B58" s="3111" t="s">
        <v>3105</v>
      </c>
      <c r="C58" s="3111"/>
      <c r="D58" s="3114" t="s">
        <v>3103</v>
      </c>
      <c r="E58" s="3109"/>
      <c r="F58" s="3104"/>
    </row>
    <row r="59" spans="1:6" ht="17.100000000000001" customHeight="1">
      <c r="A59" s="3112"/>
      <c r="B59" s="3113" t="s">
        <v>3104</v>
      </c>
      <c r="C59" s="3113"/>
      <c r="D59" s="3114" t="s">
        <v>3103</v>
      </c>
      <c r="E59" s="3109"/>
      <c r="F59" s="3104"/>
    </row>
    <row r="60" spans="1:6" ht="17.100000000000001" customHeight="1">
      <c r="A60" s="3112"/>
      <c r="B60" s="3111" t="s">
        <v>3102</v>
      </c>
      <c r="C60" s="3111"/>
      <c r="D60" s="3110">
        <v>66</v>
      </c>
      <c r="E60" s="3109"/>
      <c r="F60" s="3104"/>
    </row>
    <row r="61" spans="1:6" ht="17.100000000000001" customHeight="1">
      <c r="A61" s="3112"/>
      <c r="B61" s="3111" t="s">
        <v>3101</v>
      </c>
      <c r="C61" s="3111"/>
      <c r="D61" s="3110">
        <v>66</v>
      </c>
      <c r="E61" s="3109"/>
      <c r="F61" s="3104"/>
    </row>
    <row r="62" spans="1:6" ht="17.100000000000001" customHeight="1">
      <c r="A62" s="3112"/>
      <c r="B62" s="3111" t="s">
        <v>3100</v>
      </c>
      <c r="C62" s="3111"/>
      <c r="D62" s="3110">
        <v>77</v>
      </c>
      <c r="E62" s="3109"/>
      <c r="F62" s="3104"/>
    </row>
    <row r="63" spans="1:6" ht="12" customHeight="1" thickBot="1">
      <c r="A63" s="3108"/>
      <c r="B63" s="3107"/>
      <c r="C63" s="3107"/>
      <c r="D63" s="3106"/>
      <c r="E63" s="3105"/>
      <c r="F63" s="3104"/>
    </row>
    <row r="64" spans="1:6" s="3100" customFormat="1" ht="20.25">
      <c r="A64" s="3103" t="s">
        <v>3072</v>
      </c>
      <c r="B64" s="3101"/>
      <c r="C64" s="3101"/>
      <c r="D64" s="3101"/>
      <c r="E64" s="3102"/>
      <c r="F64" s="3101"/>
    </row>
    <row r="65" spans="1:5">
      <c r="A65" s="3099"/>
      <c r="B65" s="3099"/>
      <c r="C65" s="3099"/>
      <c r="D65" s="3099"/>
      <c r="E65" s="3099"/>
    </row>
    <row r="66" spans="1:5">
      <c r="A66" s="3099"/>
      <c r="B66" s="3099"/>
      <c r="C66" s="3099"/>
      <c r="D66" s="3099"/>
      <c r="E66" s="3099"/>
    </row>
    <row r="67" spans="1:5">
      <c r="A67" s="3099"/>
      <c r="B67" s="3099"/>
      <c r="C67" s="3099"/>
      <c r="D67" s="3099"/>
      <c r="E67" s="3099"/>
    </row>
    <row r="68" spans="1:5">
      <c r="A68" s="3099"/>
      <c r="B68" s="3099"/>
      <c r="C68" s="3099"/>
      <c r="D68" s="3099"/>
      <c r="E68" s="3099"/>
    </row>
    <row r="69" spans="1:5">
      <c r="A69" s="3099"/>
      <c r="B69" s="3099"/>
      <c r="C69" s="3099"/>
      <c r="D69" s="3099"/>
      <c r="E69" s="3099"/>
    </row>
    <row r="70" spans="1:5">
      <c r="A70" s="3099"/>
      <c r="B70" s="3099"/>
      <c r="C70" s="3099"/>
      <c r="D70" s="3099"/>
      <c r="E70" s="3099"/>
    </row>
    <row r="71" spans="1:5">
      <c r="A71" s="3099"/>
      <c r="B71" s="3099"/>
      <c r="C71" s="3099"/>
      <c r="D71" s="3099"/>
      <c r="E71" s="3099"/>
    </row>
    <row r="72" spans="1:5">
      <c r="A72" s="3099"/>
      <c r="B72" s="3099"/>
      <c r="C72" s="3099"/>
      <c r="D72" s="3099"/>
      <c r="E72" s="3099"/>
    </row>
    <row r="73" spans="1:5">
      <c r="A73" s="3099"/>
      <c r="B73" s="3099"/>
      <c r="C73" s="3099"/>
      <c r="D73" s="3099"/>
      <c r="E73" s="3099"/>
    </row>
    <row r="74" spans="1:5">
      <c r="A74" s="3099"/>
      <c r="B74" s="3099"/>
      <c r="C74" s="3099"/>
      <c r="D74" s="3099"/>
      <c r="E74" s="3099"/>
    </row>
    <row r="114" spans="13:13" ht="19.5">
      <c r="M114" s="3098"/>
    </row>
    <row r="142" spans="11:11" ht="19.5">
      <c r="K142" s="3098"/>
    </row>
    <row r="143" spans="11:11" ht="19.5">
      <c r="K143" s="3098"/>
    </row>
  </sheetData>
  <mergeCells count="1">
    <mergeCell ref="D1:E1"/>
  </mergeCells>
  <printOptions horizontalCentered="1" gridLinesSet="0"/>
  <pageMargins left="0.5" right="0.5" top="0.45" bottom="0.1" header="0" footer="0"/>
  <pageSetup scale="68" orientation="portrait" horizontalDpi="300" verticalDpi="300"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codeName="Sheet6">
    <pageSetUpPr fitToPage="1"/>
  </sheetPr>
  <dimension ref="A1:F78"/>
  <sheetViews>
    <sheetView showGridLines="0" zoomScaleNormal="100" workbookViewId="0">
      <selection activeCell="H25" sqref="H25:H27"/>
    </sheetView>
  </sheetViews>
  <sheetFormatPr defaultColWidth="12.5703125" defaultRowHeight="11.25" customHeight="1"/>
  <cols>
    <col min="1" max="1" width="2" style="188" customWidth="1"/>
    <col min="2" max="2" width="4.140625" style="188" customWidth="1"/>
    <col min="3" max="3" width="83.85546875" style="189" customWidth="1"/>
    <col min="4" max="4" width="15.5703125" style="190" customWidth="1"/>
    <col min="5" max="5" width="4.85546875" style="191" customWidth="1"/>
    <col min="6" max="6" width="12.5703125" style="192"/>
    <col min="7" max="16384" width="12.5703125" style="193"/>
  </cols>
  <sheetData>
    <row r="1" spans="1:4" ht="11.25" customHeight="1">
      <c r="A1" s="188" t="s">
        <v>778</v>
      </c>
      <c r="D1" s="190" t="s">
        <v>3500</v>
      </c>
    </row>
    <row r="2" spans="1:4" ht="1.35" customHeight="1" thickBot="1">
      <c r="A2" s="1141"/>
      <c r="B2" s="1141"/>
      <c r="C2" s="1141"/>
      <c r="D2" s="1142"/>
    </row>
    <row r="3" spans="1:4" ht="11.25" customHeight="1">
      <c r="A3" s="1143" t="s">
        <v>779</v>
      </c>
      <c r="B3" s="1381"/>
      <c r="C3" s="1144"/>
      <c r="D3" s="1145"/>
    </row>
    <row r="4" spans="1:4" ht="11.25" customHeight="1">
      <c r="A4" s="1389"/>
      <c r="B4" s="1390"/>
      <c r="C4" s="1150"/>
      <c r="D4" s="1391"/>
    </row>
    <row r="5" spans="1:4" ht="11.25" customHeight="1">
      <c r="A5" s="1146"/>
      <c r="B5" s="1153" t="s">
        <v>780</v>
      </c>
      <c r="C5" s="1147"/>
      <c r="D5" s="1148"/>
    </row>
    <row r="6" spans="1:4" ht="11.25" customHeight="1">
      <c r="A6" s="1146"/>
      <c r="B6" s="1153" t="s">
        <v>653</v>
      </c>
      <c r="C6" s="1147"/>
      <c r="D6" s="1148"/>
    </row>
    <row r="7" spans="1:4" ht="11.25" customHeight="1">
      <c r="A7" s="1146"/>
      <c r="B7" s="1153" t="s">
        <v>654</v>
      </c>
      <c r="C7" s="1147"/>
      <c r="D7" s="1148"/>
    </row>
    <row r="8" spans="1:4" ht="4.3499999999999996" customHeight="1">
      <c r="A8" s="1149"/>
      <c r="B8" s="1150"/>
      <c r="C8" s="1150"/>
      <c r="D8" s="1151"/>
    </row>
    <row r="9" spans="1:4" ht="11.25" customHeight="1">
      <c r="A9" s="1152"/>
      <c r="B9" s="1382" t="s">
        <v>770</v>
      </c>
      <c r="C9" s="1153" t="s">
        <v>1190</v>
      </c>
      <c r="D9" s="1148"/>
    </row>
    <row r="10" spans="1:4" ht="11.25" customHeight="1">
      <c r="A10" s="1154"/>
      <c r="B10" s="1383" t="s">
        <v>1191</v>
      </c>
      <c r="C10" s="1147"/>
      <c r="D10" s="1148"/>
    </row>
    <row r="11" spans="1:4" ht="11.25" customHeight="1">
      <c r="A11" s="1146"/>
      <c r="B11" s="1153" t="s">
        <v>1192</v>
      </c>
      <c r="C11" s="1147"/>
      <c r="D11" s="1148"/>
    </row>
    <row r="12" spans="1:4" ht="11.25" customHeight="1">
      <c r="A12" s="1146"/>
      <c r="B12" s="1153" t="s">
        <v>1193</v>
      </c>
      <c r="C12" s="1147"/>
      <c r="D12" s="1148"/>
    </row>
    <row r="13" spans="1:4" ht="11.25" customHeight="1">
      <c r="A13" s="1146"/>
      <c r="B13" s="1153" t="s">
        <v>1194</v>
      </c>
      <c r="C13" s="1147"/>
      <c r="D13" s="1148"/>
    </row>
    <row r="14" spans="1:4" ht="4.3499999999999996" customHeight="1">
      <c r="A14" s="1155"/>
      <c r="B14" s="1384"/>
      <c r="C14" s="1150"/>
      <c r="D14" s="1148"/>
    </row>
    <row r="15" spans="1:4" ht="11.25" customHeight="1">
      <c r="A15" s="1152"/>
      <c r="B15" s="1382" t="s">
        <v>773</v>
      </c>
      <c r="C15" s="1153" t="s">
        <v>1195</v>
      </c>
      <c r="D15" s="1148"/>
    </row>
    <row r="16" spans="1:4" ht="11.25" customHeight="1">
      <c r="A16" s="1146"/>
      <c r="B16" s="1153" t="s">
        <v>1196</v>
      </c>
      <c r="C16" s="1147"/>
      <c r="D16" s="1148"/>
    </row>
    <row r="17" spans="1:5" ht="11.25" customHeight="1">
      <c r="A17" s="1146"/>
      <c r="B17" s="1153" t="s">
        <v>1197</v>
      </c>
      <c r="C17" s="1147"/>
      <c r="D17" s="1148"/>
    </row>
    <row r="18" spans="1:5" ht="4.3499999999999996" customHeight="1">
      <c r="A18" s="1155"/>
      <c r="B18" s="1384"/>
      <c r="C18" s="1150"/>
      <c r="D18" s="1148"/>
    </row>
    <row r="19" spans="1:5" ht="11.25" customHeight="1">
      <c r="A19" s="1152"/>
      <c r="B19" s="1382" t="s">
        <v>774</v>
      </c>
      <c r="C19" s="1153" t="s">
        <v>1198</v>
      </c>
      <c r="D19" s="1148"/>
    </row>
    <row r="20" spans="1:5" ht="11.25" customHeight="1">
      <c r="A20" s="1146"/>
      <c r="B20" s="1153" t="s">
        <v>1199</v>
      </c>
      <c r="C20" s="1147"/>
      <c r="D20" s="1148"/>
    </row>
    <row r="21" spans="1:5" ht="11.25" customHeight="1">
      <c r="A21" s="1149"/>
      <c r="B21" s="1150"/>
      <c r="C21" s="1150"/>
      <c r="D21" s="1148"/>
    </row>
    <row r="22" spans="1:5" ht="11.25" customHeight="1">
      <c r="A22" s="1149"/>
      <c r="B22" s="1150"/>
      <c r="C22" s="1150"/>
      <c r="D22" s="1148"/>
    </row>
    <row r="23" spans="1:5" ht="11.25" customHeight="1">
      <c r="A23" s="1149"/>
      <c r="B23" s="1150"/>
      <c r="C23" s="1150"/>
      <c r="D23" s="1148"/>
    </row>
    <row r="24" spans="1:5" ht="11.25" customHeight="1">
      <c r="A24" s="1149"/>
      <c r="B24" s="1150"/>
      <c r="C24" s="1150"/>
      <c r="D24" s="1148"/>
    </row>
    <row r="25" spans="1:5" ht="11.25" customHeight="1">
      <c r="A25" s="1149"/>
      <c r="B25" s="1150"/>
      <c r="C25" s="1150"/>
      <c r="D25" s="1148"/>
    </row>
    <row r="26" spans="1:5" ht="11.25" customHeight="1">
      <c r="A26" s="1149"/>
      <c r="B26" s="1150"/>
      <c r="C26" s="1150"/>
      <c r="D26" s="1148"/>
    </row>
    <row r="27" spans="1:5" ht="11.25" customHeight="1">
      <c r="A27" s="1149"/>
      <c r="B27" s="1150"/>
      <c r="C27" s="1150"/>
      <c r="D27" s="1148"/>
    </row>
    <row r="28" spans="1:5" ht="12" customHeight="1">
      <c r="A28" s="1244"/>
      <c r="B28" s="1385" t="s">
        <v>770</v>
      </c>
      <c r="C28" s="5440" t="s">
        <v>528</v>
      </c>
      <c r="D28" s="1245"/>
      <c r="E28" s="191" t="s">
        <v>982</v>
      </c>
    </row>
    <row r="29" spans="1:5" ht="11.25" customHeight="1">
      <c r="A29" s="1246"/>
      <c r="B29" s="1386"/>
      <c r="C29" s="1247"/>
      <c r="D29" s="1248"/>
    </row>
    <row r="30" spans="1:5" ht="11.25" customHeight="1">
      <c r="A30" s="1246"/>
      <c r="B30" s="1386"/>
      <c r="C30" s="1249"/>
      <c r="D30" s="1248"/>
    </row>
    <row r="31" spans="1:5" ht="11.25" customHeight="1">
      <c r="A31" s="1250"/>
      <c r="B31" s="1387" t="s">
        <v>773</v>
      </c>
      <c r="C31" s="1251" t="s">
        <v>529</v>
      </c>
      <c r="D31" s="1248"/>
    </row>
    <row r="32" spans="1:5" ht="11.25" customHeight="1">
      <c r="A32" s="1250"/>
      <c r="B32" s="1387"/>
      <c r="C32" s="1251"/>
      <c r="D32" s="1248"/>
    </row>
    <row r="33" spans="1:4" ht="11.25" customHeight="1">
      <c r="A33" s="1250"/>
      <c r="B33" s="1387" t="s">
        <v>774</v>
      </c>
      <c r="C33" s="1251" t="s">
        <v>1200</v>
      </c>
      <c r="D33" s="1248"/>
    </row>
    <row r="34" spans="1:4" ht="11.25" customHeight="1">
      <c r="A34" s="1246"/>
      <c r="B34" s="1386"/>
      <c r="C34" s="1251" t="s">
        <v>1219</v>
      </c>
      <c r="D34" s="1252"/>
    </row>
    <row r="35" spans="1:4" ht="4.3499999999999996" customHeight="1">
      <c r="A35" s="1246"/>
      <c r="B35" s="1386"/>
      <c r="C35" s="1251"/>
      <c r="D35" s="1252"/>
    </row>
    <row r="36" spans="1:4" ht="11.25" customHeight="1">
      <c r="A36" s="1246"/>
      <c r="B36" s="1386"/>
      <c r="C36" s="1253" t="s">
        <v>1102</v>
      </c>
      <c r="D36" s="1252"/>
    </row>
    <row r="37" spans="1:4" ht="11.25" customHeight="1">
      <c r="A37" s="1246"/>
      <c r="B37" s="1386"/>
      <c r="C37" s="1253"/>
      <c r="D37" s="1252"/>
    </row>
    <row r="38" spans="1:4" ht="11.25" customHeight="1">
      <c r="A38" s="1246"/>
      <c r="B38" s="1386"/>
      <c r="C38" s="1253"/>
      <c r="D38" s="1252"/>
    </row>
    <row r="39" spans="1:4" ht="11.25" customHeight="1">
      <c r="A39" s="1246"/>
      <c r="B39" s="1386"/>
      <c r="C39" s="1253"/>
      <c r="D39" s="1252"/>
    </row>
    <row r="40" spans="1:4" ht="11.25" customHeight="1">
      <c r="A40" s="1246"/>
      <c r="B40" s="1386"/>
      <c r="C40" s="1251"/>
      <c r="D40" s="1252"/>
    </row>
    <row r="41" spans="1:4" ht="11.25" customHeight="1">
      <c r="A41" s="1250"/>
      <c r="B41" s="1387" t="s">
        <v>1103</v>
      </c>
      <c r="C41" s="1251" t="s">
        <v>1201</v>
      </c>
      <c r="D41" s="1252"/>
    </row>
    <row r="42" spans="1:4" ht="11.25" customHeight="1">
      <c r="A42" s="1246"/>
      <c r="B42" s="1386"/>
      <c r="C42" s="1251" t="s">
        <v>1202</v>
      </c>
      <c r="D42" s="1252"/>
    </row>
    <row r="43" spans="1:4" ht="4.3499999999999996" customHeight="1">
      <c r="A43" s="1246"/>
      <c r="B43" s="1386"/>
      <c r="C43" s="1251"/>
      <c r="D43" s="1252"/>
    </row>
    <row r="44" spans="1:4" ht="11.25" customHeight="1">
      <c r="A44" s="1246"/>
      <c r="B44" s="1386"/>
      <c r="C44" s="1254" t="s">
        <v>1012</v>
      </c>
      <c r="D44" s="1252"/>
    </row>
    <row r="45" spans="1:4" ht="11.25" customHeight="1">
      <c r="A45" s="1246"/>
      <c r="B45" s="1386"/>
      <c r="C45" s="1254"/>
      <c r="D45" s="1252"/>
    </row>
    <row r="46" spans="1:4" ht="11.25" customHeight="1">
      <c r="A46" s="1246"/>
      <c r="B46" s="1386"/>
      <c r="C46" s="1255"/>
      <c r="D46" s="1252"/>
    </row>
    <row r="47" spans="1:4" ht="11.25" customHeight="1">
      <c r="A47" s="1246"/>
      <c r="B47" s="1386"/>
      <c r="C47" s="1255"/>
      <c r="D47" s="1252"/>
    </row>
    <row r="48" spans="1:4" ht="11.25" customHeight="1">
      <c r="A48" s="1246"/>
      <c r="B48" s="1386"/>
      <c r="C48" s="1256"/>
      <c r="D48" s="1252"/>
    </row>
    <row r="49" spans="1:4" ht="11.25" customHeight="1">
      <c r="A49" s="1246"/>
      <c r="B49" s="1386"/>
      <c r="C49" s="1256"/>
      <c r="D49" s="1252"/>
    </row>
    <row r="50" spans="1:4" ht="11.25" customHeight="1">
      <c r="A50" s="1246"/>
      <c r="B50" s="1386"/>
      <c r="C50" s="1256"/>
      <c r="D50" s="1252"/>
    </row>
    <row r="51" spans="1:4" ht="11.25" customHeight="1">
      <c r="A51" s="1246"/>
      <c r="B51" s="1386"/>
      <c r="C51" s="1251"/>
      <c r="D51" s="1252"/>
    </row>
    <row r="52" spans="1:4" ht="11.25" customHeight="1">
      <c r="A52" s="1246"/>
      <c r="B52" s="1386"/>
      <c r="C52" s="1256"/>
      <c r="D52" s="1252"/>
    </row>
    <row r="53" spans="1:4" ht="11.25" customHeight="1">
      <c r="A53" s="1257"/>
      <c r="B53" s="1388" t="s">
        <v>574</v>
      </c>
      <c r="C53" s="1256"/>
      <c r="D53" s="1252"/>
    </row>
    <row r="54" spans="1:4" ht="11.25" customHeight="1">
      <c r="A54" s="1250"/>
      <c r="B54" s="1387" t="s">
        <v>575</v>
      </c>
      <c r="C54" s="1251" t="s">
        <v>184</v>
      </c>
      <c r="D54" s="1252"/>
    </row>
    <row r="55" spans="1:4" ht="11.25" customHeight="1">
      <c r="A55" s="1258"/>
      <c r="B55" s="1256"/>
      <c r="C55" s="1251" t="s">
        <v>183</v>
      </c>
      <c r="D55" s="1252"/>
    </row>
    <row r="56" spans="1:4" ht="11.25" customHeight="1">
      <c r="A56" s="1258"/>
      <c r="B56" s="1256"/>
      <c r="C56" s="1256"/>
      <c r="D56" s="1252"/>
    </row>
    <row r="57" spans="1:4" ht="11.25" customHeight="1">
      <c r="A57" s="1258"/>
      <c r="B57" s="1256"/>
      <c r="C57" s="1251" t="s">
        <v>576</v>
      </c>
      <c r="D57" s="1252"/>
    </row>
    <row r="58" spans="1:4" ht="11.25" customHeight="1">
      <c r="A58" s="1258"/>
      <c r="B58" s="1251" t="s">
        <v>577</v>
      </c>
      <c r="C58" s="1251"/>
      <c r="D58" s="1252"/>
    </row>
    <row r="59" spans="1:4" ht="11.25" customHeight="1">
      <c r="A59" s="1258"/>
      <c r="B59" s="1251"/>
      <c r="C59" s="1251"/>
      <c r="D59" s="1252"/>
    </row>
    <row r="60" spans="1:4" ht="11.25" customHeight="1">
      <c r="A60" s="1258"/>
      <c r="B60" s="1251" t="s">
        <v>862</v>
      </c>
      <c r="C60" s="1251"/>
      <c r="D60" s="1252"/>
    </row>
    <row r="61" spans="1:4" ht="11.25" customHeight="1">
      <c r="A61" s="1258"/>
      <c r="B61" s="1251" t="s">
        <v>1203</v>
      </c>
      <c r="C61" s="1251"/>
      <c r="D61" s="1252"/>
    </row>
    <row r="62" spans="1:4" ht="11.25" customHeight="1">
      <c r="A62" s="1258"/>
      <c r="B62" s="1251" t="s">
        <v>1204</v>
      </c>
      <c r="C62" s="1251"/>
      <c r="D62" s="1252"/>
    </row>
    <row r="63" spans="1:4" ht="11.25" customHeight="1">
      <c r="A63" s="1258"/>
      <c r="B63" s="1256"/>
      <c r="C63" s="1259"/>
      <c r="D63" s="1252"/>
    </row>
    <row r="64" spans="1:4" ht="11.25" customHeight="1">
      <c r="A64" s="1258"/>
      <c r="B64" s="1256"/>
      <c r="C64" s="1251"/>
      <c r="D64" s="1252"/>
    </row>
    <row r="65" spans="1:4" ht="11.25" customHeight="1">
      <c r="A65" s="1258"/>
      <c r="B65" s="1256"/>
      <c r="C65" s="1251"/>
      <c r="D65" s="1252"/>
    </row>
    <row r="66" spans="1:4" ht="11.25" customHeight="1">
      <c r="A66" s="1258"/>
      <c r="B66" s="1256"/>
      <c r="C66" s="1251"/>
      <c r="D66" s="1252"/>
    </row>
    <row r="67" spans="1:4" ht="11.25" customHeight="1">
      <c r="A67" s="1258"/>
      <c r="B67" s="1256"/>
      <c r="C67" s="1251"/>
      <c r="D67" s="1252"/>
    </row>
    <row r="68" spans="1:4" ht="11.25" customHeight="1">
      <c r="A68" s="1258"/>
      <c r="B68" s="1256"/>
      <c r="C68" s="1251"/>
      <c r="D68" s="1252"/>
    </row>
    <row r="69" spans="1:4" ht="11.25" customHeight="1">
      <c r="A69" s="1258"/>
      <c r="B69" s="1256"/>
      <c r="C69" s="1251"/>
      <c r="D69" s="1252"/>
    </row>
    <row r="70" spans="1:4" ht="11.25" customHeight="1">
      <c r="A70" s="1258"/>
      <c r="B70" s="1256"/>
      <c r="C70" s="1251"/>
      <c r="D70" s="1252"/>
    </row>
    <row r="71" spans="1:4" ht="11.25" customHeight="1">
      <c r="A71" s="1258"/>
      <c r="B71" s="1256"/>
      <c r="C71" s="1251"/>
      <c r="D71" s="1252"/>
    </row>
    <row r="72" spans="1:4" ht="11.25" customHeight="1">
      <c r="A72" s="1258"/>
      <c r="B72" s="1256"/>
      <c r="C72" s="1251"/>
      <c r="D72" s="1252"/>
    </row>
    <row r="73" spans="1:4" ht="11.25" customHeight="1">
      <c r="A73" s="1258"/>
      <c r="B73" s="1256"/>
      <c r="C73" s="1251"/>
      <c r="D73" s="1252"/>
    </row>
    <row r="74" spans="1:4" ht="11.25" customHeight="1">
      <c r="A74" s="1258"/>
      <c r="B74" s="1256"/>
      <c r="C74" s="1256"/>
      <c r="D74" s="1252"/>
    </row>
    <row r="75" spans="1:4" ht="11.25" customHeight="1">
      <c r="A75" s="1258"/>
      <c r="B75" s="1256"/>
      <c r="C75" s="1256"/>
      <c r="D75" s="1252"/>
    </row>
    <row r="76" spans="1:4" ht="11.25" customHeight="1">
      <c r="A76" s="1258"/>
      <c r="B76" s="1256"/>
      <c r="C76" s="1256"/>
      <c r="D76" s="1252"/>
    </row>
    <row r="77" spans="1:4" ht="11.25" customHeight="1" thickBot="1">
      <c r="A77" s="1260"/>
      <c r="B77" s="1261"/>
      <c r="C77" s="1261"/>
      <c r="D77" s="1262"/>
    </row>
    <row r="78" spans="1:4" ht="11.25" customHeight="1">
      <c r="A78" s="1141"/>
      <c r="B78" s="1141"/>
      <c r="C78" s="1156"/>
      <c r="D78" s="1157" t="s">
        <v>173</v>
      </c>
    </row>
  </sheetData>
  <phoneticPr fontId="0" type="noConversion"/>
  <printOptions horizontalCentered="1" gridLinesSet="0"/>
  <pageMargins left="0.5" right="0.5" top="0.5" bottom="0.1" header="0" footer="0"/>
  <pageSetup scale="89" orientation="portrait" horizontalDpi="1800" verticalDpi="1800" r:id="rId1"/>
  <headerFooter alignWithMargins="0"/>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3">
    <pageSetUpPr fitToPage="1"/>
  </sheetPr>
  <dimension ref="A1:Q139"/>
  <sheetViews>
    <sheetView showGridLines="0" zoomScaleNormal="100" workbookViewId="0">
      <selection activeCell="G9" sqref="G9"/>
    </sheetView>
  </sheetViews>
  <sheetFormatPr defaultColWidth="12.5703125" defaultRowHeight="15.75"/>
  <cols>
    <col min="1" max="1" width="5" style="450" customWidth="1"/>
    <col min="2" max="2" width="94.7109375" style="450" customWidth="1"/>
    <col min="3" max="3" width="1.140625" style="450" hidden="1" customWidth="1"/>
    <col min="4" max="4" width="13.85546875" style="3135" customWidth="1"/>
    <col min="5" max="5" width="3" style="450" customWidth="1"/>
    <col min="6" max="16384" width="12.5703125" style="450"/>
  </cols>
  <sheetData>
    <row r="1" spans="1:6" s="3140" customFormat="1" ht="17.25" thickBot="1">
      <c r="A1" s="3171">
        <v>108</v>
      </c>
      <c r="B1" s="3143"/>
      <c r="C1" s="3143"/>
      <c r="D1" s="3170"/>
      <c r="E1" s="3169" t="s">
        <v>3500</v>
      </c>
    </row>
    <row r="2" spans="1:6">
      <c r="A2" s="3168"/>
      <c r="B2" s="3167"/>
      <c r="C2" s="3167"/>
      <c r="D2" s="3166"/>
      <c r="E2" s="3165"/>
    </row>
    <row r="3" spans="1:6">
      <c r="A3" s="3164" t="s">
        <v>3212</v>
      </c>
      <c r="B3" s="3163"/>
      <c r="C3" s="3163"/>
      <c r="D3" s="3162"/>
      <c r="E3" s="3157"/>
    </row>
    <row r="4" spans="1:6">
      <c r="A4" s="3154"/>
      <c r="B4" s="3149"/>
      <c r="C4" s="3149"/>
      <c r="D4" s="3161" t="s">
        <v>3159</v>
      </c>
      <c r="E4" s="3150"/>
    </row>
    <row r="5" spans="1:6" ht="14.1" customHeight="1">
      <c r="A5" s="3154"/>
      <c r="B5" s="3149"/>
      <c r="C5" s="3149"/>
      <c r="D5" s="3161"/>
      <c r="E5" s="3150"/>
    </row>
    <row r="6" spans="1:6" s="3149" customFormat="1" ht="15.6" customHeight="1">
      <c r="A6" s="3154"/>
      <c r="B6" s="3153" t="s">
        <v>3211</v>
      </c>
      <c r="C6" s="3152" t="s">
        <v>982</v>
      </c>
      <c r="D6" s="3151">
        <v>73</v>
      </c>
      <c r="E6" s="3150"/>
    </row>
    <row r="7" spans="1:6" s="3149" customFormat="1" ht="15.6" customHeight="1">
      <c r="A7" s="3154"/>
      <c r="B7" s="3153" t="s">
        <v>3210</v>
      </c>
      <c r="C7" s="3152" t="s">
        <v>982</v>
      </c>
      <c r="D7" s="3151">
        <v>77</v>
      </c>
      <c r="E7" s="3150"/>
    </row>
    <row r="8" spans="1:6" s="3149" customFormat="1" ht="15.6" customHeight="1">
      <c r="A8" s="3154"/>
      <c r="B8" s="3153" t="s">
        <v>3209</v>
      </c>
      <c r="C8" s="3152" t="s">
        <v>982</v>
      </c>
      <c r="D8" s="3151">
        <v>67</v>
      </c>
      <c r="E8" s="3150"/>
    </row>
    <row r="9" spans="1:6" s="3149" customFormat="1" ht="15.6" customHeight="1">
      <c r="A9" s="3154"/>
      <c r="B9" s="3153" t="s">
        <v>3208</v>
      </c>
      <c r="C9" s="3152" t="s">
        <v>982</v>
      </c>
      <c r="D9" s="3151">
        <v>17</v>
      </c>
      <c r="E9" s="3150"/>
    </row>
    <row r="10" spans="1:6" s="3149" customFormat="1" ht="15.6" customHeight="1">
      <c r="A10" s="3154"/>
      <c r="B10" s="3153" t="s">
        <v>3207</v>
      </c>
      <c r="C10" s="3152" t="s">
        <v>982</v>
      </c>
      <c r="D10" s="3159">
        <v>105</v>
      </c>
      <c r="E10" s="3150"/>
    </row>
    <row r="11" spans="1:6" s="3149" customFormat="1" ht="15.6" customHeight="1">
      <c r="A11" s="3154"/>
      <c r="B11" s="3152" t="s">
        <v>3206</v>
      </c>
      <c r="C11" s="3152" t="s">
        <v>982</v>
      </c>
      <c r="D11" s="3156"/>
      <c r="E11" s="3150"/>
    </row>
    <row r="12" spans="1:6" s="3149" customFormat="1" ht="15.6" customHeight="1">
      <c r="A12" s="3154"/>
      <c r="B12" s="3153" t="s">
        <v>3205</v>
      </c>
      <c r="C12" s="3152" t="s">
        <v>982</v>
      </c>
      <c r="D12" s="3156"/>
      <c r="E12" s="3150"/>
      <c r="F12" s="3149" t="s">
        <v>982</v>
      </c>
    </row>
    <row r="13" spans="1:6" s="3149" customFormat="1" ht="15.6" customHeight="1">
      <c r="A13" s="3154"/>
      <c r="B13" s="3153" t="s">
        <v>3204</v>
      </c>
      <c r="C13" s="3152" t="s">
        <v>982</v>
      </c>
      <c r="D13" s="3156"/>
      <c r="E13" s="3150"/>
      <c r="F13" s="3149" t="s">
        <v>982</v>
      </c>
    </row>
    <row r="14" spans="1:6" s="3149" customFormat="1" ht="15.6" customHeight="1">
      <c r="A14" s="3154"/>
      <c r="B14" s="3153" t="s">
        <v>3203</v>
      </c>
      <c r="C14" s="3152" t="s">
        <v>982</v>
      </c>
      <c r="D14" s="3151">
        <v>16</v>
      </c>
      <c r="E14" s="3150"/>
    </row>
    <row r="15" spans="1:6" s="3149" customFormat="1" ht="15.6" customHeight="1">
      <c r="A15" s="3154"/>
      <c r="B15" s="3153" t="s">
        <v>3468</v>
      </c>
      <c r="C15" s="3152" t="s">
        <v>982</v>
      </c>
      <c r="D15" s="3151">
        <v>19</v>
      </c>
      <c r="E15" s="3150"/>
    </row>
    <row r="16" spans="1:6" s="3149" customFormat="1" ht="15.6" customHeight="1">
      <c r="A16" s="3154"/>
      <c r="B16" s="3153" t="s">
        <v>3202</v>
      </c>
      <c r="C16" s="3152" t="s">
        <v>982</v>
      </c>
      <c r="D16" s="3151">
        <v>78</v>
      </c>
      <c r="E16" s="3150"/>
    </row>
    <row r="17" spans="1:5" s="3149" customFormat="1" ht="15.6" customHeight="1">
      <c r="A17" s="3154"/>
      <c r="B17" s="3153" t="s">
        <v>3201</v>
      </c>
      <c r="C17" s="3152" t="s">
        <v>982</v>
      </c>
      <c r="D17" s="3151">
        <v>79</v>
      </c>
      <c r="E17" s="3150"/>
    </row>
    <row r="18" spans="1:5" s="3149" customFormat="1" ht="15.6" customHeight="1">
      <c r="A18" s="3154"/>
      <c r="B18" s="3153" t="s">
        <v>3200</v>
      </c>
      <c r="C18" s="3152" t="s">
        <v>982</v>
      </c>
      <c r="D18" s="3151" t="s">
        <v>3506</v>
      </c>
      <c r="E18" s="3150"/>
    </row>
    <row r="19" spans="1:5" s="3149" customFormat="1" ht="15.6" customHeight="1">
      <c r="A19" s="3154"/>
      <c r="B19" s="3152" t="s">
        <v>3199</v>
      </c>
      <c r="C19" s="3152" t="s">
        <v>982</v>
      </c>
      <c r="D19" s="3156"/>
      <c r="E19" s="3150"/>
    </row>
    <row r="20" spans="1:5" s="3149" customFormat="1" ht="15.6" customHeight="1">
      <c r="A20" s="3154"/>
      <c r="B20" s="3153" t="s">
        <v>3198</v>
      </c>
      <c r="C20" s="3152" t="s">
        <v>982</v>
      </c>
      <c r="D20" s="3151">
        <v>41</v>
      </c>
      <c r="E20" s="3150"/>
    </row>
    <row r="21" spans="1:5" s="3149" customFormat="1" ht="15.6" customHeight="1">
      <c r="A21" s="3154"/>
      <c r="B21" s="3153" t="s">
        <v>3197</v>
      </c>
      <c r="C21" s="3152" t="s">
        <v>982</v>
      </c>
      <c r="D21" s="3160" t="s">
        <v>3464</v>
      </c>
      <c r="E21" s="3150"/>
    </row>
    <row r="22" spans="1:5" s="3149" customFormat="1" ht="15.6" customHeight="1">
      <c r="A22" s="3154"/>
      <c r="B22" s="3153" t="s">
        <v>3196</v>
      </c>
      <c r="C22" s="3152" t="s">
        <v>982</v>
      </c>
      <c r="D22" s="3151">
        <v>16</v>
      </c>
      <c r="E22" s="3150"/>
    </row>
    <row r="23" spans="1:5" s="3149" customFormat="1" ht="15.6" customHeight="1">
      <c r="A23" s="3154"/>
      <c r="B23" s="3153" t="s">
        <v>3195</v>
      </c>
      <c r="C23" s="3152" t="s">
        <v>982</v>
      </c>
      <c r="D23" s="3155" t="s">
        <v>3194</v>
      </c>
      <c r="E23" s="3150"/>
    </row>
    <row r="24" spans="1:5" s="3149" customFormat="1" ht="15.6" customHeight="1">
      <c r="A24" s="3154"/>
      <c r="B24" s="3153" t="s">
        <v>3193</v>
      </c>
      <c r="C24" s="3152" t="s">
        <v>982</v>
      </c>
      <c r="D24" s="3151">
        <v>20</v>
      </c>
      <c r="E24" s="3150"/>
    </row>
    <row r="25" spans="1:5" s="3149" customFormat="1" ht="15.6" customHeight="1">
      <c r="A25" s="3154"/>
      <c r="B25" s="3153" t="s">
        <v>3192</v>
      </c>
      <c r="C25" s="3152" t="s">
        <v>982</v>
      </c>
      <c r="D25" s="3159">
        <v>16</v>
      </c>
      <c r="E25" s="3150"/>
    </row>
    <row r="26" spans="1:5" s="3149" customFormat="1" ht="15.6" customHeight="1">
      <c r="A26" s="3154"/>
      <c r="B26" s="3152" t="s">
        <v>3191</v>
      </c>
      <c r="C26" s="3152" t="s">
        <v>982</v>
      </c>
      <c r="D26" s="3156"/>
      <c r="E26" s="3150"/>
    </row>
    <row r="27" spans="1:5" s="3149" customFormat="1" ht="15.6" customHeight="1">
      <c r="A27" s="3154"/>
      <c r="B27" s="3153" t="s">
        <v>3190</v>
      </c>
      <c r="C27" s="3152" t="s">
        <v>982</v>
      </c>
      <c r="D27" s="3151">
        <v>16</v>
      </c>
      <c r="E27" s="3150"/>
    </row>
    <row r="28" spans="1:5" s="3149" customFormat="1" ht="15.6" customHeight="1">
      <c r="A28" s="3154"/>
      <c r="B28" s="3153" t="s">
        <v>3189</v>
      </c>
      <c r="C28" s="3152" t="s">
        <v>982</v>
      </c>
      <c r="D28" s="3151">
        <v>16</v>
      </c>
      <c r="E28" s="3150"/>
    </row>
    <row r="29" spans="1:5" s="3149" customFormat="1" ht="15.6" customHeight="1">
      <c r="A29" s="3154"/>
      <c r="B29" s="3153" t="s">
        <v>3188</v>
      </c>
      <c r="C29" s="3152" t="s">
        <v>982</v>
      </c>
      <c r="D29" s="3155" t="s">
        <v>3103</v>
      </c>
      <c r="E29" s="3150"/>
    </row>
    <row r="30" spans="1:5" s="3149" customFormat="1" ht="15.6" customHeight="1">
      <c r="A30" s="3154"/>
      <c r="B30" s="3153" t="s">
        <v>3187</v>
      </c>
      <c r="C30" s="3152" t="s">
        <v>982</v>
      </c>
      <c r="D30" s="3155" t="s">
        <v>3103</v>
      </c>
      <c r="E30" s="3150"/>
    </row>
    <row r="31" spans="1:5" s="3149" customFormat="1" ht="15.6" customHeight="1">
      <c r="A31" s="3154"/>
      <c r="B31" s="3153" t="s">
        <v>3184</v>
      </c>
      <c r="C31" s="3152" t="s">
        <v>982</v>
      </c>
      <c r="D31" s="3151">
        <v>36</v>
      </c>
      <c r="E31" s="3150"/>
    </row>
    <row r="32" spans="1:5" s="3149" customFormat="1" ht="15.6" customHeight="1">
      <c r="A32" s="3158"/>
      <c r="B32" s="3153" t="s">
        <v>3186</v>
      </c>
      <c r="C32" s="3152" t="s">
        <v>982</v>
      </c>
      <c r="D32" s="3151">
        <v>34</v>
      </c>
      <c r="E32" s="3157"/>
    </row>
    <row r="33" spans="1:5" s="3149" customFormat="1" ht="15.6" customHeight="1">
      <c r="A33" s="3154"/>
      <c r="B33" s="3153" t="s">
        <v>3184</v>
      </c>
      <c r="C33" s="3152" t="s">
        <v>982</v>
      </c>
      <c r="D33" s="3151">
        <v>35</v>
      </c>
      <c r="E33" s="3150"/>
    </row>
    <row r="34" spans="1:5" s="3149" customFormat="1" ht="15.6" customHeight="1">
      <c r="A34" s="3154"/>
      <c r="B34" s="3153" t="s">
        <v>3185</v>
      </c>
      <c r="C34" s="3152" t="s">
        <v>982</v>
      </c>
      <c r="D34" s="3151">
        <v>34</v>
      </c>
      <c r="E34" s="3150"/>
    </row>
    <row r="35" spans="1:5" s="3149" customFormat="1" ht="15.6" customHeight="1">
      <c r="A35" s="3154"/>
      <c r="B35" s="3153" t="s">
        <v>3184</v>
      </c>
      <c r="C35" s="3152" t="s">
        <v>982</v>
      </c>
      <c r="D35" s="3151">
        <v>35</v>
      </c>
      <c r="E35" s="3150"/>
    </row>
    <row r="36" spans="1:5" s="3149" customFormat="1" ht="15.6" customHeight="1">
      <c r="A36" s="3154"/>
      <c r="B36" s="3153" t="s">
        <v>3183</v>
      </c>
      <c r="C36" s="3152" t="s">
        <v>982</v>
      </c>
      <c r="D36" s="3151">
        <v>63</v>
      </c>
      <c r="E36" s="3150"/>
    </row>
    <row r="37" spans="1:5" s="3149" customFormat="1" ht="15.6" customHeight="1">
      <c r="A37" s="3154"/>
      <c r="B37" s="3153" t="s">
        <v>3182</v>
      </c>
      <c r="C37" s="3152" t="s">
        <v>982</v>
      </c>
      <c r="D37" s="3151">
        <v>64</v>
      </c>
      <c r="E37" s="3150"/>
    </row>
    <row r="38" spans="1:5" s="3149" customFormat="1" ht="15.6" customHeight="1">
      <c r="A38" s="3154"/>
      <c r="B38" s="3152" t="s">
        <v>3181</v>
      </c>
      <c r="C38" s="3152" t="s">
        <v>982</v>
      </c>
      <c r="D38" s="3156"/>
      <c r="E38" s="3150"/>
    </row>
    <row r="39" spans="1:5" s="3149" customFormat="1" ht="15.6" customHeight="1">
      <c r="A39" s="3154"/>
      <c r="B39" s="3153" t="s">
        <v>3180</v>
      </c>
      <c r="C39" s="3152" t="s">
        <v>982</v>
      </c>
      <c r="D39" s="3151">
        <v>58</v>
      </c>
      <c r="E39" s="3150"/>
    </row>
    <row r="40" spans="1:5" s="3149" customFormat="1" ht="15.6" customHeight="1">
      <c r="A40" s="3154"/>
      <c r="B40" s="3153" t="s">
        <v>3179</v>
      </c>
      <c r="C40" s="3152" t="s">
        <v>982</v>
      </c>
      <c r="D40" s="3151">
        <v>7</v>
      </c>
      <c r="E40" s="3150"/>
    </row>
    <row r="41" spans="1:5" s="3149" customFormat="1" ht="15.6" customHeight="1">
      <c r="A41" s="3154"/>
      <c r="B41" s="3153" t="s">
        <v>3178</v>
      </c>
      <c r="C41" s="3152" t="s">
        <v>982</v>
      </c>
      <c r="D41" s="3155" t="s">
        <v>3119</v>
      </c>
      <c r="E41" s="3150"/>
    </row>
    <row r="42" spans="1:5" s="3149" customFormat="1" ht="15.6" customHeight="1">
      <c r="A42" s="3154"/>
      <c r="B42" s="3153" t="s">
        <v>3177</v>
      </c>
      <c r="C42" s="3152" t="s">
        <v>982</v>
      </c>
      <c r="D42" s="3151">
        <v>54</v>
      </c>
      <c r="E42" s="3150"/>
    </row>
    <row r="43" spans="1:5" s="3149" customFormat="1" ht="15.6" customHeight="1">
      <c r="A43" s="3154"/>
      <c r="B43" s="3153" t="s">
        <v>3176</v>
      </c>
      <c r="C43" s="3152" t="s">
        <v>982</v>
      </c>
      <c r="D43" s="3155" t="s">
        <v>3119</v>
      </c>
      <c r="E43" s="3150"/>
    </row>
    <row r="44" spans="1:5" s="3149" customFormat="1" ht="15.6" customHeight="1">
      <c r="A44" s="3154"/>
      <c r="B44" s="3153" t="s">
        <v>548</v>
      </c>
      <c r="C44" s="3152" t="s">
        <v>982</v>
      </c>
      <c r="D44" s="3151"/>
      <c r="E44" s="3150"/>
    </row>
    <row r="45" spans="1:5" s="3149" customFormat="1" ht="15.6" customHeight="1">
      <c r="A45" s="3154"/>
      <c r="B45" s="3153" t="s">
        <v>3175</v>
      </c>
      <c r="C45" s="3152" t="s">
        <v>982</v>
      </c>
      <c r="D45" s="3151">
        <v>3</v>
      </c>
      <c r="E45" s="3150"/>
    </row>
    <row r="46" spans="1:5" s="3149" customFormat="1" ht="15.6" customHeight="1">
      <c r="A46" s="3154"/>
      <c r="B46" s="3153" t="s">
        <v>3174</v>
      </c>
      <c r="C46" s="3152" t="s">
        <v>982</v>
      </c>
      <c r="D46" s="3155" t="s">
        <v>3173</v>
      </c>
      <c r="E46" s="3150"/>
    </row>
    <row r="47" spans="1:5" s="3149" customFormat="1" ht="15.6" customHeight="1">
      <c r="A47" s="3154"/>
      <c r="B47" s="3153" t="s">
        <v>3172</v>
      </c>
      <c r="C47" s="3152" t="s">
        <v>982</v>
      </c>
      <c r="D47" s="3151">
        <v>3</v>
      </c>
      <c r="E47" s="3150"/>
    </row>
    <row r="48" spans="1:5" s="3149" customFormat="1" ht="15.6" customHeight="1">
      <c r="A48" s="3154"/>
      <c r="B48" s="3153" t="s">
        <v>3171</v>
      </c>
      <c r="C48" s="3152" t="s">
        <v>982</v>
      </c>
      <c r="D48" s="3151">
        <v>3</v>
      </c>
      <c r="E48" s="3150"/>
    </row>
    <row r="49" spans="1:5" s="3149" customFormat="1" ht="15.6" customHeight="1">
      <c r="A49" s="3154"/>
      <c r="B49" s="3153" t="s">
        <v>3170</v>
      </c>
      <c r="C49" s="3152" t="s">
        <v>982</v>
      </c>
      <c r="D49" s="3151">
        <v>57</v>
      </c>
      <c r="E49" s="3150"/>
    </row>
    <row r="50" spans="1:5" s="3149" customFormat="1" ht="15.6" customHeight="1">
      <c r="A50" s="3154"/>
      <c r="B50" s="3153" t="s">
        <v>3169</v>
      </c>
      <c r="C50" s="3152" t="s">
        <v>982</v>
      </c>
      <c r="D50" s="3151">
        <v>63</v>
      </c>
      <c r="E50" s="3150"/>
    </row>
    <row r="51" spans="1:5" s="3149" customFormat="1" ht="15.6" customHeight="1">
      <c r="A51" s="3154"/>
      <c r="B51" s="3153" t="s">
        <v>3168</v>
      </c>
      <c r="C51" s="3152" t="s">
        <v>982</v>
      </c>
      <c r="D51" s="3151">
        <v>64</v>
      </c>
      <c r="E51" s="3150"/>
    </row>
    <row r="52" spans="1:5" s="3149" customFormat="1" ht="15.6" customHeight="1">
      <c r="A52" s="3154"/>
      <c r="B52" s="3153" t="s">
        <v>3167</v>
      </c>
      <c r="C52" s="3152" t="s">
        <v>982</v>
      </c>
      <c r="D52" s="3151">
        <v>73</v>
      </c>
      <c r="E52" s="3150"/>
    </row>
    <row r="53" spans="1:5" s="3149" customFormat="1" ht="15.6" customHeight="1">
      <c r="A53" s="3154"/>
      <c r="B53" s="3153" t="s">
        <v>3166</v>
      </c>
      <c r="C53" s="3152" t="s">
        <v>982</v>
      </c>
      <c r="D53" s="3151">
        <v>80</v>
      </c>
      <c r="E53" s="3150"/>
    </row>
    <row r="54" spans="1:5" s="3149" customFormat="1" ht="15.6" customHeight="1">
      <c r="A54" s="3154"/>
      <c r="B54" s="3153" t="s">
        <v>3165</v>
      </c>
      <c r="C54" s="3152" t="s">
        <v>982</v>
      </c>
      <c r="D54" s="3151">
        <v>77</v>
      </c>
      <c r="E54" s="3150"/>
    </row>
    <row r="55" spans="1:5" s="3149" customFormat="1" ht="15.6" customHeight="1">
      <c r="A55" s="3154"/>
      <c r="B55" s="3153" t="s">
        <v>3164</v>
      </c>
      <c r="C55" s="3152" t="s">
        <v>982</v>
      </c>
      <c r="D55" s="3151">
        <v>80</v>
      </c>
      <c r="E55" s="3150"/>
    </row>
    <row r="56" spans="1:5" s="3149" customFormat="1" ht="15.6" customHeight="1">
      <c r="A56" s="3154"/>
      <c r="B56" s="3153" t="s">
        <v>3163</v>
      </c>
      <c r="C56" s="3152" t="s">
        <v>982</v>
      </c>
      <c r="D56" s="3151">
        <v>80</v>
      </c>
      <c r="E56" s="3150"/>
    </row>
    <row r="57" spans="1:5" s="3149" customFormat="1" ht="15.6" customHeight="1">
      <c r="A57" s="3154"/>
      <c r="B57" s="3153" t="s">
        <v>3162</v>
      </c>
      <c r="C57" s="3152" t="s">
        <v>982</v>
      </c>
      <c r="D57" s="3151">
        <v>80</v>
      </c>
      <c r="E57" s="3150"/>
    </row>
    <row r="58" spans="1:5" s="3149" customFormat="1" ht="15.6" customHeight="1">
      <c r="A58" s="3154"/>
      <c r="B58" s="3153" t="s">
        <v>3161</v>
      </c>
      <c r="C58" s="3152" t="s">
        <v>982</v>
      </c>
      <c r="D58" s="3151">
        <v>3</v>
      </c>
      <c r="E58" s="3150"/>
    </row>
    <row r="59" spans="1:5" ht="30" customHeight="1" thickBot="1">
      <c r="A59" s="3148"/>
      <c r="B59" s="3147"/>
      <c r="C59" s="3147"/>
      <c r="D59" s="3146"/>
      <c r="E59" s="3145"/>
    </row>
    <row r="60" spans="1:5" s="3140" customFormat="1" ht="16.5">
      <c r="A60" s="3144"/>
      <c r="B60" s="3143"/>
      <c r="C60" s="3143"/>
      <c r="D60" s="3142"/>
      <c r="E60" s="3141" t="s">
        <v>3072</v>
      </c>
    </row>
    <row r="61" spans="1:5">
      <c r="A61" s="3138"/>
      <c r="B61" s="3138"/>
      <c r="C61" s="3138"/>
      <c r="D61" s="3139"/>
      <c r="E61" s="3138"/>
    </row>
    <row r="62" spans="1:5">
      <c r="A62" s="3138"/>
      <c r="B62" s="3138"/>
      <c r="C62" s="3138"/>
      <c r="D62" s="3139"/>
      <c r="E62" s="3138"/>
    </row>
    <row r="63" spans="1:5">
      <c r="A63" s="3138"/>
      <c r="B63" s="3138"/>
      <c r="C63" s="3138"/>
      <c r="D63" s="3139"/>
      <c r="E63" s="3138"/>
    </row>
    <row r="64" spans="1:5">
      <c r="A64" s="3138"/>
      <c r="B64" s="3138"/>
      <c r="C64" s="3138"/>
      <c r="D64" s="3139"/>
      <c r="E64" s="3138"/>
    </row>
    <row r="65" spans="1:5">
      <c r="A65" s="3138"/>
      <c r="B65" s="3138"/>
      <c r="C65" s="3138"/>
      <c r="D65" s="3139"/>
      <c r="E65" s="3138"/>
    </row>
    <row r="66" spans="1:5">
      <c r="A66" s="3138"/>
      <c r="B66" s="3138"/>
      <c r="C66" s="3138"/>
      <c r="D66" s="3139"/>
      <c r="E66" s="3138"/>
    </row>
    <row r="67" spans="1:5">
      <c r="A67" s="3138"/>
      <c r="B67" s="3138"/>
      <c r="C67" s="3138"/>
      <c r="D67" s="3139"/>
      <c r="E67" s="3138"/>
    </row>
    <row r="68" spans="1:5">
      <c r="A68" s="3138"/>
      <c r="B68" s="3138"/>
      <c r="C68" s="3138"/>
      <c r="D68" s="3139"/>
      <c r="E68" s="3138"/>
    </row>
    <row r="69" spans="1:5">
      <c r="A69" s="3138"/>
      <c r="B69" s="3138"/>
      <c r="C69" s="3138"/>
      <c r="D69" s="3139"/>
      <c r="E69" s="3138"/>
    </row>
    <row r="70" spans="1:5">
      <c r="A70" s="3138"/>
      <c r="B70" s="3138"/>
      <c r="C70" s="3138"/>
      <c r="D70" s="3139"/>
      <c r="E70" s="3138"/>
    </row>
    <row r="82" spans="4:8">
      <c r="G82" s="3137"/>
      <c r="H82" s="3137"/>
    </row>
    <row r="83" spans="4:8">
      <c r="D83" s="450"/>
      <c r="H83" s="3137"/>
    </row>
    <row r="84" spans="4:8">
      <c r="D84" s="450"/>
      <c r="H84" s="3137"/>
    </row>
    <row r="85" spans="4:8">
      <c r="D85" s="450"/>
      <c r="H85" s="3137"/>
    </row>
    <row r="86" spans="4:8">
      <c r="D86" s="450"/>
      <c r="G86" s="3137"/>
      <c r="H86" s="3137"/>
    </row>
    <row r="87" spans="4:8">
      <c r="D87" s="450"/>
      <c r="H87" s="3137"/>
    </row>
    <row r="88" spans="4:8">
      <c r="D88" s="450"/>
      <c r="H88" s="3137"/>
    </row>
    <row r="89" spans="4:8">
      <c r="D89" s="450"/>
      <c r="G89" s="3137"/>
      <c r="H89" s="3137"/>
    </row>
    <row r="90" spans="4:8">
      <c r="D90" s="450"/>
      <c r="H90" s="3137"/>
    </row>
    <row r="91" spans="4:8">
      <c r="D91" s="450"/>
      <c r="G91" s="3137"/>
      <c r="H91" s="3137"/>
    </row>
    <row r="92" spans="4:8">
      <c r="D92" s="450"/>
      <c r="H92" s="3137"/>
    </row>
    <row r="110" spans="4:17">
      <c r="D110" s="450"/>
      <c r="Q110" s="3136"/>
    </row>
    <row r="138" spans="4:15">
      <c r="D138" s="450"/>
      <c r="J138" s="3136"/>
      <c r="O138" s="3136"/>
    </row>
    <row r="139" spans="4:15">
      <c r="D139" s="450"/>
      <c r="O139" s="3136"/>
    </row>
  </sheetData>
  <printOptions horizontalCentered="1" verticalCentered="1" gridLinesSet="0"/>
  <pageMargins left="0.5" right="0.5" top="0.25" bottom="0.25" header="0" footer="0"/>
  <pageSetup scale="82" orientation="portrait" horizontalDpi="300" verticalDpi="300" r:id="rId1"/>
  <headerFooter alignWithMargins="0"/>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4"/>
  <dimension ref="A1"/>
  <sheetViews>
    <sheetView workbookViewId="0">
      <selection activeCell="R41" sqref="R41"/>
    </sheetView>
  </sheetViews>
  <sheetFormatPr defaultRowHeight="12.75"/>
  <sheetData/>
  <pageMargins left="0.7" right="0.7" top="0.75" bottom="0.75" header="0.3" footer="0.3"/>
  <pageSetup orientation="portrait"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5"/>
  <dimension ref="A1"/>
  <sheetViews>
    <sheetView workbookViewId="0">
      <selection activeCell="R41" sqref="R41"/>
    </sheetView>
  </sheetViews>
  <sheetFormatPr defaultRowHeight="12.75"/>
  <sheetData/>
  <pageMargins left="0.7" right="0.7" top="0.75" bottom="0.75" header="0.3" footer="0.3"/>
  <pageSetup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6"/>
  <dimension ref="A1"/>
  <sheetViews>
    <sheetView topLeftCell="A18" workbookViewId="0">
      <selection activeCell="R41" sqref="R41"/>
    </sheetView>
  </sheetViews>
  <sheetFormatPr defaultRowHeight="12.75"/>
  <sheetData/>
  <pageMargins left="0.7" right="0.7" top="0.75" bottom="0.75" header="0.3" footer="0.3"/>
  <pageSetup orientation="portrait"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7"/>
  <dimension ref="A1"/>
  <sheetViews>
    <sheetView workbookViewId="0">
      <selection activeCell="R41" sqref="R41"/>
    </sheetView>
  </sheetViews>
  <sheetFormatPr defaultRowHeight="12.75"/>
  <sheetData/>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BH137"/>
  <sheetViews>
    <sheetView showGridLines="0" zoomScaleNormal="100" workbookViewId="0">
      <selection activeCell="H38" sqref="H38"/>
    </sheetView>
  </sheetViews>
  <sheetFormatPr defaultColWidth="10.140625" defaultRowHeight="11.25"/>
  <cols>
    <col min="1" max="1" width="4.140625" style="4993" customWidth="1"/>
    <col min="2" max="2" width="1" style="4993" customWidth="1"/>
    <col min="3" max="3" width="2.85546875" style="4993" customWidth="1"/>
    <col min="4" max="4" width="3" style="4993" customWidth="1"/>
    <col min="5" max="5" width="1.85546875" style="4993" customWidth="1"/>
    <col min="6" max="6" width="4.140625" style="4993" customWidth="1"/>
    <col min="7" max="9" width="2.140625" style="4993" customWidth="1"/>
    <col min="10" max="10" width="0.85546875" style="4993" customWidth="1"/>
    <col min="11" max="11" width="1.85546875" style="4993" customWidth="1"/>
    <col min="12" max="12" width="5.140625" style="4993" customWidth="1"/>
    <col min="13" max="13" width="8.85546875" style="4993" customWidth="1"/>
    <col min="14" max="14" width="1.5703125" style="4993" customWidth="1"/>
    <col min="15" max="15" width="2.140625" style="4993" customWidth="1"/>
    <col min="16" max="16" width="3.140625" style="4993" customWidth="1"/>
    <col min="17" max="18" width="1.85546875" style="4993" customWidth="1"/>
    <col min="19" max="19" width="2" style="4993" customWidth="1"/>
    <col min="20" max="20" width="3" style="4993" customWidth="1"/>
    <col min="21" max="21" width="6.7109375" style="4993" customWidth="1"/>
    <col min="22" max="24" width="9.140625" style="4993" customWidth="1"/>
    <col min="25" max="25" width="4.140625" style="4993" customWidth="1"/>
    <col min="26" max="28" width="3" style="4993" customWidth="1"/>
    <col min="29" max="29" width="1.140625" style="4993" customWidth="1"/>
    <col min="30" max="30" width="1.42578125" style="4993" customWidth="1"/>
    <col min="31" max="31" width="3.140625" style="4993" customWidth="1"/>
    <col min="32" max="32" width="1" style="4993" customWidth="1"/>
    <col min="33" max="33" width="9.42578125" style="4993" customWidth="1"/>
    <col min="34" max="34" width="5" style="4993" customWidth="1"/>
    <col min="35" max="35" width="7.85546875" style="4993" customWidth="1"/>
    <col min="36" max="36" width="6" style="4993" customWidth="1"/>
    <col min="37" max="37" width="9.140625" style="4993" customWidth="1"/>
    <col min="38" max="39" width="3.85546875" style="4993" customWidth="1"/>
    <col min="40" max="40" width="3.42578125" style="4993" customWidth="1"/>
    <col min="41" max="41" width="2.85546875" style="4993" customWidth="1"/>
    <col min="42" max="42" width="2" style="4993" customWidth="1"/>
    <col min="43" max="43" width="10.140625" style="4993" customWidth="1"/>
    <col min="44" max="44" width="6.42578125" style="4993" customWidth="1"/>
    <col min="45" max="45" width="4.42578125" style="4993" customWidth="1"/>
    <col min="46" max="46" width="9.140625" style="4993" customWidth="1"/>
    <col min="47" max="50" width="7.85546875" style="4993" customWidth="1"/>
    <col min="51" max="51" width="0.85546875" style="4993" customWidth="1"/>
    <col min="52" max="52" width="4" style="4993" customWidth="1"/>
    <col min="53" max="53" width="1.140625" style="4993" customWidth="1"/>
    <col min="54" max="256" width="10.140625" style="4993"/>
    <col min="257" max="257" width="4.140625" style="4993" customWidth="1"/>
    <col min="258" max="258" width="1" style="4993" customWidth="1"/>
    <col min="259" max="259" width="2.85546875" style="4993" customWidth="1"/>
    <col min="260" max="260" width="3" style="4993" customWidth="1"/>
    <col min="261" max="261" width="1.85546875" style="4993" customWidth="1"/>
    <col min="262" max="262" width="4.140625" style="4993" customWidth="1"/>
    <col min="263" max="265" width="2.140625" style="4993" customWidth="1"/>
    <col min="266" max="266" width="0.85546875" style="4993" customWidth="1"/>
    <col min="267" max="267" width="1.85546875" style="4993" customWidth="1"/>
    <col min="268" max="268" width="5.140625" style="4993" customWidth="1"/>
    <col min="269" max="269" width="8.85546875" style="4993" customWidth="1"/>
    <col min="270" max="270" width="1.5703125" style="4993" customWidth="1"/>
    <col min="271" max="271" width="2.140625" style="4993" customWidth="1"/>
    <col min="272" max="272" width="3.140625" style="4993" customWidth="1"/>
    <col min="273" max="274" width="1.85546875" style="4993" customWidth="1"/>
    <col min="275" max="275" width="2" style="4993" customWidth="1"/>
    <col min="276" max="276" width="3" style="4993" customWidth="1"/>
    <col min="277" max="277" width="6.42578125" style="4993" customWidth="1"/>
    <col min="278" max="280" width="9.140625" style="4993" customWidth="1"/>
    <col min="281" max="281" width="4.140625" style="4993" customWidth="1"/>
    <col min="282" max="284" width="3" style="4993" customWidth="1"/>
    <col min="285" max="285" width="1.140625" style="4993" customWidth="1"/>
    <col min="286" max="286" width="1.42578125" style="4993" customWidth="1"/>
    <col min="287" max="287" width="3.140625" style="4993" customWidth="1"/>
    <col min="288" max="288" width="1" style="4993" customWidth="1"/>
    <col min="289" max="289" width="9.42578125" style="4993" customWidth="1"/>
    <col min="290" max="290" width="5" style="4993" customWidth="1"/>
    <col min="291" max="291" width="7.85546875" style="4993" customWidth="1"/>
    <col min="292" max="292" width="6" style="4993" customWidth="1"/>
    <col min="293" max="293" width="9.140625" style="4993" customWidth="1"/>
    <col min="294" max="295" width="3.85546875" style="4993" customWidth="1"/>
    <col min="296" max="296" width="3.42578125" style="4993" customWidth="1"/>
    <col min="297" max="297" width="2.85546875" style="4993" customWidth="1"/>
    <col min="298" max="298" width="2" style="4993" customWidth="1"/>
    <col min="299" max="299" width="10.140625" style="4993" customWidth="1"/>
    <col min="300" max="300" width="6.42578125" style="4993" customWidth="1"/>
    <col min="301" max="301" width="4.42578125" style="4993" customWidth="1"/>
    <col min="302" max="302" width="9.140625" style="4993" customWidth="1"/>
    <col min="303" max="306" width="7.85546875" style="4993" customWidth="1"/>
    <col min="307" max="307" width="0.85546875" style="4993" customWidth="1"/>
    <col min="308" max="308" width="4" style="4993" customWidth="1"/>
    <col min="309" max="309" width="1.140625" style="4993" customWidth="1"/>
    <col min="310" max="512" width="10.140625" style="4993"/>
    <col min="513" max="513" width="4.140625" style="4993" customWidth="1"/>
    <col min="514" max="514" width="1" style="4993" customWidth="1"/>
    <col min="515" max="515" width="2.85546875" style="4993" customWidth="1"/>
    <col min="516" max="516" width="3" style="4993" customWidth="1"/>
    <col min="517" max="517" width="1.85546875" style="4993" customWidth="1"/>
    <col min="518" max="518" width="4.140625" style="4993" customWidth="1"/>
    <col min="519" max="521" width="2.140625" style="4993" customWidth="1"/>
    <col min="522" max="522" width="0.85546875" style="4993" customWidth="1"/>
    <col min="523" max="523" width="1.85546875" style="4993" customWidth="1"/>
    <col min="524" max="524" width="5.140625" style="4993" customWidth="1"/>
    <col min="525" max="525" width="8.85546875" style="4993" customWidth="1"/>
    <col min="526" max="526" width="1.5703125" style="4993" customWidth="1"/>
    <col min="527" max="527" width="2.140625" style="4993" customWidth="1"/>
    <col min="528" max="528" width="3.140625" style="4993" customWidth="1"/>
    <col min="529" max="530" width="1.85546875" style="4993" customWidth="1"/>
    <col min="531" max="531" width="2" style="4993" customWidth="1"/>
    <col min="532" max="532" width="3" style="4993" customWidth="1"/>
    <col min="533" max="533" width="6.42578125" style="4993" customWidth="1"/>
    <col min="534" max="536" width="9.140625" style="4993" customWidth="1"/>
    <col min="537" max="537" width="4.140625" style="4993" customWidth="1"/>
    <col min="538" max="540" width="3" style="4993" customWidth="1"/>
    <col min="541" max="541" width="1.140625" style="4993" customWidth="1"/>
    <col min="542" max="542" width="1.42578125" style="4993" customWidth="1"/>
    <col min="543" max="543" width="3.140625" style="4993" customWidth="1"/>
    <col min="544" max="544" width="1" style="4993" customWidth="1"/>
    <col min="545" max="545" width="9.42578125" style="4993" customWidth="1"/>
    <col min="546" max="546" width="5" style="4993" customWidth="1"/>
    <col min="547" max="547" width="7.85546875" style="4993" customWidth="1"/>
    <col min="548" max="548" width="6" style="4993" customWidth="1"/>
    <col min="549" max="549" width="9.140625" style="4993" customWidth="1"/>
    <col min="550" max="551" width="3.85546875" style="4993" customWidth="1"/>
    <col min="552" max="552" width="3.42578125" style="4993" customWidth="1"/>
    <col min="553" max="553" width="2.85546875" style="4993" customWidth="1"/>
    <col min="554" max="554" width="2" style="4993" customWidth="1"/>
    <col min="555" max="555" width="10.140625" style="4993" customWidth="1"/>
    <col min="556" max="556" width="6.42578125" style="4993" customWidth="1"/>
    <col min="557" max="557" width="4.42578125" style="4993" customWidth="1"/>
    <col min="558" max="558" width="9.140625" style="4993" customWidth="1"/>
    <col min="559" max="562" width="7.85546875" style="4993" customWidth="1"/>
    <col min="563" max="563" width="0.85546875" style="4993" customWidth="1"/>
    <col min="564" max="564" width="4" style="4993" customWidth="1"/>
    <col min="565" max="565" width="1.140625" style="4993" customWidth="1"/>
    <col min="566" max="768" width="10.140625" style="4993"/>
    <col min="769" max="769" width="4.140625" style="4993" customWidth="1"/>
    <col min="770" max="770" width="1" style="4993" customWidth="1"/>
    <col min="771" max="771" width="2.85546875" style="4993" customWidth="1"/>
    <col min="772" max="772" width="3" style="4993" customWidth="1"/>
    <col min="773" max="773" width="1.85546875" style="4993" customWidth="1"/>
    <col min="774" max="774" width="4.140625" style="4993" customWidth="1"/>
    <col min="775" max="777" width="2.140625" style="4993" customWidth="1"/>
    <col min="778" max="778" width="0.85546875" style="4993" customWidth="1"/>
    <col min="779" max="779" width="1.85546875" style="4993" customWidth="1"/>
    <col min="780" max="780" width="5.140625" style="4993" customWidth="1"/>
    <col min="781" max="781" width="8.85546875" style="4993" customWidth="1"/>
    <col min="782" max="782" width="1.5703125" style="4993" customWidth="1"/>
    <col min="783" max="783" width="2.140625" style="4993" customWidth="1"/>
    <col min="784" max="784" width="3.140625" style="4993" customWidth="1"/>
    <col min="785" max="786" width="1.85546875" style="4993" customWidth="1"/>
    <col min="787" max="787" width="2" style="4993" customWidth="1"/>
    <col min="788" max="788" width="3" style="4993" customWidth="1"/>
    <col min="789" max="789" width="6.42578125" style="4993" customWidth="1"/>
    <col min="790" max="792" width="9.140625" style="4993" customWidth="1"/>
    <col min="793" max="793" width="4.140625" style="4993" customWidth="1"/>
    <col min="794" max="796" width="3" style="4993" customWidth="1"/>
    <col min="797" max="797" width="1.140625" style="4993" customWidth="1"/>
    <col min="798" max="798" width="1.42578125" style="4993" customWidth="1"/>
    <col min="799" max="799" width="3.140625" style="4993" customWidth="1"/>
    <col min="800" max="800" width="1" style="4993" customWidth="1"/>
    <col min="801" max="801" width="9.42578125" style="4993" customWidth="1"/>
    <col min="802" max="802" width="5" style="4993" customWidth="1"/>
    <col min="803" max="803" width="7.85546875" style="4993" customWidth="1"/>
    <col min="804" max="804" width="6" style="4993" customWidth="1"/>
    <col min="805" max="805" width="9.140625" style="4993" customWidth="1"/>
    <col min="806" max="807" width="3.85546875" style="4993" customWidth="1"/>
    <col min="808" max="808" width="3.42578125" style="4993" customWidth="1"/>
    <col min="809" max="809" width="2.85546875" style="4993" customWidth="1"/>
    <col min="810" max="810" width="2" style="4993" customWidth="1"/>
    <col min="811" max="811" width="10.140625" style="4993" customWidth="1"/>
    <col min="812" max="812" width="6.42578125" style="4993" customWidth="1"/>
    <col min="813" max="813" width="4.42578125" style="4993" customWidth="1"/>
    <col min="814" max="814" width="9.140625" style="4993" customWidth="1"/>
    <col min="815" max="818" width="7.85546875" style="4993" customWidth="1"/>
    <col min="819" max="819" width="0.85546875" style="4993" customWidth="1"/>
    <col min="820" max="820" width="4" style="4993" customWidth="1"/>
    <col min="821" max="821" width="1.140625" style="4993" customWidth="1"/>
    <col min="822" max="1024" width="10.140625" style="4993"/>
    <col min="1025" max="1025" width="4.140625" style="4993" customWidth="1"/>
    <col min="1026" max="1026" width="1" style="4993" customWidth="1"/>
    <col min="1027" max="1027" width="2.85546875" style="4993" customWidth="1"/>
    <col min="1028" max="1028" width="3" style="4993" customWidth="1"/>
    <col min="1029" max="1029" width="1.85546875" style="4993" customWidth="1"/>
    <col min="1030" max="1030" width="4.140625" style="4993" customWidth="1"/>
    <col min="1031" max="1033" width="2.140625" style="4993" customWidth="1"/>
    <col min="1034" max="1034" width="0.85546875" style="4993" customWidth="1"/>
    <col min="1035" max="1035" width="1.85546875" style="4993" customWidth="1"/>
    <col min="1036" max="1036" width="5.140625" style="4993" customWidth="1"/>
    <col min="1037" max="1037" width="8.85546875" style="4993" customWidth="1"/>
    <col min="1038" max="1038" width="1.5703125" style="4993" customWidth="1"/>
    <col min="1039" max="1039" width="2.140625" style="4993" customWidth="1"/>
    <col min="1040" max="1040" width="3.140625" style="4993" customWidth="1"/>
    <col min="1041" max="1042" width="1.85546875" style="4993" customWidth="1"/>
    <col min="1043" max="1043" width="2" style="4993" customWidth="1"/>
    <col min="1044" max="1044" width="3" style="4993" customWidth="1"/>
    <col min="1045" max="1045" width="6.42578125" style="4993" customWidth="1"/>
    <col min="1046" max="1048" width="9.140625" style="4993" customWidth="1"/>
    <col min="1049" max="1049" width="4.140625" style="4993" customWidth="1"/>
    <col min="1050" max="1052" width="3" style="4993" customWidth="1"/>
    <col min="1053" max="1053" width="1.140625" style="4993" customWidth="1"/>
    <col min="1054" max="1054" width="1.42578125" style="4993" customWidth="1"/>
    <col min="1055" max="1055" width="3.140625" style="4993" customWidth="1"/>
    <col min="1056" max="1056" width="1" style="4993" customWidth="1"/>
    <col min="1057" max="1057" width="9.42578125" style="4993" customWidth="1"/>
    <col min="1058" max="1058" width="5" style="4993" customWidth="1"/>
    <col min="1059" max="1059" width="7.85546875" style="4993" customWidth="1"/>
    <col min="1060" max="1060" width="6" style="4993" customWidth="1"/>
    <col min="1061" max="1061" width="9.140625" style="4993" customWidth="1"/>
    <col min="1062" max="1063" width="3.85546875" style="4993" customWidth="1"/>
    <col min="1064" max="1064" width="3.42578125" style="4993" customWidth="1"/>
    <col min="1065" max="1065" width="2.85546875" style="4993" customWidth="1"/>
    <col min="1066" max="1066" width="2" style="4993" customWidth="1"/>
    <col min="1067" max="1067" width="10.140625" style="4993" customWidth="1"/>
    <col min="1068" max="1068" width="6.42578125" style="4993" customWidth="1"/>
    <col min="1069" max="1069" width="4.42578125" style="4993" customWidth="1"/>
    <col min="1070" max="1070" width="9.140625" style="4993" customWidth="1"/>
    <col min="1071" max="1074" width="7.85546875" style="4993" customWidth="1"/>
    <col min="1075" max="1075" width="0.85546875" style="4993" customWidth="1"/>
    <col min="1076" max="1076" width="4" style="4993" customWidth="1"/>
    <col min="1077" max="1077" width="1.140625" style="4993" customWidth="1"/>
    <col min="1078" max="1280" width="10.140625" style="4993"/>
    <col min="1281" max="1281" width="4.140625" style="4993" customWidth="1"/>
    <col min="1282" max="1282" width="1" style="4993" customWidth="1"/>
    <col min="1283" max="1283" width="2.85546875" style="4993" customWidth="1"/>
    <col min="1284" max="1284" width="3" style="4993" customWidth="1"/>
    <col min="1285" max="1285" width="1.85546875" style="4993" customWidth="1"/>
    <col min="1286" max="1286" width="4.140625" style="4993" customWidth="1"/>
    <col min="1287" max="1289" width="2.140625" style="4993" customWidth="1"/>
    <col min="1290" max="1290" width="0.85546875" style="4993" customWidth="1"/>
    <col min="1291" max="1291" width="1.85546875" style="4993" customWidth="1"/>
    <col min="1292" max="1292" width="5.140625" style="4993" customWidth="1"/>
    <col min="1293" max="1293" width="8.85546875" style="4993" customWidth="1"/>
    <col min="1294" max="1294" width="1.5703125" style="4993" customWidth="1"/>
    <col min="1295" max="1295" width="2.140625" style="4993" customWidth="1"/>
    <col min="1296" max="1296" width="3.140625" style="4993" customWidth="1"/>
    <col min="1297" max="1298" width="1.85546875" style="4993" customWidth="1"/>
    <col min="1299" max="1299" width="2" style="4993" customWidth="1"/>
    <col min="1300" max="1300" width="3" style="4993" customWidth="1"/>
    <col min="1301" max="1301" width="6.42578125" style="4993" customWidth="1"/>
    <col min="1302" max="1304" width="9.140625" style="4993" customWidth="1"/>
    <col min="1305" max="1305" width="4.140625" style="4993" customWidth="1"/>
    <col min="1306" max="1308" width="3" style="4993" customWidth="1"/>
    <col min="1309" max="1309" width="1.140625" style="4993" customWidth="1"/>
    <col min="1310" max="1310" width="1.42578125" style="4993" customWidth="1"/>
    <col min="1311" max="1311" width="3.140625" style="4993" customWidth="1"/>
    <col min="1312" max="1312" width="1" style="4993" customWidth="1"/>
    <col min="1313" max="1313" width="9.42578125" style="4993" customWidth="1"/>
    <col min="1314" max="1314" width="5" style="4993" customWidth="1"/>
    <col min="1315" max="1315" width="7.85546875" style="4993" customWidth="1"/>
    <col min="1316" max="1316" width="6" style="4993" customWidth="1"/>
    <col min="1317" max="1317" width="9.140625" style="4993" customWidth="1"/>
    <col min="1318" max="1319" width="3.85546875" style="4993" customWidth="1"/>
    <col min="1320" max="1320" width="3.42578125" style="4993" customWidth="1"/>
    <col min="1321" max="1321" width="2.85546875" style="4993" customWidth="1"/>
    <col min="1322" max="1322" width="2" style="4993" customWidth="1"/>
    <col min="1323" max="1323" width="10.140625" style="4993" customWidth="1"/>
    <col min="1324" max="1324" width="6.42578125" style="4993" customWidth="1"/>
    <col min="1325" max="1325" width="4.42578125" style="4993" customWidth="1"/>
    <col min="1326" max="1326" width="9.140625" style="4993" customWidth="1"/>
    <col min="1327" max="1330" width="7.85546875" style="4993" customWidth="1"/>
    <col min="1331" max="1331" width="0.85546875" style="4993" customWidth="1"/>
    <col min="1332" max="1332" width="4" style="4993" customWidth="1"/>
    <col min="1333" max="1333" width="1.140625" style="4993" customWidth="1"/>
    <col min="1334" max="1536" width="10.140625" style="4993"/>
    <col min="1537" max="1537" width="4.140625" style="4993" customWidth="1"/>
    <col min="1538" max="1538" width="1" style="4993" customWidth="1"/>
    <col min="1539" max="1539" width="2.85546875" style="4993" customWidth="1"/>
    <col min="1540" max="1540" width="3" style="4993" customWidth="1"/>
    <col min="1541" max="1541" width="1.85546875" style="4993" customWidth="1"/>
    <col min="1542" max="1542" width="4.140625" style="4993" customWidth="1"/>
    <col min="1543" max="1545" width="2.140625" style="4993" customWidth="1"/>
    <col min="1546" max="1546" width="0.85546875" style="4993" customWidth="1"/>
    <col min="1547" max="1547" width="1.85546875" style="4993" customWidth="1"/>
    <col min="1548" max="1548" width="5.140625" style="4993" customWidth="1"/>
    <col min="1549" max="1549" width="8.85546875" style="4993" customWidth="1"/>
    <col min="1550" max="1550" width="1.5703125" style="4993" customWidth="1"/>
    <col min="1551" max="1551" width="2.140625" style="4993" customWidth="1"/>
    <col min="1552" max="1552" width="3.140625" style="4993" customWidth="1"/>
    <col min="1553" max="1554" width="1.85546875" style="4993" customWidth="1"/>
    <col min="1555" max="1555" width="2" style="4993" customWidth="1"/>
    <col min="1556" max="1556" width="3" style="4993" customWidth="1"/>
    <col min="1557" max="1557" width="6.42578125" style="4993" customWidth="1"/>
    <col min="1558" max="1560" width="9.140625" style="4993" customWidth="1"/>
    <col min="1561" max="1561" width="4.140625" style="4993" customWidth="1"/>
    <col min="1562" max="1564" width="3" style="4993" customWidth="1"/>
    <col min="1565" max="1565" width="1.140625" style="4993" customWidth="1"/>
    <col min="1566" max="1566" width="1.42578125" style="4993" customWidth="1"/>
    <col min="1567" max="1567" width="3.140625" style="4993" customWidth="1"/>
    <col min="1568" max="1568" width="1" style="4993" customWidth="1"/>
    <col min="1569" max="1569" width="9.42578125" style="4993" customWidth="1"/>
    <col min="1570" max="1570" width="5" style="4993" customWidth="1"/>
    <col min="1571" max="1571" width="7.85546875" style="4993" customWidth="1"/>
    <col min="1572" max="1572" width="6" style="4993" customWidth="1"/>
    <col min="1573" max="1573" width="9.140625" style="4993" customWidth="1"/>
    <col min="1574" max="1575" width="3.85546875" style="4993" customWidth="1"/>
    <col min="1576" max="1576" width="3.42578125" style="4993" customWidth="1"/>
    <col min="1577" max="1577" width="2.85546875" style="4993" customWidth="1"/>
    <col min="1578" max="1578" width="2" style="4993" customWidth="1"/>
    <col min="1579" max="1579" width="10.140625" style="4993" customWidth="1"/>
    <col min="1580" max="1580" width="6.42578125" style="4993" customWidth="1"/>
    <col min="1581" max="1581" width="4.42578125" style="4993" customWidth="1"/>
    <col min="1582" max="1582" width="9.140625" style="4993" customWidth="1"/>
    <col min="1583" max="1586" width="7.85546875" style="4993" customWidth="1"/>
    <col min="1587" max="1587" width="0.85546875" style="4993" customWidth="1"/>
    <col min="1588" max="1588" width="4" style="4993" customWidth="1"/>
    <col min="1589" max="1589" width="1.140625" style="4993" customWidth="1"/>
    <col min="1590" max="1792" width="10.140625" style="4993"/>
    <col min="1793" max="1793" width="4.140625" style="4993" customWidth="1"/>
    <col min="1794" max="1794" width="1" style="4993" customWidth="1"/>
    <col min="1795" max="1795" width="2.85546875" style="4993" customWidth="1"/>
    <col min="1796" max="1796" width="3" style="4993" customWidth="1"/>
    <col min="1797" max="1797" width="1.85546875" style="4993" customWidth="1"/>
    <col min="1798" max="1798" width="4.140625" style="4993" customWidth="1"/>
    <col min="1799" max="1801" width="2.140625" style="4993" customWidth="1"/>
    <col min="1802" max="1802" width="0.85546875" style="4993" customWidth="1"/>
    <col min="1803" max="1803" width="1.85546875" style="4993" customWidth="1"/>
    <col min="1804" max="1804" width="5.140625" style="4993" customWidth="1"/>
    <col min="1805" max="1805" width="8.85546875" style="4993" customWidth="1"/>
    <col min="1806" max="1806" width="1.5703125" style="4993" customWidth="1"/>
    <col min="1807" max="1807" width="2.140625" style="4993" customWidth="1"/>
    <col min="1808" max="1808" width="3.140625" style="4993" customWidth="1"/>
    <col min="1809" max="1810" width="1.85546875" style="4993" customWidth="1"/>
    <col min="1811" max="1811" width="2" style="4993" customWidth="1"/>
    <col min="1812" max="1812" width="3" style="4993" customWidth="1"/>
    <col min="1813" max="1813" width="6.42578125" style="4993" customWidth="1"/>
    <col min="1814" max="1816" width="9.140625" style="4993" customWidth="1"/>
    <col min="1817" max="1817" width="4.140625" style="4993" customWidth="1"/>
    <col min="1818" max="1820" width="3" style="4993" customWidth="1"/>
    <col min="1821" max="1821" width="1.140625" style="4993" customWidth="1"/>
    <col min="1822" max="1822" width="1.42578125" style="4993" customWidth="1"/>
    <col min="1823" max="1823" width="3.140625" style="4993" customWidth="1"/>
    <col min="1824" max="1824" width="1" style="4993" customWidth="1"/>
    <col min="1825" max="1825" width="9.42578125" style="4993" customWidth="1"/>
    <col min="1826" max="1826" width="5" style="4993" customWidth="1"/>
    <col min="1827" max="1827" width="7.85546875" style="4993" customWidth="1"/>
    <col min="1828" max="1828" width="6" style="4993" customWidth="1"/>
    <col min="1829" max="1829" width="9.140625" style="4993" customWidth="1"/>
    <col min="1830" max="1831" width="3.85546875" style="4993" customWidth="1"/>
    <col min="1832" max="1832" width="3.42578125" style="4993" customWidth="1"/>
    <col min="1833" max="1833" width="2.85546875" style="4993" customWidth="1"/>
    <col min="1834" max="1834" width="2" style="4993" customWidth="1"/>
    <col min="1835" max="1835" width="10.140625" style="4993" customWidth="1"/>
    <col min="1836" max="1836" width="6.42578125" style="4993" customWidth="1"/>
    <col min="1837" max="1837" width="4.42578125" style="4993" customWidth="1"/>
    <col min="1838" max="1838" width="9.140625" style="4993" customWidth="1"/>
    <col min="1839" max="1842" width="7.85546875" style="4993" customWidth="1"/>
    <col min="1843" max="1843" width="0.85546875" style="4993" customWidth="1"/>
    <col min="1844" max="1844" width="4" style="4993" customWidth="1"/>
    <col min="1845" max="1845" width="1.140625" style="4993" customWidth="1"/>
    <col min="1846" max="2048" width="10.140625" style="4993"/>
    <col min="2049" max="2049" width="4.140625" style="4993" customWidth="1"/>
    <col min="2050" max="2050" width="1" style="4993" customWidth="1"/>
    <col min="2051" max="2051" width="2.85546875" style="4993" customWidth="1"/>
    <col min="2052" max="2052" width="3" style="4993" customWidth="1"/>
    <col min="2053" max="2053" width="1.85546875" style="4993" customWidth="1"/>
    <col min="2054" max="2054" width="4.140625" style="4993" customWidth="1"/>
    <col min="2055" max="2057" width="2.140625" style="4993" customWidth="1"/>
    <col min="2058" max="2058" width="0.85546875" style="4993" customWidth="1"/>
    <col min="2059" max="2059" width="1.85546875" style="4993" customWidth="1"/>
    <col min="2060" max="2060" width="5.140625" style="4993" customWidth="1"/>
    <col min="2061" max="2061" width="8.85546875" style="4993" customWidth="1"/>
    <col min="2062" max="2062" width="1.5703125" style="4993" customWidth="1"/>
    <col min="2063" max="2063" width="2.140625" style="4993" customWidth="1"/>
    <col min="2064" max="2064" width="3.140625" style="4993" customWidth="1"/>
    <col min="2065" max="2066" width="1.85546875" style="4993" customWidth="1"/>
    <col min="2067" max="2067" width="2" style="4993" customWidth="1"/>
    <col min="2068" max="2068" width="3" style="4993" customWidth="1"/>
    <col min="2069" max="2069" width="6.42578125" style="4993" customWidth="1"/>
    <col min="2070" max="2072" width="9.140625" style="4993" customWidth="1"/>
    <col min="2073" max="2073" width="4.140625" style="4993" customWidth="1"/>
    <col min="2074" max="2076" width="3" style="4993" customWidth="1"/>
    <col min="2077" max="2077" width="1.140625" style="4993" customWidth="1"/>
    <col min="2078" max="2078" width="1.42578125" style="4993" customWidth="1"/>
    <col min="2079" max="2079" width="3.140625" style="4993" customWidth="1"/>
    <col min="2080" max="2080" width="1" style="4993" customWidth="1"/>
    <col min="2081" max="2081" width="9.42578125" style="4993" customWidth="1"/>
    <col min="2082" max="2082" width="5" style="4993" customWidth="1"/>
    <col min="2083" max="2083" width="7.85546875" style="4993" customWidth="1"/>
    <col min="2084" max="2084" width="6" style="4993" customWidth="1"/>
    <col min="2085" max="2085" width="9.140625" style="4993" customWidth="1"/>
    <col min="2086" max="2087" width="3.85546875" style="4993" customWidth="1"/>
    <col min="2088" max="2088" width="3.42578125" style="4993" customWidth="1"/>
    <col min="2089" max="2089" width="2.85546875" style="4993" customWidth="1"/>
    <col min="2090" max="2090" width="2" style="4993" customWidth="1"/>
    <col min="2091" max="2091" width="10.140625" style="4993" customWidth="1"/>
    <col min="2092" max="2092" width="6.42578125" style="4993" customWidth="1"/>
    <col min="2093" max="2093" width="4.42578125" style="4993" customWidth="1"/>
    <col min="2094" max="2094" width="9.140625" style="4993" customWidth="1"/>
    <col min="2095" max="2098" width="7.85546875" style="4993" customWidth="1"/>
    <col min="2099" max="2099" width="0.85546875" style="4993" customWidth="1"/>
    <col min="2100" max="2100" width="4" style="4993" customWidth="1"/>
    <col min="2101" max="2101" width="1.140625" style="4993" customWidth="1"/>
    <col min="2102" max="2304" width="10.140625" style="4993"/>
    <col min="2305" max="2305" width="4.140625" style="4993" customWidth="1"/>
    <col min="2306" max="2306" width="1" style="4993" customWidth="1"/>
    <col min="2307" max="2307" width="2.85546875" style="4993" customWidth="1"/>
    <col min="2308" max="2308" width="3" style="4993" customWidth="1"/>
    <col min="2309" max="2309" width="1.85546875" style="4993" customWidth="1"/>
    <col min="2310" max="2310" width="4.140625" style="4993" customWidth="1"/>
    <col min="2311" max="2313" width="2.140625" style="4993" customWidth="1"/>
    <col min="2314" max="2314" width="0.85546875" style="4993" customWidth="1"/>
    <col min="2315" max="2315" width="1.85546875" style="4993" customWidth="1"/>
    <col min="2316" max="2316" width="5.140625" style="4993" customWidth="1"/>
    <col min="2317" max="2317" width="8.85546875" style="4993" customWidth="1"/>
    <col min="2318" max="2318" width="1.5703125" style="4993" customWidth="1"/>
    <col min="2319" max="2319" width="2.140625" style="4993" customWidth="1"/>
    <col min="2320" max="2320" width="3.140625" style="4993" customWidth="1"/>
    <col min="2321" max="2322" width="1.85546875" style="4993" customWidth="1"/>
    <col min="2323" max="2323" width="2" style="4993" customWidth="1"/>
    <col min="2324" max="2324" width="3" style="4993" customWidth="1"/>
    <col min="2325" max="2325" width="6.42578125" style="4993" customWidth="1"/>
    <col min="2326" max="2328" width="9.140625" style="4993" customWidth="1"/>
    <col min="2329" max="2329" width="4.140625" style="4993" customWidth="1"/>
    <col min="2330" max="2332" width="3" style="4993" customWidth="1"/>
    <col min="2333" max="2333" width="1.140625" style="4993" customWidth="1"/>
    <col min="2334" max="2334" width="1.42578125" style="4993" customWidth="1"/>
    <col min="2335" max="2335" width="3.140625" style="4993" customWidth="1"/>
    <col min="2336" max="2336" width="1" style="4993" customWidth="1"/>
    <col min="2337" max="2337" width="9.42578125" style="4993" customWidth="1"/>
    <col min="2338" max="2338" width="5" style="4993" customWidth="1"/>
    <col min="2339" max="2339" width="7.85546875" style="4993" customWidth="1"/>
    <col min="2340" max="2340" width="6" style="4993" customWidth="1"/>
    <col min="2341" max="2341" width="9.140625" style="4993" customWidth="1"/>
    <col min="2342" max="2343" width="3.85546875" style="4993" customWidth="1"/>
    <col min="2344" max="2344" width="3.42578125" style="4993" customWidth="1"/>
    <col min="2345" max="2345" width="2.85546875" style="4993" customWidth="1"/>
    <col min="2346" max="2346" width="2" style="4993" customWidth="1"/>
    <col min="2347" max="2347" width="10.140625" style="4993" customWidth="1"/>
    <col min="2348" max="2348" width="6.42578125" style="4993" customWidth="1"/>
    <col min="2349" max="2349" width="4.42578125" style="4993" customWidth="1"/>
    <col min="2350" max="2350" width="9.140625" style="4993" customWidth="1"/>
    <col min="2351" max="2354" width="7.85546875" style="4993" customWidth="1"/>
    <col min="2355" max="2355" width="0.85546875" style="4993" customWidth="1"/>
    <col min="2356" max="2356" width="4" style="4993" customWidth="1"/>
    <col min="2357" max="2357" width="1.140625" style="4993" customWidth="1"/>
    <col min="2358" max="2560" width="10.140625" style="4993"/>
    <col min="2561" max="2561" width="4.140625" style="4993" customWidth="1"/>
    <col min="2562" max="2562" width="1" style="4993" customWidth="1"/>
    <col min="2563" max="2563" width="2.85546875" style="4993" customWidth="1"/>
    <col min="2564" max="2564" width="3" style="4993" customWidth="1"/>
    <col min="2565" max="2565" width="1.85546875" style="4993" customWidth="1"/>
    <col min="2566" max="2566" width="4.140625" style="4993" customWidth="1"/>
    <col min="2567" max="2569" width="2.140625" style="4993" customWidth="1"/>
    <col min="2570" max="2570" width="0.85546875" style="4993" customWidth="1"/>
    <col min="2571" max="2571" width="1.85546875" style="4993" customWidth="1"/>
    <col min="2572" max="2572" width="5.140625" style="4993" customWidth="1"/>
    <col min="2573" max="2573" width="8.85546875" style="4993" customWidth="1"/>
    <col min="2574" max="2574" width="1.5703125" style="4993" customWidth="1"/>
    <col min="2575" max="2575" width="2.140625" style="4993" customWidth="1"/>
    <col min="2576" max="2576" width="3.140625" style="4993" customWidth="1"/>
    <col min="2577" max="2578" width="1.85546875" style="4993" customWidth="1"/>
    <col min="2579" max="2579" width="2" style="4993" customWidth="1"/>
    <col min="2580" max="2580" width="3" style="4993" customWidth="1"/>
    <col min="2581" max="2581" width="6.42578125" style="4993" customWidth="1"/>
    <col min="2582" max="2584" width="9.140625" style="4993" customWidth="1"/>
    <col min="2585" max="2585" width="4.140625" style="4993" customWidth="1"/>
    <col min="2586" max="2588" width="3" style="4993" customWidth="1"/>
    <col min="2589" max="2589" width="1.140625" style="4993" customWidth="1"/>
    <col min="2590" max="2590" width="1.42578125" style="4993" customWidth="1"/>
    <col min="2591" max="2591" width="3.140625" style="4993" customWidth="1"/>
    <col min="2592" max="2592" width="1" style="4993" customWidth="1"/>
    <col min="2593" max="2593" width="9.42578125" style="4993" customWidth="1"/>
    <col min="2594" max="2594" width="5" style="4993" customWidth="1"/>
    <col min="2595" max="2595" width="7.85546875" style="4993" customWidth="1"/>
    <col min="2596" max="2596" width="6" style="4993" customWidth="1"/>
    <col min="2597" max="2597" width="9.140625" style="4993" customWidth="1"/>
    <col min="2598" max="2599" width="3.85546875" style="4993" customWidth="1"/>
    <col min="2600" max="2600" width="3.42578125" style="4993" customWidth="1"/>
    <col min="2601" max="2601" width="2.85546875" style="4993" customWidth="1"/>
    <col min="2602" max="2602" width="2" style="4993" customWidth="1"/>
    <col min="2603" max="2603" width="10.140625" style="4993" customWidth="1"/>
    <col min="2604" max="2604" width="6.42578125" style="4993" customWidth="1"/>
    <col min="2605" max="2605" width="4.42578125" style="4993" customWidth="1"/>
    <col min="2606" max="2606" width="9.140625" style="4993" customWidth="1"/>
    <col min="2607" max="2610" width="7.85546875" style="4993" customWidth="1"/>
    <col min="2611" max="2611" width="0.85546875" style="4993" customWidth="1"/>
    <col min="2612" max="2612" width="4" style="4993" customWidth="1"/>
    <col min="2613" max="2613" width="1.140625" style="4993" customWidth="1"/>
    <col min="2614" max="2816" width="10.140625" style="4993"/>
    <col min="2817" max="2817" width="4.140625" style="4993" customWidth="1"/>
    <col min="2818" max="2818" width="1" style="4993" customWidth="1"/>
    <col min="2819" max="2819" width="2.85546875" style="4993" customWidth="1"/>
    <col min="2820" max="2820" width="3" style="4993" customWidth="1"/>
    <col min="2821" max="2821" width="1.85546875" style="4993" customWidth="1"/>
    <col min="2822" max="2822" width="4.140625" style="4993" customWidth="1"/>
    <col min="2823" max="2825" width="2.140625" style="4993" customWidth="1"/>
    <col min="2826" max="2826" width="0.85546875" style="4993" customWidth="1"/>
    <col min="2827" max="2827" width="1.85546875" style="4993" customWidth="1"/>
    <col min="2828" max="2828" width="5.140625" style="4993" customWidth="1"/>
    <col min="2829" max="2829" width="8.85546875" style="4993" customWidth="1"/>
    <col min="2830" max="2830" width="1.5703125" style="4993" customWidth="1"/>
    <col min="2831" max="2831" width="2.140625" style="4993" customWidth="1"/>
    <col min="2832" max="2832" width="3.140625" style="4993" customWidth="1"/>
    <col min="2833" max="2834" width="1.85546875" style="4993" customWidth="1"/>
    <col min="2835" max="2835" width="2" style="4993" customWidth="1"/>
    <col min="2836" max="2836" width="3" style="4993" customWidth="1"/>
    <col min="2837" max="2837" width="6.42578125" style="4993" customWidth="1"/>
    <col min="2838" max="2840" width="9.140625" style="4993" customWidth="1"/>
    <col min="2841" max="2841" width="4.140625" style="4993" customWidth="1"/>
    <col min="2842" max="2844" width="3" style="4993" customWidth="1"/>
    <col min="2845" max="2845" width="1.140625" style="4993" customWidth="1"/>
    <col min="2846" max="2846" width="1.42578125" style="4993" customWidth="1"/>
    <col min="2847" max="2847" width="3.140625" style="4993" customWidth="1"/>
    <col min="2848" max="2848" width="1" style="4993" customWidth="1"/>
    <col min="2849" max="2849" width="9.42578125" style="4993" customWidth="1"/>
    <col min="2850" max="2850" width="5" style="4993" customWidth="1"/>
    <col min="2851" max="2851" width="7.85546875" style="4993" customWidth="1"/>
    <col min="2852" max="2852" width="6" style="4993" customWidth="1"/>
    <col min="2853" max="2853" width="9.140625" style="4993" customWidth="1"/>
    <col min="2854" max="2855" width="3.85546875" style="4993" customWidth="1"/>
    <col min="2856" max="2856" width="3.42578125" style="4993" customWidth="1"/>
    <col min="2857" max="2857" width="2.85546875" style="4993" customWidth="1"/>
    <col min="2858" max="2858" width="2" style="4993" customWidth="1"/>
    <col min="2859" max="2859" width="10.140625" style="4993" customWidth="1"/>
    <col min="2860" max="2860" width="6.42578125" style="4993" customWidth="1"/>
    <col min="2861" max="2861" width="4.42578125" style="4993" customWidth="1"/>
    <col min="2862" max="2862" width="9.140625" style="4993" customWidth="1"/>
    <col min="2863" max="2866" width="7.85546875" style="4993" customWidth="1"/>
    <col min="2867" max="2867" width="0.85546875" style="4993" customWidth="1"/>
    <col min="2868" max="2868" width="4" style="4993" customWidth="1"/>
    <col min="2869" max="2869" width="1.140625" style="4993" customWidth="1"/>
    <col min="2870" max="3072" width="10.140625" style="4993"/>
    <col min="3073" max="3073" width="4.140625" style="4993" customWidth="1"/>
    <col min="3074" max="3074" width="1" style="4993" customWidth="1"/>
    <col min="3075" max="3075" width="2.85546875" style="4993" customWidth="1"/>
    <col min="3076" max="3076" width="3" style="4993" customWidth="1"/>
    <col min="3077" max="3077" width="1.85546875" style="4993" customWidth="1"/>
    <col min="3078" max="3078" width="4.140625" style="4993" customWidth="1"/>
    <col min="3079" max="3081" width="2.140625" style="4993" customWidth="1"/>
    <col min="3082" max="3082" width="0.85546875" style="4993" customWidth="1"/>
    <col min="3083" max="3083" width="1.85546875" style="4993" customWidth="1"/>
    <col min="3084" max="3084" width="5.140625" style="4993" customWidth="1"/>
    <col min="3085" max="3085" width="8.85546875" style="4993" customWidth="1"/>
    <col min="3086" max="3086" width="1.5703125" style="4993" customWidth="1"/>
    <col min="3087" max="3087" width="2.140625" style="4993" customWidth="1"/>
    <col min="3088" max="3088" width="3.140625" style="4993" customWidth="1"/>
    <col min="3089" max="3090" width="1.85546875" style="4993" customWidth="1"/>
    <col min="3091" max="3091" width="2" style="4993" customWidth="1"/>
    <col min="3092" max="3092" width="3" style="4993" customWidth="1"/>
    <col min="3093" max="3093" width="6.42578125" style="4993" customWidth="1"/>
    <col min="3094" max="3096" width="9.140625" style="4993" customWidth="1"/>
    <col min="3097" max="3097" width="4.140625" style="4993" customWidth="1"/>
    <col min="3098" max="3100" width="3" style="4993" customWidth="1"/>
    <col min="3101" max="3101" width="1.140625" style="4993" customWidth="1"/>
    <col min="3102" max="3102" width="1.42578125" style="4993" customWidth="1"/>
    <col min="3103" max="3103" width="3.140625" style="4993" customWidth="1"/>
    <col min="3104" max="3104" width="1" style="4993" customWidth="1"/>
    <col min="3105" max="3105" width="9.42578125" style="4993" customWidth="1"/>
    <col min="3106" max="3106" width="5" style="4993" customWidth="1"/>
    <col min="3107" max="3107" width="7.85546875" style="4993" customWidth="1"/>
    <col min="3108" max="3108" width="6" style="4993" customWidth="1"/>
    <col min="3109" max="3109" width="9.140625" style="4993" customWidth="1"/>
    <col min="3110" max="3111" width="3.85546875" style="4993" customWidth="1"/>
    <col min="3112" max="3112" width="3.42578125" style="4993" customWidth="1"/>
    <col min="3113" max="3113" width="2.85546875" style="4993" customWidth="1"/>
    <col min="3114" max="3114" width="2" style="4993" customWidth="1"/>
    <col min="3115" max="3115" width="10.140625" style="4993" customWidth="1"/>
    <col min="3116" max="3116" width="6.42578125" style="4993" customWidth="1"/>
    <col min="3117" max="3117" width="4.42578125" style="4993" customWidth="1"/>
    <col min="3118" max="3118" width="9.140625" style="4993" customWidth="1"/>
    <col min="3119" max="3122" width="7.85546875" style="4993" customWidth="1"/>
    <col min="3123" max="3123" width="0.85546875" style="4993" customWidth="1"/>
    <col min="3124" max="3124" width="4" style="4993" customWidth="1"/>
    <col min="3125" max="3125" width="1.140625" style="4993" customWidth="1"/>
    <col min="3126" max="3328" width="10.140625" style="4993"/>
    <col min="3329" max="3329" width="4.140625" style="4993" customWidth="1"/>
    <col min="3330" max="3330" width="1" style="4993" customWidth="1"/>
    <col min="3331" max="3331" width="2.85546875" style="4993" customWidth="1"/>
    <col min="3332" max="3332" width="3" style="4993" customWidth="1"/>
    <col min="3333" max="3333" width="1.85546875" style="4993" customWidth="1"/>
    <col min="3334" max="3334" width="4.140625" style="4993" customWidth="1"/>
    <col min="3335" max="3337" width="2.140625" style="4993" customWidth="1"/>
    <col min="3338" max="3338" width="0.85546875" style="4993" customWidth="1"/>
    <col min="3339" max="3339" width="1.85546875" style="4993" customWidth="1"/>
    <col min="3340" max="3340" width="5.140625" style="4993" customWidth="1"/>
    <col min="3341" max="3341" width="8.85546875" style="4993" customWidth="1"/>
    <col min="3342" max="3342" width="1.5703125" style="4993" customWidth="1"/>
    <col min="3343" max="3343" width="2.140625" style="4993" customWidth="1"/>
    <col min="3344" max="3344" width="3.140625" style="4993" customWidth="1"/>
    <col min="3345" max="3346" width="1.85546875" style="4993" customWidth="1"/>
    <col min="3347" max="3347" width="2" style="4993" customWidth="1"/>
    <col min="3348" max="3348" width="3" style="4993" customWidth="1"/>
    <col min="3349" max="3349" width="6.42578125" style="4993" customWidth="1"/>
    <col min="3350" max="3352" width="9.140625" style="4993" customWidth="1"/>
    <col min="3353" max="3353" width="4.140625" style="4993" customWidth="1"/>
    <col min="3354" max="3356" width="3" style="4993" customWidth="1"/>
    <col min="3357" max="3357" width="1.140625" style="4993" customWidth="1"/>
    <col min="3358" max="3358" width="1.42578125" style="4993" customWidth="1"/>
    <col min="3359" max="3359" width="3.140625" style="4993" customWidth="1"/>
    <col min="3360" max="3360" width="1" style="4993" customWidth="1"/>
    <col min="3361" max="3361" width="9.42578125" style="4993" customWidth="1"/>
    <col min="3362" max="3362" width="5" style="4993" customWidth="1"/>
    <col min="3363" max="3363" width="7.85546875" style="4993" customWidth="1"/>
    <col min="3364" max="3364" width="6" style="4993" customWidth="1"/>
    <col min="3365" max="3365" width="9.140625" style="4993" customWidth="1"/>
    <col min="3366" max="3367" width="3.85546875" style="4993" customWidth="1"/>
    <col min="3368" max="3368" width="3.42578125" style="4993" customWidth="1"/>
    <col min="3369" max="3369" width="2.85546875" style="4993" customWidth="1"/>
    <col min="3370" max="3370" width="2" style="4993" customWidth="1"/>
    <col min="3371" max="3371" width="10.140625" style="4993" customWidth="1"/>
    <col min="3372" max="3372" width="6.42578125" style="4993" customWidth="1"/>
    <col min="3373" max="3373" width="4.42578125" style="4993" customWidth="1"/>
    <col min="3374" max="3374" width="9.140625" style="4993" customWidth="1"/>
    <col min="3375" max="3378" width="7.85546875" style="4993" customWidth="1"/>
    <col min="3379" max="3379" width="0.85546875" style="4993" customWidth="1"/>
    <col min="3380" max="3380" width="4" style="4993" customWidth="1"/>
    <col min="3381" max="3381" width="1.140625" style="4993" customWidth="1"/>
    <col min="3382" max="3584" width="10.140625" style="4993"/>
    <col min="3585" max="3585" width="4.140625" style="4993" customWidth="1"/>
    <col min="3586" max="3586" width="1" style="4993" customWidth="1"/>
    <col min="3587" max="3587" width="2.85546875" style="4993" customWidth="1"/>
    <col min="3588" max="3588" width="3" style="4993" customWidth="1"/>
    <col min="3589" max="3589" width="1.85546875" style="4993" customWidth="1"/>
    <col min="3590" max="3590" width="4.140625" style="4993" customWidth="1"/>
    <col min="3591" max="3593" width="2.140625" style="4993" customWidth="1"/>
    <col min="3594" max="3594" width="0.85546875" style="4993" customWidth="1"/>
    <col min="3595" max="3595" width="1.85546875" style="4993" customWidth="1"/>
    <col min="3596" max="3596" width="5.140625" style="4993" customWidth="1"/>
    <col min="3597" max="3597" width="8.85546875" style="4993" customWidth="1"/>
    <col min="3598" max="3598" width="1.5703125" style="4993" customWidth="1"/>
    <col min="3599" max="3599" width="2.140625" style="4993" customWidth="1"/>
    <col min="3600" max="3600" width="3.140625" style="4993" customWidth="1"/>
    <col min="3601" max="3602" width="1.85546875" style="4993" customWidth="1"/>
    <col min="3603" max="3603" width="2" style="4993" customWidth="1"/>
    <col min="3604" max="3604" width="3" style="4993" customWidth="1"/>
    <col min="3605" max="3605" width="6.42578125" style="4993" customWidth="1"/>
    <col min="3606" max="3608" width="9.140625" style="4993" customWidth="1"/>
    <col min="3609" max="3609" width="4.140625" style="4993" customWidth="1"/>
    <col min="3610" max="3612" width="3" style="4993" customWidth="1"/>
    <col min="3613" max="3613" width="1.140625" style="4993" customWidth="1"/>
    <col min="3614" max="3614" width="1.42578125" style="4993" customWidth="1"/>
    <col min="3615" max="3615" width="3.140625" style="4993" customWidth="1"/>
    <col min="3616" max="3616" width="1" style="4993" customWidth="1"/>
    <col min="3617" max="3617" width="9.42578125" style="4993" customWidth="1"/>
    <col min="3618" max="3618" width="5" style="4993" customWidth="1"/>
    <col min="3619" max="3619" width="7.85546875" style="4993" customWidth="1"/>
    <col min="3620" max="3620" width="6" style="4993" customWidth="1"/>
    <col min="3621" max="3621" width="9.140625" style="4993" customWidth="1"/>
    <col min="3622" max="3623" width="3.85546875" style="4993" customWidth="1"/>
    <col min="3624" max="3624" width="3.42578125" style="4993" customWidth="1"/>
    <col min="3625" max="3625" width="2.85546875" style="4993" customWidth="1"/>
    <col min="3626" max="3626" width="2" style="4993" customWidth="1"/>
    <col min="3627" max="3627" width="10.140625" style="4993" customWidth="1"/>
    <col min="3628" max="3628" width="6.42578125" style="4993" customWidth="1"/>
    <col min="3629" max="3629" width="4.42578125" style="4993" customWidth="1"/>
    <col min="3630" max="3630" width="9.140625" style="4993" customWidth="1"/>
    <col min="3631" max="3634" width="7.85546875" style="4993" customWidth="1"/>
    <col min="3635" max="3635" width="0.85546875" style="4993" customWidth="1"/>
    <col min="3636" max="3636" width="4" style="4993" customWidth="1"/>
    <col min="3637" max="3637" width="1.140625" style="4993" customWidth="1"/>
    <col min="3638" max="3840" width="10.140625" style="4993"/>
    <col min="3841" max="3841" width="4.140625" style="4993" customWidth="1"/>
    <col min="3842" max="3842" width="1" style="4993" customWidth="1"/>
    <col min="3843" max="3843" width="2.85546875" style="4993" customWidth="1"/>
    <col min="3844" max="3844" width="3" style="4993" customWidth="1"/>
    <col min="3845" max="3845" width="1.85546875" style="4993" customWidth="1"/>
    <col min="3846" max="3846" width="4.140625" style="4993" customWidth="1"/>
    <col min="3847" max="3849" width="2.140625" style="4993" customWidth="1"/>
    <col min="3850" max="3850" width="0.85546875" style="4993" customWidth="1"/>
    <col min="3851" max="3851" width="1.85546875" style="4993" customWidth="1"/>
    <col min="3852" max="3852" width="5.140625" style="4993" customWidth="1"/>
    <col min="3853" max="3853" width="8.85546875" style="4993" customWidth="1"/>
    <col min="3854" max="3854" width="1.5703125" style="4993" customWidth="1"/>
    <col min="3855" max="3855" width="2.140625" style="4993" customWidth="1"/>
    <col min="3856" max="3856" width="3.140625" style="4993" customWidth="1"/>
    <col min="3857" max="3858" width="1.85546875" style="4993" customWidth="1"/>
    <col min="3859" max="3859" width="2" style="4993" customWidth="1"/>
    <col min="3860" max="3860" width="3" style="4993" customWidth="1"/>
    <col min="3861" max="3861" width="6.42578125" style="4993" customWidth="1"/>
    <col min="3862" max="3864" width="9.140625" style="4993" customWidth="1"/>
    <col min="3865" max="3865" width="4.140625" style="4993" customWidth="1"/>
    <col min="3866" max="3868" width="3" style="4993" customWidth="1"/>
    <col min="3869" max="3869" width="1.140625" style="4993" customWidth="1"/>
    <col min="3870" max="3870" width="1.42578125" style="4993" customWidth="1"/>
    <col min="3871" max="3871" width="3.140625" style="4993" customWidth="1"/>
    <col min="3872" max="3872" width="1" style="4993" customWidth="1"/>
    <col min="3873" max="3873" width="9.42578125" style="4993" customWidth="1"/>
    <col min="3874" max="3874" width="5" style="4993" customWidth="1"/>
    <col min="3875" max="3875" width="7.85546875" style="4993" customWidth="1"/>
    <col min="3876" max="3876" width="6" style="4993" customWidth="1"/>
    <col min="3877" max="3877" width="9.140625" style="4993" customWidth="1"/>
    <col min="3878" max="3879" width="3.85546875" style="4993" customWidth="1"/>
    <col min="3880" max="3880" width="3.42578125" style="4993" customWidth="1"/>
    <col min="3881" max="3881" width="2.85546875" style="4993" customWidth="1"/>
    <col min="3882" max="3882" width="2" style="4993" customWidth="1"/>
    <col min="3883" max="3883" width="10.140625" style="4993" customWidth="1"/>
    <col min="3884" max="3884" width="6.42578125" style="4993" customWidth="1"/>
    <col min="3885" max="3885" width="4.42578125" style="4993" customWidth="1"/>
    <col min="3886" max="3886" width="9.140625" style="4993" customWidth="1"/>
    <col min="3887" max="3890" width="7.85546875" style="4993" customWidth="1"/>
    <col min="3891" max="3891" width="0.85546875" style="4993" customWidth="1"/>
    <col min="3892" max="3892" width="4" style="4993" customWidth="1"/>
    <col min="3893" max="3893" width="1.140625" style="4993" customWidth="1"/>
    <col min="3894" max="4096" width="10.140625" style="4993"/>
    <col min="4097" max="4097" width="4.140625" style="4993" customWidth="1"/>
    <col min="4098" max="4098" width="1" style="4993" customWidth="1"/>
    <col min="4099" max="4099" width="2.85546875" style="4993" customWidth="1"/>
    <col min="4100" max="4100" width="3" style="4993" customWidth="1"/>
    <col min="4101" max="4101" width="1.85546875" style="4993" customWidth="1"/>
    <col min="4102" max="4102" width="4.140625" style="4993" customWidth="1"/>
    <col min="4103" max="4105" width="2.140625" style="4993" customWidth="1"/>
    <col min="4106" max="4106" width="0.85546875" style="4993" customWidth="1"/>
    <col min="4107" max="4107" width="1.85546875" style="4993" customWidth="1"/>
    <col min="4108" max="4108" width="5.140625" style="4993" customWidth="1"/>
    <col min="4109" max="4109" width="8.85546875" style="4993" customWidth="1"/>
    <col min="4110" max="4110" width="1.5703125" style="4993" customWidth="1"/>
    <col min="4111" max="4111" width="2.140625" style="4993" customWidth="1"/>
    <col min="4112" max="4112" width="3.140625" style="4993" customWidth="1"/>
    <col min="4113" max="4114" width="1.85546875" style="4993" customWidth="1"/>
    <col min="4115" max="4115" width="2" style="4993" customWidth="1"/>
    <col min="4116" max="4116" width="3" style="4993" customWidth="1"/>
    <col min="4117" max="4117" width="6.42578125" style="4993" customWidth="1"/>
    <col min="4118" max="4120" width="9.140625" style="4993" customWidth="1"/>
    <col min="4121" max="4121" width="4.140625" style="4993" customWidth="1"/>
    <col min="4122" max="4124" width="3" style="4993" customWidth="1"/>
    <col min="4125" max="4125" width="1.140625" style="4993" customWidth="1"/>
    <col min="4126" max="4126" width="1.42578125" style="4993" customWidth="1"/>
    <col min="4127" max="4127" width="3.140625" style="4993" customWidth="1"/>
    <col min="4128" max="4128" width="1" style="4993" customWidth="1"/>
    <col min="4129" max="4129" width="9.42578125" style="4993" customWidth="1"/>
    <col min="4130" max="4130" width="5" style="4993" customWidth="1"/>
    <col min="4131" max="4131" width="7.85546875" style="4993" customWidth="1"/>
    <col min="4132" max="4132" width="6" style="4993" customWidth="1"/>
    <col min="4133" max="4133" width="9.140625" style="4993" customWidth="1"/>
    <col min="4134" max="4135" width="3.85546875" style="4993" customWidth="1"/>
    <col min="4136" max="4136" width="3.42578125" style="4993" customWidth="1"/>
    <col min="4137" max="4137" width="2.85546875" style="4993" customWidth="1"/>
    <col min="4138" max="4138" width="2" style="4993" customWidth="1"/>
    <col min="4139" max="4139" width="10.140625" style="4993" customWidth="1"/>
    <col min="4140" max="4140" width="6.42578125" style="4993" customWidth="1"/>
    <col min="4141" max="4141" width="4.42578125" style="4993" customWidth="1"/>
    <col min="4142" max="4142" width="9.140625" style="4993" customWidth="1"/>
    <col min="4143" max="4146" width="7.85546875" style="4993" customWidth="1"/>
    <col min="4147" max="4147" width="0.85546875" style="4993" customWidth="1"/>
    <col min="4148" max="4148" width="4" style="4993" customWidth="1"/>
    <col min="4149" max="4149" width="1.140625" style="4993" customWidth="1"/>
    <col min="4150" max="4352" width="10.140625" style="4993"/>
    <col min="4353" max="4353" width="4.140625" style="4993" customWidth="1"/>
    <col min="4354" max="4354" width="1" style="4993" customWidth="1"/>
    <col min="4355" max="4355" width="2.85546875" style="4993" customWidth="1"/>
    <col min="4356" max="4356" width="3" style="4993" customWidth="1"/>
    <col min="4357" max="4357" width="1.85546875" style="4993" customWidth="1"/>
    <col min="4358" max="4358" width="4.140625" style="4993" customWidth="1"/>
    <col min="4359" max="4361" width="2.140625" style="4993" customWidth="1"/>
    <col min="4362" max="4362" width="0.85546875" style="4993" customWidth="1"/>
    <col min="4363" max="4363" width="1.85546875" style="4993" customWidth="1"/>
    <col min="4364" max="4364" width="5.140625" style="4993" customWidth="1"/>
    <col min="4365" max="4365" width="8.85546875" style="4993" customWidth="1"/>
    <col min="4366" max="4366" width="1.5703125" style="4993" customWidth="1"/>
    <col min="4367" max="4367" width="2.140625" style="4993" customWidth="1"/>
    <col min="4368" max="4368" width="3.140625" style="4993" customWidth="1"/>
    <col min="4369" max="4370" width="1.85546875" style="4993" customWidth="1"/>
    <col min="4371" max="4371" width="2" style="4993" customWidth="1"/>
    <col min="4372" max="4372" width="3" style="4993" customWidth="1"/>
    <col min="4373" max="4373" width="6.42578125" style="4993" customWidth="1"/>
    <col min="4374" max="4376" width="9.140625" style="4993" customWidth="1"/>
    <col min="4377" max="4377" width="4.140625" style="4993" customWidth="1"/>
    <col min="4378" max="4380" width="3" style="4993" customWidth="1"/>
    <col min="4381" max="4381" width="1.140625" style="4993" customWidth="1"/>
    <col min="4382" max="4382" width="1.42578125" style="4993" customWidth="1"/>
    <col min="4383" max="4383" width="3.140625" style="4993" customWidth="1"/>
    <col min="4384" max="4384" width="1" style="4993" customWidth="1"/>
    <col min="4385" max="4385" width="9.42578125" style="4993" customWidth="1"/>
    <col min="4386" max="4386" width="5" style="4993" customWidth="1"/>
    <col min="4387" max="4387" width="7.85546875" style="4993" customWidth="1"/>
    <col min="4388" max="4388" width="6" style="4993" customWidth="1"/>
    <col min="4389" max="4389" width="9.140625" style="4993" customWidth="1"/>
    <col min="4390" max="4391" width="3.85546875" style="4993" customWidth="1"/>
    <col min="4392" max="4392" width="3.42578125" style="4993" customWidth="1"/>
    <col min="4393" max="4393" width="2.85546875" style="4993" customWidth="1"/>
    <col min="4394" max="4394" width="2" style="4993" customWidth="1"/>
    <col min="4395" max="4395" width="10.140625" style="4993" customWidth="1"/>
    <col min="4396" max="4396" width="6.42578125" style="4993" customWidth="1"/>
    <col min="4397" max="4397" width="4.42578125" style="4993" customWidth="1"/>
    <col min="4398" max="4398" width="9.140625" style="4993" customWidth="1"/>
    <col min="4399" max="4402" width="7.85546875" style="4993" customWidth="1"/>
    <col min="4403" max="4403" width="0.85546875" style="4993" customWidth="1"/>
    <col min="4404" max="4404" width="4" style="4993" customWidth="1"/>
    <col min="4405" max="4405" width="1.140625" style="4993" customWidth="1"/>
    <col min="4406" max="4608" width="10.140625" style="4993"/>
    <col min="4609" max="4609" width="4.140625" style="4993" customWidth="1"/>
    <col min="4610" max="4610" width="1" style="4993" customWidth="1"/>
    <col min="4611" max="4611" width="2.85546875" style="4993" customWidth="1"/>
    <col min="4612" max="4612" width="3" style="4993" customWidth="1"/>
    <col min="4613" max="4613" width="1.85546875" style="4993" customWidth="1"/>
    <col min="4614" max="4614" width="4.140625" style="4993" customWidth="1"/>
    <col min="4615" max="4617" width="2.140625" style="4993" customWidth="1"/>
    <col min="4618" max="4618" width="0.85546875" style="4993" customWidth="1"/>
    <col min="4619" max="4619" width="1.85546875" style="4993" customWidth="1"/>
    <col min="4620" max="4620" width="5.140625" style="4993" customWidth="1"/>
    <col min="4621" max="4621" width="8.85546875" style="4993" customWidth="1"/>
    <col min="4622" max="4622" width="1.5703125" style="4993" customWidth="1"/>
    <col min="4623" max="4623" width="2.140625" style="4993" customWidth="1"/>
    <col min="4624" max="4624" width="3.140625" style="4993" customWidth="1"/>
    <col min="4625" max="4626" width="1.85546875" style="4993" customWidth="1"/>
    <col min="4627" max="4627" width="2" style="4993" customWidth="1"/>
    <col min="4628" max="4628" width="3" style="4993" customWidth="1"/>
    <col min="4629" max="4629" width="6.42578125" style="4993" customWidth="1"/>
    <col min="4630" max="4632" width="9.140625" style="4993" customWidth="1"/>
    <col min="4633" max="4633" width="4.140625" style="4993" customWidth="1"/>
    <col min="4634" max="4636" width="3" style="4993" customWidth="1"/>
    <col min="4637" max="4637" width="1.140625" style="4993" customWidth="1"/>
    <col min="4638" max="4638" width="1.42578125" style="4993" customWidth="1"/>
    <col min="4639" max="4639" width="3.140625" style="4993" customWidth="1"/>
    <col min="4640" max="4640" width="1" style="4993" customWidth="1"/>
    <col min="4641" max="4641" width="9.42578125" style="4993" customWidth="1"/>
    <col min="4642" max="4642" width="5" style="4993" customWidth="1"/>
    <col min="4643" max="4643" width="7.85546875" style="4993" customWidth="1"/>
    <col min="4644" max="4644" width="6" style="4993" customWidth="1"/>
    <col min="4645" max="4645" width="9.140625" style="4993" customWidth="1"/>
    <col min="4646" max="4647" width="3.85546875" style="4993" customWidth="1"/>
    <col min="4648" max="4648" width="3.42578125" style="4993" customWidth="1"/>
    <col min="4649" max="4649" width="2.85546875" style="4993" customWidth="1"/>
    <col min="4650" max="4650" width="2" style="4993" customWidth="1"/>
    <col min="4651" max="4651" width="10.140625" style="4993" customWidth="1"/>
    <col min="4652" max="4652" width="6.42578125" style="4993" customWidth="1"/>
    <col min="4653" max="4653" width="4.42578125" style="4993" customWidth="1"/>
    <col min="4654" max="4654" width="9.140625" style="4993" customWidth="1"/>
    <col min="4655" max="4658" width="7.85546875" style="4993" customWidth="1"/>
    <col min="4659" max="4659" width="0.85546875" style="4993" customWidth="1"/>
    <col min="4660" max="4660" width="4" style="4993" customWidth="1"/>
    <col min="4661" max="4661" width="1.140625" style="4993" customWidth="1"/>
    <col min="4662" max="4864" width="10.140625" style="4993"/>
    <col min="4865" max="4865" width="4.140625" style="4993" customWidth="1"/>
    <col min="4866" max="4866" width="1" style="4993" customWidth="1"/>
    <col min="4867" max="4867" width="2.85546875" style="4993" customWidth="1"/>
    <col min="4868" max="4868" width="3" style="4993" customWidth="1"/>
    <col min="4869" max="4869" width="1.85546875" style="4993" customWidth="1"/>
    <col min="4870" max="4870" width="4.140625" style="4993" customWidth="1"/>
    <col min="4871" max="4873" width="2.140625" style="4993" customWidth="1"/>
    <col min="4874" max="4874" width="0.85546875" style="4993" customWidth="1"/>
    <col min="4875" max="4875" width="1.85546875" style="4993" customWidth="1"/>
    <col min="4876" max="4876" width="5.140625" style="4993" customWidth="1"/>
    <col min="4877" max="4877" width="8.85546875" style="4993" customWidth="1"/>
    <col min="4878" max="4878" width="1.5703125" style="4993" customWidth="1"/>
    <col min="4879" max="4879" width="2.140625" style="4993" customWidth="1"/>
    <col min="4880" max="4880" width="3.140625" style="4993" customWidth="1"/>
    <col min="4881" max="4882" width="1.85546875" style="4993" customWidth="1"/>
    <col min="4883" max="4883" width="2" style="4993" customWidth="1"/>
    <col min="4884" max="4884" width="3" style="4993" customWidth="1"/>
    <col min="4885" max="4885" width="6.42578125" style="4993" customWidth="1"/>
    <col min="4886" max="4888" width="9.140625" style="4993" customWidth="1"/>
    <col min="4889" max="4889" width="4.140625" style="4993" customWidth="1"/>
    <col min="4890" max="4892" width="3" style="4993" customWidth="1"/>
    <col min="4893" max="4893" width="1.140625" style="4993" customWidth="1"/>
    <col min="4894" max="4894" width="1.42578125" style="4993" customWidth="1"/>
    <col min="4895" max="4895" width="3.140625" style="4993" customWidth="1"/>
    <col min="4896" max="4896" width="1" style="4993" customWidth="1"/>
    <col min="4897" max="4897" width="9.42578125" style="4993" customWidth="1"/>
    <col min="4898" max="4898" width="5" style="4993" customWidth="1"/>
    <col min="4899" max="4899" width="7.85546875" style="4993" customWidth="1"/>
    <col min="4900" max="4900" width="6" style="4993" customWidth="1"/>
    <col min="4901" max="4901" width="9.140625" style="4993" customWidth="1"/>
    <col min="4902" max="4903" width="3.85546875" style="4993" customWidth="1"/>
    <col min="4904" max="4904" width="3.42578125" style="4993" customWidth="1"/>
    <col min="4905" max="4905" width="2.85546875" style="4993" customWidth="1"/>
    <col min="4906" max="4906" width="2" style="4993" customWidth="1"/>
    <col min="4907" max="4907" width="10.140625" style="4993" customWidth="1"/>
    <col min="4908" max="4908" width="6.42578125" style="4993" customWidth="1"/>
    <col min="4909" max="4909" width="4.42578125" style="4993" customWidth="1"/>
    <col min="4910" max="4910" width="9.140625" style="4993" customWidth="1"/>
    <col min="4911" max="4914" width="7.85546875" style="4993" customWidth="1"/>
    <col min="4915" max="4915" width="0.85546875" style="4993" customWidth="1"/>
    <col min="4916" max="4916" width="4" style="4993" customWidth="1"/>
    <col min="4917" max="4917" width="1.140625" style="4993" customWidth="1"/>
    <col min="4918" max="5120" width="10.140625" style="4993"/>
    <col min="5121" max="5121" width="4.140625" style="4993" customWidth="1"/>
    <col min="5122" max="5122" width="1" style="4993" customWidth="1"/>
    <col min="5123" max="5123" width="2.85546875" style="4993" customWidth="1"/>
    <col min="5124" max="5124" width="3" style="4993" customWidth="1"/>
    <col min="5125" max="5125" width="1.85546875" style="4993" customWidth="1"/>
    <col min="5126" max="5126" width="4.140625" style="4993" customWidth="1"/>
    <col min="5127" max="5129" width="2.140625" style="4993" customWidth="1"/>
    <col min="5130" max="5130" width="0.85546875" style="4993" customWidth="1"/>
    <col min="5131" max="5131" width="1.85546875" style="4993" customWidth="1"/>
    <col min="5132" max="5132" width="5.140625" style="4993" customWidth="1"/>
    <col min="5133" max="5133" width="8.85546875" style="4993" customWidth="1"/>
    <col min="5134" max="5134" width="1.5703125" style="4993" customWidth="1"/>
    <col min="5135" max="5135" width="2.140625" style="4993" customWidth="1"/>
    <col min="5136" max="5136" width="3.140625" style="4993" customWidth="1"/>
    <col min="5137" max="5138" width="1.85546875" style="4993" customWidth="1"/>
    <col min="5139" max="5139" width="2" style="4993" customWidth="1"/>
    <col min="5140" max="5140" width="3" style="4993" customWidth="1"/>
    <col min="5141" max="5141" width="6.42578125" style="4993" customWidth="1"/>
    <col min="5142" max="5144" width="9.140625" style="4993" customWidth="1"/>
    <col min="5145" max="5145" width="4.140625" style="4993" customWidth="1"/>
    <col min="5146" max="5148" width="3" style="4993" customWidth="1"/>
    <col min="5149" max="5149" width="1.140625" style="4993" customWidth="1"/>
    <col min="5150" max="5150" width="1.42578125" style="4993" customWidth="1"/>
    <col min="5151" max="5151" width="3.140625" style="4993" customWidth="1"/>
    <col min="5152" max="5152" width="1" style="4993" customWidth="1"/>
    <col min="5153" max="5153" width="9.42578125" style="4993" customWidth="1"/>
    <col min="5154" max="5154" width="5" style="4993" customWidth="1"/>
    <col min="5155" max="5155" width="7.85546875" style="4993" customWidth="1"/>
    <col min="5156" max="5156" width="6" style="4993" customWidth="1"/>
    <col min="5157" max="5157" width="9.140625" style="4993" customWidth="1"/>
    <col min="5158" max="5159" width="3.85546875" style="4993" customWidth="1"/>
    <col min="5160" max="5160" width="3.42578125" style="4993" customWidth="1"/>
    <col min="5161" max="5161" width="2.85546875" style="4993" customWidth="1"/>
    <col min="5162" max="5162" width="2" style="4993" customWidth="1"/>
    <col min="5163" max="5163" width="10.140625" style="4993" customWidth="1"/>
    <col min="5164" max="5164" width="6.42578125" style="4993" customWidth="1"/>
    <col min="5165" max="5165" width="4.42578125" style="4993" customWidth="1"/>
    <col min="5166" max="5166" width="9.140625" style="4993" customWidth="1"/>
    <col min="5167" max="5170" width="7.85546875" style="4993" customWidth="1"/>
    <col min="5171" max="5171" width="0.85546875" style="4993" customWidth="1"/>
    <col min="5172" max="5172" width="4" style="4993" customWidth="1"/>
    <col min="5173" max="5173" width="1.140625" style="4993" customWidth="1"/>
    <col min="5174" max="5376" width="10.140625" style="4993"/>
    <col min="5377" max="5377" width="4.140625" style="4993" customWidth="1"/>
    <col min="5378" max="5378" width="1" style="4993" customWidth="1"/>
    <col min="5379" max="5379" width="2.85546875" style="4993" customWidth="1"/>
    <col min="5380" max="5380" width="3" style="4993" customWidth="1"/>
    <col min="5381" max="5381" width="1.85546875" style="4993" customWidth="1"/>
    <col min="5382" max="5382" width="4.140625" style="4993" customWidth="1"/>
    <col min="5383" max="5385" width="2.140625" style="4993" customWidth="1"/>
    <col min="5386" max="5386" width="0.85546875" style="4993" customWidth="1"/>
    <col min="5387" max="5387" width="1.85546875" style="4993" customWidth="1"/>
    <col min="5388" max="5388" width="5.140625" style="4993" customWidth="1"/>
    <col min="5389" max="5389" width="8.85546875" style="4993" customWidth="1"/>
    <col min="5390" max="5390" width="1.5703125" style="4993" customWidth="1"/>
    <col min="5391" max="5391" width="2.140625" style="4993" customWidth="1"/>
    <col min="5392" max="5392" width="3.140625" style="4993" customWidth="1"/>
    <col min="5393" max="5394" width="1.85546875" style="4993" customWidth="1"/>
    <col min="5395" max="5395" width="2" style="4993" customWidth="1"/>
    <col min="5396" max="5396" width="3" style="4993" customWidth="1"/>
    <col min="5397" max="5397" width="6.42578125" style="4993" customWidth="1"/>
    <col min="5398" max="5400" width="9.140625" style="4993" customWidth="1"/>
    <col min="5401" max="5401" width="4.140625" style="4993" customWidth="1"/>
    <col min="5402" max="5404" width="3" style="4993" customWidth="1"/>
    <col min="5405" max="5405" width="1.140625" style="4993" customWidth="1"/>
    <col min="5406" max="5406" width="1.42578125" style="4993" customWidth="1"/>
    <col min="5407" max="5407" width="3.140625" style="4993" customWidth="1"/>
    <col min="5408" max="5408" width="1" style="4993" customWidth="1"/>
    <col min="5409" max="5409" width="9.42578125" style="4993" customWidth="1"/>
    <col min="5410" max="5410" width="5" style="4993" customWidth="1"/>
    <col min="5411" max="5411" width="7.85546875" style="4993" customWidth="1"/>
    <col min="5412" max="5412" width="6" style="4993" customWidth="1"/>
    <col min="5413" max="5413" width="9.140625" style="4993" customWidth="1"/>
    <col min="5414" max="5415" width="3.85546875" style="4993" customWidth="1"/>
    <col min="5416" max="5416" width="3.42578125" style="4993" customWidth="1"/>
    <col min="5417" max="5417" width="2.85546875" style="4993" customWidth="1"/>
    <col min="5418" max="5418" width="2" style="4993" customWidth="1"/>
    <col min="5419" max="5419" width="10.140625" style="4993" customWidth="1"/>
    <col min="5420" max="5420" width="6.42578125" style="4993" customWidth="1"/>
    <col min="5421" max="5421" width="4.42578125" style="4993" customWidth="1"/>
    <col min="5422" max="5422" width="9.140625" style="4993" customWidth="1"/>
    <col min="5423" max="5426" width="7.85546875" style="4993" customWidth="1"/>
    <col min="5427" max="5427" width="0.85546875" style="4993" customWidth="1"/>
    <col min="5428" max="5428" width="4" style="4993" customWidth="1"/>
    <col min="5429" max="5429" width="1.140625" style="4993" customWidth="1"/>
    <col min="5430" max="5632" width="10.140625" style="4993"/>
    <col min="5633" max="5633" width="4.140625" style="4993" customWidth="1"/>
    <col min="5634" max="5634" width="1" style="4993" customWidth="1"/>
    <col min="5635" max="5635" width="2.85546875" style="4993" customWidth="1"/>
    <col min="5636" max="5636" width="3" style="4993" customWidth="1"/>
    <col min="5637" max="5637" width="1.85546875" style="4993" customWidth="1"/>
    <col min="5638" max="5638" width="4.140625" style="4993" customWidth="1"/>
    <col min="5639" max="5641" width="2.140625" style="4993" customWidth="1"/>
    <col min="5642" max="5642" width="0.85546875" style="4993" customWidth="1"/>
    <col min="5643" max="5643" width="1.85546875" style="4993" customWidth="1"/>
    <col min="5644" max="5644" width="5.140625" style="4993" customWidth="1"/>
    <col min="5645" max="5645" width="8.85546875" style="4993" customWidth="1"/>
    <col min="5646" max="5646" width="1.5703125" style="4993" customWidth="1"/>
    <col min="5647" max="5647" width="2.140625" style="4993" customWidth="1"/>
    <col min="5648" max="5648" width="3.140625" style="4993" customWidth="1"/>
    <col min="5649" max="5650" width="1.85546875" style="4993" customWidth="1"/>
    <col min="5651" max="5651" width="2" style="4993" customWidth="1"/>
    <col min="5652" max="5652" width="3" style="4993" customWidth="1"/>
    <col min="5653" max="5653" width="6.42578125" style="4993" customWidth="1"/>
    <col min="5654" max="5656" width="9.140625" style="4993" customWidth="1"/>
    <col min="5657" max="5657" width="4.140625" style="4993" customWidth="1"/>
    <col min="5658" max="5660" width="3" style="4993" customWidth="1"/>
    <col min="5661" max="5661" width="1.140625" style="4993" customWidth="1"/>
    <col min="5662" max="5662" width="1.42578125" style="4993" customWidth="1"/>
    <col min="5663" max="5663" width="3.140625" style="4993" customWidth="1"/>
    <col min="5664" max="5664" width="1" style="4993" customWidth="1"/>
    <col min="5665" max="5665" width="9.42578125" style="4993" customWidth="1"/>
    <col min="5666" max="5666" width="5" style="4993" customWidth="1"/>
    <col min="5667" max="5667" width="7.85546875" style="4993" customWidth="1"/>
    <col min="5668" max="5668" width="6" style="4993" customWidth="1"/>
    <col min="5669" max="5669" width="9.140625" style="4993" customWidth="1"/>
    <col min="5670" max="5671" width="3.85546875" style="4993" customWidth="1"/>
    <col min="5672" max="5672" width="3.42578125" style="4993" customWidth="1"/>
    <col min="5673" max="5673" width="2.85546875" style="4993" customWidth="1"/>
    <col min="5674" max="5674" width="2" style="4993" customWidth="1"/>
    <col min="5675" max="5675" width="10.140625" style="4993" customWidth="1"/>
    <col min="5676" max="5676" width="6.42578125" style="4993" customWidth="1"/>
    <col min="5677" max="5677" width="4.42578125" style="4993" customWidth="1"/>
    <col min="5678" max="5678" width="9.140625" style="4993" customWidth="1"/>
    <col min="5679" max="5682" width="7.85546875" style="4993" customWidth="1"/>
    <col min="5683" max="5683" width="0.85546875" style="4993" customWidth="1"/>
    <col min="5684" max="5684" width="4" style="4993" customWidth="1"/>
    <col min="5685" max="5685" width="1.140625" style="4993" customWidth="1"/>
    <col min="5686" max="5888" width="10.140625" style="4993"/>
    <col min="5889" max="5889" width="4.140625" style="4993" customWidth="1"/>
    <col min="5890" max="5890" width="1" style="4993" customWidth="1"/>
    <col min="5891" max="5891" width="2.85546875" style="4993" customWidth="1"/>
    <col min="5892" max="5892" width="3" style="4993" customWidth="1"/>
    <col min="5893" max="5893" width="1.85546875" style="4993" customWidth="1"/>
    <col min="5894" max="5894" width="4.140625" style="4993" customWidth="1"/>
    <col min="5895" max="5897" width="2.140625" style="4993" customWidth="1"/>
    <col min="5898" max="5898" width="0.85546875" style="4993" customWidth="1"/>
    <col min="5899" max="5899" width="1.85546875" style="4993" customWidth="1"/>
    <col min="5900" max="5900" width="5.140625" style="4993" customWidth="1"/>
    <col min="5901" max="5901" width="8.85546875" style="4993" customWidth="1"/>
    <col min="5902" max="5902" width="1.5703125" style="4993" customWidth="1"/>
    <col min="5903" max="5903" width="2.140625" style="4993" customWidth="1"/>
    <col min="5904" max="5904" width="3.140625" style="4993" customWidth="1"/>
    <col min="5905" max="5906" width="1.85546875" style="4993" customWidth="1"/>
    <col min="5907" max="5907" width="2" style="4993" customWidth="1"/>
    <col min="5908" max="5908" width="3" style="4993" customWidth="1"/>
    <col min="5909" max="5909" width="6.42578125" style="4993" customWidth="1"/>
    <col min="5910" max="5912" width="9.140625" style="4993" customWidth="1"/>
    <col min="5913" max="5913" width="4.140625" style="4993" customWidth="1"/>
    <col min="5914" max="5916" width="3" style="4993" customWidth="1"/>
    <col min="5917" max="5917" width="1.140625" style="4993" customWidth="1"/>
    <col min="5918" max="5918" width="1.42578125" style="4993" customWidth="1"/>
    <col min="5919" max="5919" width="3.140625" style="4993" customWidth="1"/>
    <col min="5920" max="5920" width="1" style="4993" customWidth="1"/>
    <col min="5921" max="5921" width="9.42578125" style="4993" customWidth="1"/>
    <col min="5922" max="5922" width="5" style="4993" customWidth="1"/>
    <col min="5923" max="5923" width="7.85546875" style="4993" customWidth="1"/>
    <col min="5924" max="5924" width="6" style="4993" customWidth="1"/>
    <col min="5925" max="5925" width="9.140625" style="4993" customWidth="1"/>
    <col min="5926" max="5927" width="3.85546875" style="4993" customWidth="1"/>
    <col min="5928" max="5928" width="3.42578125" style="4993" customWidth="1"/>
    <col min="5929" max="5929" width="2.85546875" style="4993" customWidth="1"/>
    <col min="5930" max="5930" width="2" style="4993" customWidth="1"/>
    <col min="5931" max="5931" width="10.140625" style="4993" customWidth="1"/>
    <col min="5932" max="5932" width="6.42578125" style="4993" customWidth="1"/>
    <col min="5933" max="5933" width="4.42578125" style="4993" customWidth="1"/>
    <col min="5934" max="5934" width="9.140625" style="4993" customWidth="1"/>
    <col min="5935" max="5938" width="7.85546875" style="4993" customWidth="1"/>
    <col min="5939" max="5939" width="0.85546875" style="4993" customWidth="1"/>
    <col min="5940" max="5940" width="4" style="4993" customWidth="1"/>
    <col min="5941" max="5941" width="1.140625" style="4993" customWidth="1"/>
    <col min="5942" max="6144" width="10.140625" style="4993"/>
    <col min="6145" max="6145" width="4.140625" style="4993" customWidth="1"/>
    <col min="6146" max="6146" width="1" style="4993" customWidth="1"/>
    <col min="6147" max="6147" width="2.85546875" style="4993" customWidth="1"/>
    <col min="6148" max="6148" width="3" style="4993" customWidth="1"/>
    <col min="6149" max="6149" width="1.85546875" style="4993" customWidth="1"/>
    <col min="6150" max="6150" width="4.140625" style="4993" customWidth="1"/>
    <col min="6151" max="6153" width="2.140625" style="4993" customWidth="1"/>
    <col min="6154" max="6154" width="0.85546875" style="4993" customWidth="1"/>
    <col min="6155" max="6155" width="1.85546875" style="4993" customWidth="1"/>
    <col min="6156" max="6156" width="5.140625" style="4993" customWidth="1"/>
    <col min="6157" max="6157" width="8.85546875" style="4993" customWidth="1"/>
    <col min="6158" max="6158" width="1.5703125" style="4993" customWidth="1"/>
    <col min="6159" max="6159" width="2.140625" style="4993" customWidth="1"/>
    <col min="6160" max="6160" width="3.140625" style="4993" customWidth="1"/>
    <col min="6161" max="6162" width="1.85546875" style="4993" customWidth="1"/>
    <col min="6163" max="6163" width="2" style="4993" customWidth="1"/>
    <col min="6164" max="6164" width="3" style="4993" customWidth="1"/>
    <col min="6165" max="6165" width="6.42578125" style="4993" customWidth="1"/>
    <col min="6166" max="6168" width="9.140625" style="4993" customWidth="1"/>
    <col min="6169" max="6169" width="4.140625" style="4993" customWidth="1"/>
    <col min="6170" max="6172" width="3" style="4993" customWidth="1"/>
    <col min="6173" max="6173" width="1.140625" style="4993" customWidth="1"/>
    <col min="6174" max="6174" width="1.42578125" style="4993" customWidth="1"/>
    <col min="6175" max="6175" width="3.140625" style="4993" customWidth="1"/>
    <col min="6176" max="6176" width="1" style="4993" customWidth="1"/>
    <col min="6177" max="6177" width="9.42578125" style="4993" customWidth="1"/>
    <col min="6178" max="6178" width="5" style="4993" customWidth="1"/>
    <col min="6179" max="6179" width="7.85546875" style="4993" customWidth="1"/>
    <col min="6180" max="6180" width="6" style="4993" customWidth="1"/>
    <col min="6181" max="6181" width="9.140625" style="4993" customWidth="1"/>
    <col min="6182" max="6183" width="3.85546875" style="4993" customWidth="1"/>
    <col min="6184" max="6184" width="3.42578125" style="4993" customWidth="1"/>
    <col min="6185" max="6185" width="2.85546875" style="4993" customWidth="1"/>
    <col min="6186" max="6186" width="2" style="4993" customWidth="1"/>
    <col min="6187" max="6187" width="10.140625" style="4993" customWidth="1"/>
    <col min="6188" max="6188" width="6.42578125" style="4993" customWidth="1"/>
    <col min="6189" max="6189" width="4.42578125" style="4993" customWidth="1"/>
    <col min="6190" max="6190" width="9.140625" style="4993" customWidth="1"/>
    <col min="6191" max="6194" width="7.85546875" style="4993" customWidth="1"/>
    <col min="6195" max="6195" width="0.85546875" style="4993" customWidth="1"/>
    <col min="6196" max="6196" width="4" style="4993" customWidth="1"/>
    <col min="6197" max="6197" width="1.140625" style="4993" customWidth="1"/>
    <col min="6198" max="6400" width="10.140625" style="4993"/>
    <col min="6401" max="6401" width="4.140625" style="4993" customWidth="1"/>
    <col min="6402" max="6402" width="1" style="4993" customWidth="1"/>
    <col min="6403" max="6403" width="2.85546875" style="4993" customWidth="1"/>
    <col min="6404" max="6404" width="3" style="4993" customWidth="1"/>
    <col min="6405" max="6405" width="1.85546875" style="4993" customWidth="1"/>
    <col min="6406" max="6406" width="4.140625" style="4993" customWidth="1"/>
    <col min="6407" max="6409" width="2.140625" style="4993" customWidth="1"/>
    <col min="6410" max="6410" width="0.85546875" style="4993" customWidth="1"/>
    <col min="6411" max="6411" width="1.85546875" style="4993" customWidth="1"/>
    <col min="6412" max="6412" width="5.140625" style="4993" customWidth="1"/>
    <col min="6413" max="6413" width="8.85546875" style="4993" customWidth="1"/>
    <col min="6414" max="6414" width="1.5703125" style="4993" customWidth="1"/>
    <col min="6415" max="6415" width="2.140625" style="4993" customWidth="1"/>
    <col min="6416" max="6416" width="3.140625" style="4993" customWidth="1"/>
    <col min="6417" max="6418" width="1.85546875" style="4993" customWidth="1"/>
    <col min="6419" max="6419" width="2" style="4993" customWidth="1"/>
    <col min="6420" max="6420" width="3" style="4993" customWidth="1"/>
    <col min="6421" max="6421" width="6.42578125" style="4993" customWidth="1"/>
    <col min="6422" max="6424" width="9.140625" style="4993" customWidth="1"/>
    <col min="6425" max="6425" width="4.140625" style="4993" customWidth="1"/>
    <col min="6426" max="6428" width="3" style="4993" customWidth="1"/>
    <col min="6429" max="6429" width="1.140625" style="4993" customWidth="1"/>
    <col min="6430" max="6430" width="1.42578125" style="4993" customWidth="1"/>
    <col min="6431" max="6431" width="3.140625" style="4993" customWidth="1"/>
    <col min="6432" max="6432" width="1" style="4993" customWidth="1"/>
    <col min="6433" max="6433" width="9.42578125" style="4993" customWidth="1"/>
    <col min="6434" max="6434" width="5" style="4993" customWidth="1"/>
    <col min="6435" max="6435" width="7.85546875" style="4993" customWidth="1"/>
    <col min="6436" max="6436" width="6" style="4993" customWidth="1"/>
    <col min="6437" max="6437" width="9.140625" style="4993" customWidth="1"/>
    <col min="6438" max="6439" width="3.85546875" style="4993" customWidth="1"/>
    <col min="6440" max="6440" width="3.42578125" style="4993" customWidth="1"/>
    <col min="6441" max="6441" width="2.85546875" style="4993" customWidth="1"/>
    <col min="6442" max="6442" width="2" style="4993" customWidth="1"/>
    <col min="6443" max="6443" width="10.140625" style="4993" customWidth="1"/>
    <col min="6444" max="6444" width="6.42578125" style="4993" customWidth="1"/>
    <col min="6445" max="6445" width="4.42578125" style="4993" customWidth="1"/>
    <col min="6446" max="6446" width="9.140625" style="4993" customWidth="1"/>
    <col min="6447" max="6450" width="7.85546875" style="4993" customWidth="1"/>
    <col min="6451" max="6451" width="0.85546875" style="4993" customWidth="1"/>
    <col min="6452" max="6452" width="4" style="4993" customWidth="1"/>
    <col min="6453" max="6453" width="1.140625" style="4993" customWidth="1"/>
    <col min="6454" max="6656" width="10.140625" style="4993"/>
    <col min="6657" max="6657" width="4.140625" style="4993" customWidth="1"/>
    <col min="6658" max="6658" width="1" style="4993" customWidth="1"/>
    <col min="6659" max="6659" width="2.85546875" style="4993" customWidth="1"/>
    <col min="6660" max="6660" width="3" style="4993" customWidth="1"/>
    <col min="6661" max="6661" width="1.85546875" style="4993" customWidth="1"/>
    <col min="6662" max="6662" width="4.140625" style="4993" customWidth="1"/>
    <col min="6663" max="6665" width="2.140625" style="4993" customWidth="1"/>
    <col min="6666" max="6666" width="0.85546875" style="4993" customWidth="1"/>
    <col min="6667" max="6667" width="1.85546875" style="4993" customWidth="1"/>
    <col min="6668" max="6668" width="5.140625" style="4993" customWidth="1"/>
    <col min="6669" max="6669" width="8.85546875" style="4993" customWidth="1"/>
    <col min="6670" max="6670" width="1.5703125" style="4993" customWidth="1"/>
    <col min="6671" max="6671" width="2.140625" style="4993" customWidth="1"/>
    <col min="6672" max="6672" width="3.140625" style="4993" customWidth="1"/>
    <col min="6673" max="6674" width="1.85546875" style="4993" customWidth="1"/>
    <col min="6675" max="6675" width="2" style="4993" customWidth="1"/>
    <col min="6676" max="6676" width="3" style="4993" customWidth="1"/>
    <col min="6677" max="6677" width="6.42578125" style="4993" customWidth="1"/>
    <col min="6678" max="6680" width="9.140625" style="4993" customWidth="1"/>
    <col min="6681" max="6681" width="4.140625" style="4993" customWidth="1"/>
    <col min="6682" max="6684" width="3" style="4993" customWidth="1"/>
    <col min="6685" max="6685" width="1.140625" style="4993" customWidth="1"/>
    <col min="6686" max="6686" width="1.42578125" style="4993" customWidth="1"/>
    <col min="6687" max="6687" width="3.140625" style="4993" customWidth="1"/>
    <col min="6688" max="6688" width="1" style="4993" customWidth="1"/>
    <col min="6689" max="6689" width="9.42578125" style="4993" customWidth="1"/>
    <col min="6690" max="6690" width="5" style="4993" customWidth="1"/>
    <col min="6691" max="6691" width="7.85546875" style="4993" customWidth="1"/>
    <col min="6692" max="6692" width="6" style="4993" customWidth="1"/>
    <col min="6693" max="6693" width="9.140625" style="4993" customWidth="1"/>
    <col min="6694" max="6695" width="3.85546875" style="4993" customWidth="1"/>
    <col min="6696" max="6696" width="3.42578125" style="4993" customWidth="1"/>
    <col min="6697" max="6697" width="2.85546875" style="4993" customWidth="1"/>
    <col min="6698" max="6698" width="2" style="4993" customWidth="1"/>
    <col min="6699" max="6699" width="10.140625" style="4993" customWidth="1"/>
    <col min="6700" max="6700" width="6.42578125" style="4993" customWidth="1"/>
    <col min="6701" max="6701" width="4.42578125" style="4993" customWidth="1"/>
    <col min="6702" max="6702" width="9.140625" style="4993" customWidth="1"/>
    <col min="6703" max="6706" width="7.85546875" style="4993" customWidth="1"/>
    <col min="6707" max="6707" width="0.85546875" style="4993" customWidth="1"/>
    <col min="6708" max="6708" width="4" style="4993" customWidth="1"/>
    <col min="6709" max="6709" width="1.140625" style="4993" customWidth="1"/>
    <col min="6710" max="6912" width="10.140625" style="4993"/>
    <col min="6913" max="6913" width="4.140625" style="4993" customWidth="1"/>
    <col min="6914" max="6914" width="1" style="4993" customWidth="1"/>
    <col min="6915" max="6915" width="2.85546875" style="4993" customWidth="1"/>
    <col min="6916" max="6916" width="3" style="4993" customWidth="1"/>
    <col min="6917" max="6917" width="1.85546875" style="4993" customWidth="1"/>
    <col min="6918" max="6918" width="4.140625" style="4993" customWidth="1"/>
    <col min="6919" max="6921" width="2.140625" style="4993" customWidth="1"/>
    <col min="6922" max="6922" width="0.85546875" style="4993" customWidth="1"/>
    <col min="6923" max="6923" width="1.85546875" style="4993" customWidth="1"/>
    <col min="6924" max="6924" width="5.140625" style="4993" customWidth="1"/>
    <col min="6925" max="6925" width="8.85546875" style="4993" customWidth="1"/>
    <col min="6926" max="6926" width="1.5703125" style="4993" customWidth="1"/>
    <col min="6927" max="6927" width="2.140625" style="4993" customWidth="1"/>
    <col min="6928" max="6928" width="3.140625" style="4993" customWidth="1"/>
    <col min="6929" max="6930" width="1.85546875" style="4993" customWidth="1"/>
    <col min="6931" max="6931" width="2" style="4993" customWidth="1"/>
    <col min="6932" max="6932" width="3" style="4993" customWidth="1"/>
    <col min="6933" max="6933" width="6.42578125" style="4993" customWidth="1"/>
    <col min="6934" max="6936" width="9.140625" style="4993" customWidth="1"/>
    <col min="6937" max="6937" width="4.140625" style="4993" customWidth="1"/>
    <col min="6938" max="6940" width="3" style="4993" customWidth="1"/>
    <col min="6941" max="6941" width="1.140625" style="4993" customWidth="1"/>
    <col min="6942" max="6942" width="1.42578125" style="4993" customWidth="1"/>
    <col min="6943" max="6943" width="3.140625" style="4993" customWidth="1"/>
    <col min="6944" max="6944" width="1" style="4993" customWidth="1"/>
    <col min="6945" max="6945" width="9.42578125" style="4993" customWidth="1"/>
    <col min="6946" max="6946" width="5" style="4993" customWidth="1"/>
    <col min="6947" max="6947" width="7.85546875" style="4993" customWidth="1"/>
    <col min="6948" max="6948" width="6" style="4993" customWidth="1"/>
    <col min="6949" max="6949" width="9.140625" style="4993" customWidth="1"/>
    <col min="6950" max="6951" width="3.85546875" style="4993" customWidth="1"/>
    <col min="6952" max="6952" width="3.42578125" style="4993" customWidth="1"/>
    <col min="6953" max="6953" width="2.85546875" style="4993" customWidth="1"/>
    <col min="6954" max="6954" width="2" style="4993" customWidth="1"/>
    <col min="6955" max="6955" width="10.140625" style="4993" customWidth="1"/>
    <col min="6956" max="6956" width="6.42578125" style="4993" customWidth="1"/>
    <col min="6957" max="6957" width="4.42578125" style="4993" customWidth="1"/>
    <col min="6958" max="6958" width="9.140625" style="4993" customWidth="1"/>
    <col min="6959" max="6962" width="7.85546875" style="4993" customWidth="1"/>
    <col min="6963" max="6963" width="0.85546875" style="4993" customWidth="1"/>
    <col min="6964" max="6964" width="4" style="4993" customWidth="1"/>
    <col min="6965" max="6965" width="1.140625" style="4993" customWidth="1"/>
    <col min="6966" max="7168" width="10.140625" style="4993"/>
    <col min="7169" max="7169" width="4.140625" style="4993" customWidth="1"/>
    <col min="7170" max="7170" width="1" style="4993" customWidth="1"/>
    <col min="7171" max="7171" width="2.85546875" style="4993" customWidth="1"/>
    <col min="7172" max="7172" width="3" style="4993" customWidth="1"/>
    <col min="7173" max="7173" width="1.85546875" style="4993" customWidth="1"/>
    <col min="7174" max="7174" width="4.140625" style="4993" customWidth="1"/>
    <col min="7175" max="7177" width="2.140625" style="4993" customWidth="1"/>
    <col min="7178" max="7178" width="0.85546875" style="4993" customWidth="1"/>
    <col min="7179" max="7179" width="1.85546875" style="4993" customWidth="1"/>
    <col min="7180" max="7180" width="5.140625" style="4993" customWidth="1"/>
    <col min="7181" max="7181" width="8.85546875" style="4993" customWidth="1"/>
    <col min="7182" max="7182" width="1.5703125" style="4993" customWidth="1"/>
    <col min="7183" max="7183" width="2.140625" style="4993" customWidth="1"/>
    <col min="7184" max="7184" width="3.140625" style="4993" customWidth="1"/>
    <col min="7185" max="7186" width="1.85546875" style="4993" customWidth="1"/>
    <col min="7187" max="7187" width="2" style="4993" customWidth="1"/>
    <col min="7188" max="7188" width="3" style="4993" customWidth="1"/>
    <col min="7189" max="7189" width="6.42578125" style="4993" customWidth="1"/>
    <col min="7190" max="7192" width="9.140625" style="4993" customWidth="1"/>
    <col min="7193" max="7193" width="4.140625" style="4993" customWidth="1"/>
    <col min="7194" max="7196" width="3" style="4993" customWidth="1"/>
    <col min="7197" max="7197" width="1.140625" style="4993" customWidth="1"/>
    <col min="7198" max="7198" width="1.42578125" style="4993" customWidth="1"/>
    <col min="7199" max="7199" width="3.140625" style="4993" customWidth="1"/>
    <col min="7200" max="7200" width="1" style="4993" customWidth="1"/>
    <col min="7201" max="7201" width="9.42578125" style="4993" customWidth="1"/>
    <col min="7202" max="7202" width="5" style="4993" customWidth="1"/>
    <col min="7203" max="7203" width="7.85546875" style="4993" customWidth="1"/>
    <col min="7204" max="7204" width="6" style="4993" customWidth="1"/>
    <col min="7205" max="7205" width="9.140625" style="4993" customWidth="1"/>
    <col min="7206" max="7207" width="3.85546875" style="4993" customWidth="1"/>
    <col min="7208" max="7208" width="3.42578125" style="4993" customWidth="1"/>
    <col min="7209" max="7209" width="2.85546875" style="4993" customWidth="1"/>
    <col min="7210" max="7210" width="2" style="4993" customWidth="1"/>
    <col min="7211" max="7211" width="10.140625" style="4993" customWidth="1"/>
    <col min="7212" max="7212" width="6.42578125" style="4993" customWidth="1"/>
    <col min="7213" max="7213" width="4.42578125" style="4993" customWidth="1"/>
    <col min="7214" max="7214" width="9.140625" style="4993" customWidth="1"/>
    <col min="7215" max="7218" width="7.85546875" style="4993" customWidth="1"/>
    <col min="7219" max="7219" width="0.85546875" style="4993" customWidth="1"/>
    <col min="7220" max="7220" width="4" style="4993" customWidth="1"/>
    <col min="7221" max="7221" width="1.140625" style="4993" customWidth="1"/>
    <col min="7222" max="7424" width="10.140625" style="4993"/>
    <col min="7425" max="7425" width="4.140625" style="4993" customWidth="1"/>
    <col min="7426" max="7426" width="1" style="4993" customWidth="1"/>
    <col min="7427" max="7427" width="2.85546875" style="4993" customWidth="1"/>
    <col min="7428" max="7428" width="3" style="4993" customWidth="1"/>
    <col min="7429" max="7429" width="1.85546875" style="4993" customWidth="1"/>
    <col min="7430" max="7430" width="4.140625" style="4993" customWidth="1"/>
    <col min="7431" max="7433" width="2.140625" style="4993" customWidth="1"/>
    <col min="7434" max="7434" width="0.85546875" style="4993" customWidth="1"/>
    <col min="7435" max="7435" width="1.85546875" style="4993" customWidth="1"/>
    <col min="7436" max="7436" width="5.140625" style="4993" customWidth="1"/>
    <col min="7437" max="7437" width="8.85546875" style="4993" customWidth="1"/>
    <col min="7438" max="7438" width="1.5703125" style="4993" customWidth="1"/>
    <col min="7439" max="7439" width="2.140625" style="4993" customWidth="1"/>
    <col min="7440" max="7440" width="3.140625" style="4993" customWidth="1"/>
    <col min="7441" max="7442" width="1.85546875" style="4993" customWidth="1"/>
    <col min="7443" max="7443" width="2" style="4993" customWidth="1"/>
    <col min="7444" max="7444" width="3" style="4993" customWidth="1"/>
    <col min="7445" max="7445" width="6.42578125" style="4993" customWidth="1"/>
    <col min="7446" max="7448" width="9.140625" style="4993" customWidth="1"/>
    <col min="7449" max="7449" width="4.140625" style="4993" customWidth="1"/>
    <col min="7450" max="7452" width="3" style="4993" customWidth="1"/>
    <col min="7453" max="7453" width="1.140625" style="4993" customWidth="1"/>
    <col min="7454" max="7454" width="1.42578125" style="4993" customWidth="1"/>
    <col min="7455" max="7455" width="3.140625" style="4993" customWidth="1"/>
    <col min="7456" max="7456" width="1" style="4993" customWidth="1"/>
    <col min="7457" max="7457" width="9.42578125" style="4993" customWidth="1"/>
    <col min="7458" max="7458" width="5" style="4993" customWidth="1"/>
    <col min="7459" max="7459" width="7.85546875" style="4993" customWidth="1"/>
    <col min="7460" max="7460" width="6" style="4993" customWidth="1"/>
    <col min="7461" max="7461" width="9.140625" style="4993" customWidth="1"/>
    <col min="7462" max="7463" width="3.85546875" style="4993" customWidth="1"/>
    <col min="7464" max="7464" width="3.42578125" style="4993" customWidth="1"/>
    <col min="7465" max="7465" width="2.85546875" style="4993" customWidth="1"/>
    <col min="7466" max="7466" width="2" style="4993" customWidth="1"/>
    <col min="7467" max="7467" width="10.140625" style="4993" customWidth="1"/>
    <col min="7468" max="7468" width="6.42578125" style="4993" customWidth="1"/>
    <col min="7469" max="7469" width="4.42578125" style="4993" customWidth="1"/>
    <col min="7470" max="7470" width="9.140625" style="4993" customWidth="1"/>
    <col min="7471" max="7474" width="7.85546875" style="4993" customWidth="1"/>
    <col min="7475" max="7475" width="0.85546875" style="4993" customWidth="1"/>
    <col min="7476" max="7476" width="4" style="4993" customWidth="1"/>
    <col min="7477" max="7477" width="1.140625" style="4993" customWidth="1"/>
    <col min="7478" max="7680" width="10.140625" style="4993"/>
    <col min="7681" max="7681" width="4.140625" style="4993" customWidth="1"/>
    <col min="7682" max="7682" width="1" style="4993" customWidth="1"/>
    <col min="7683" max="7683" width="2.85546875" style="4993" customWidth="1"/>
    <col min="7684" max="7684" width="3" style="4993" customWidth="1"/>
    <col min="7685" max="7685" width="1.85546875" style="4993" customWidth="1"/>
    <col min="7686" max="7686" width="4.140625" style="4993" customWidth="1"/>
    <col min="7687" max="7689" width="2.140625" style="4993" customWidth="1"/>
    <col min="7690" max="7690" width="0.85546875" style="4993" customWidth="1"/>
    <col min="7691" max="7691" width="1.85546875" style="4993" customWidth="1"/>
    <col min="7692" max="7692" width="5.140625" style="4993" customWidth="1"/>
    <col min="7693" max="7693" width="8.85546875" style="4993" customWidth="1"/>
    <col min="7694" max="7694" width="1.5703125" style="4993" customWidth="1"/>
    <col min="7695" max="7695" width="2.140625" style="4993" customWidth="1"/>
    <col min="7696" max="7696" width="3.140625" style="4993" customWidth="1"/>
    <col min="7697" max="7698" width="1.85546875" style="4993" customWidth="1"/>
    <col min="7699" max="7699" width="2" style="4993" customWidth="1"/>
    <col min="7700" max="7700" width="3" style="4993" customWidth="1"/>
    <col min="7701" max="7701" width="6.42578125" style="4993" customWidth="1"/>
    <col min="7702" max="7704" width="9.140625" style="4993" customWidth="1"/>
    <col min="7705" max="7705" width="4.140625" style="4993" customWidth="1"/>
    <col min="7706" max="7708" width="3" style="4993" customWidth="1"/>
    <col min="7709" max="7709" width="1.140625" style="4993" customWidth="1"/>
    <col min="7710" max="7710" width="1.42578125" style="4993" customWidth="1"/>
    <col min="7711" max="7711" width="3.140625" style="4993" customWidth="1"/>
    <col min="7712" max="7712" width="1" style="4993" customWidth="1"/>
    <col min="7713" max="7713" width="9.42578125" style="4993" customWidth="1"/>
    <col min="7714" max="7714" width="5" style="4993" customWidth="1"/>
    <col min="7715" max="7715" width="7.85546875" style="4993" customWidth="1"/>
    <col min="7716" max="7716" width="6" style="4993" customWidth="1"/>
    <col min="7717" max="7717" width="9.140625" style="4993" customWidth="1"/>
    <col min="7718" max="7719" width="3.85546875" style="4993" customWidth="1"/>
    <col min="7720" max="7720" width="3.42578125" style="4993" customWidth="1"/>
    <col min="7721" max="7721" width="2.85546875" style="4993" customWidth="1"/>
    <col min="7722" max="7722" width="2" style="4993" customWidth="1"/>
    <col min="7723" max="7723" width="10.140625" style="4993" customWidth="1"/>
    <col min="7724" max="7724" width="6.42578125" style="4993" customWidth="1"/>
    <col min="7725" max="7725" width="4.42578125" style="4993" customWidth="1"/>
    <col min="7726" max="7726" width="9.140625" style="4993" customWidth="1"/>
    <col min="7727" max="7730" width="7.85546875" style="4993" customWidth="1"/>
    <col min="7731" max="7731" width="0.85546875" style="4993" customWidth="1"/>
    <col min="7732" max="7732" width="4" style="4993" customWidth="1"/>
    <col min="7733" max="7733" width="1.140625" style="4993" customWidth="1"/>
    <col min="7734" max="7936" width="10.140625" style="4993"/>
    <col min="7937" max="7937" width="4.140625" style="4993" customWidth="1"/>
    <col min="7938" max="7938" width="1" style="4993" customWidth="1"/>
    <col min="7939" max="7939" width="2.85546875" style="4993" customWidth="1"/>
    <col min="7940" max="7940" width="3" style="4993" customWidth="1"/>
    <col min="7941" max="7941" width="1.85546875" style="4993" customWidth="1"/>
    <col min="7942" max="7942" width="4.140625" style="4993" customWidth="1"/>
    <col min="7943" max="7945" width="2.140625" style="4993" customWidth="1"/>
    <col min="7946" max="7946" width="0.85546875" style="4993" customWidth="1"/>
    <col min="7947" max="7947" width="1.85546875" style="4993" customWidth="1"/>
    <col min="7948" max="7948" width="5.140625" style="4993" customWidth="1"/>
    <col min="7949" max="7949" width="8.85546875" style="4993" customWidth="1"/>
    <col min="7950" max="7950" width="1.5703125" style="4993" customWidth="1"/>
    <col min="7951" max="7951" width="2.140625" style="4993" customWidth="1"/>
    <col min="7952" max="7952" width="3.140625" style="4993" customWidth="1"/>
    <col min="7953" max="7954" width="1.85546875" style="4993" customWidth="1"/>
    <col min="7955" max="7955" width="2" style="4993" customWidth="1"/>
    <col min="7956" max="7956" width="3" style="4993" customWidth="1"/>
    <col min="7957" max="7957" width="6.42578125" style="4993" customWidth="1"/>
    <col min="7958" max="7960" width="9.140625" style="4993" customWidth="1"/>
    <col min="7961" max="7961" width="4.140625" style="4993" customWidth="1"/>
    <col min="7962" max="7964" width="3" style="4993" customWidth="1"/>
    <col min="7965" max="7965" width="1.140625" style="4993" customWidth="1"/>
    <col min="7966" max="7966" width="1.42578125" style="4993" customWidth="1"/>
    <col min="7967" max="7967" width="3.140625" style="4993" customWidth="1"/>
    <col min="7968" max="7968" width="1" style="4993" customWidth="1"/>
    <col min="7969" max="7969" width="9.42578125" style="4993" customWidth="1"/>
    <col min="7970" max="7970" width="5" style="4993" customWidth="1"/>
    <col min="7971" max="7971" width="7.85546875" style="4993" customWidth="1"/>
    <col min="7972" max="7972" width="6" style="4993" customWidth="1"/>
    <col min="7973" max="7973" width="9.140625" style="4993" customWidth="1"/>
    <col min="7974" max="7975" width="3.85546875" style="4993" customWidth="1"/>
    <col min="7976" max="7976" width="3.42578125" style="4993" customWidth="1"/>
    <col min="7977" max="7977" width="2.85546875" style="4993" customWidth="1"/>
    <col min="7978" max="7978" width="2" style="4993" customWidth="1"/>
    <col min="7979" max="7979" width="10.140625" style="4993" customWidth="1"/>
    <col min="7980" max="7980" width="6.42578125" style="4993" customWidth="1"/>
    <col min="7981" max="7981" width="4.42578125" style="4993" customWidth="1"/>
    <col min="7982" max="7982" width="9.140625" style="4993" customWidth="1"/>
    <col min="7983" max="7986" width="7.85546875" style="4993" customWidth="1"/>
    <col min="7987" max="7987" width="0.85546875" style="4993" customWidth="1"/>
    <col min="7988" max="7988" width="4" style="4993" customWidth="1"/>
    <col min="7989" max="7989" width="1.140625" style="4993" customWidth="1"/>
    <col min="7990" max="8192" width="10.140625" style="4993"/>
    <col min="8193" max="8193" width="4.140625" style="4993" customWidth="1"/>
    <col min="8194" max="8194" width="1" style="4993" customWidth="1"/>
    <col min="8195" max="8195" width="2.85546875" style="4993" customWidth="1"/>
    <col min="8196" max="8196" width="3" style="4993" customWidth="1"/>
    <col min="8197" max="8197" width="1.85546875" style="4993" customWidth="1"/>
    <col min="8198" max="8198" width="4.140625" style="4993" customWidth="1"/>
    <col min="8199" max="8201" width="2.140625" style="4993" customWidth="1"/>
    <col min="8202" max="8202" width="0.85546875" style="4993" customWidth="1"/>
    <col min="8203" max="8203" width="1.85546875" style="4993" customWidth="1"/>
    <col min="8204" max="8204" width="5.140625" style="4993" customWidth="1"/>
    <col min="8205" max="8205" width="8.85546875" style="4993" customWidth="1"/>
    <col min="8206" max="8206" width="1.5703125" style="4993" customWidth="1"/>
    <col min="8207" max="8207" width="2.140625" style="4993" customWidth="1"/>
    <col min="8208" max="8208" width="3.140625" style="4993" customWidth="1"/>
    <col min="8209" max="8210" width="1.85546875" style="4993" customWidth="1"/>
    <col min="8211" max="8211" width="2" style="4993" customWidth="1"/>
    <col min="8212" max="8212" width="3" style="4993" customWidth="1"/>
    <col min="8213" max="8213" width="6.42578125" style="4993" customWidth="1"/>
    <col min="8214" max="8216" width="9.140625" style="4993" customWidth="1"/>
    <col min="8217" max="8217" width="4.140625" style="4993" customWidth="1"/>
    <col min="8218" max="8220" width="3" style="4993" customWidth="1"/>
    <col min="8221" max="8221" width="1.140625" style="4993" customWidth="1"/>
    <col min="8222" max="8222" width="1.42578125" style="4993" customWidth="1"/>
    <col min="8223" max="8223" width="3.140625" style="4993" customWidth="1"/>
    <col min="8224" max="8224" width="1" style="4993" customWidth="1"/>
    <col min="8225" max="8225" width="9.42578125" style="4993" customWidth="1"/>
    <col min="8226" max="8226" width="5" style="4993" customWidth="1"/>
    <col min="8227" max="8227" width="7.85546875" style="4993" customWidth="1"/>
    <col min="8228" max="8228" width="6" style="4993" customWidth="1"/>
    <col min="8229" max="8229" width="9.140625" style="4993" customWidth="1"/>
    <col min="8230" max="8231" width="3.85546875" style="4993" customWidth="1"/>
    <col min="8232" max="8232" width="3.42578125" style="4993" customWidth="1"/>
    <col min="8233" max="8233" width="2.85546875" style="4993" customWidth="1"/>
    <col min="8234" max="8234" width="2" style="4993" customWidth="1"/>
    <col min="8235" max="8235" width="10.140625" style="4993" customWidth="1"/>
    <col min="8236" max="8236" width="6.42578125" style="4993" customWidth="1"/>
    <col min="8237" max="8237" width="4.42578125" style="4993" customWidth="1"/>
    <col min="8238" max="8238" width="9.140625" style="4993" customWidth="1"/>
    <col min="8239" max="8242" width="7.85546875" style="4993" customWidth="1"/>
    <col min="8243" max="8243" width="0.85546875" style="4993" customWidth="1"/>
    <col min="8244" max="8244" width="4" style="4993" customWidth="1"/>
    <col min="8245" max="8245" width="1.140625" style="4993" customWidth="1"/>
    <col min="8246" max="8448" width="10.140625" style="4993"/>
    <col min="8449" max="8449" width="4.140625" style="4993" customWidth="1"/>
    <col min="8450" max="8450" width="1" style="4993" customWidth="1"/>
    <col min="8451" max="8451" width="2.85546875" style="4993" customWidth="1"/>
    <col min="8452" max="8452" width="3" style="4993" customWidth="1"/>
    <col min="8453" max="8453" width="1.85546875" style="4993" customWidth="1"/>
    <col min="8454" max="8454" width="4.140625" style="4993" customWidth="1"/>
    <col min="8455" max="8457" width="2.140625" style="4993" customWidth="1"/>
    <col min="8458" max="8458" width="0.85546875" style="4993" customWidth="1"/>
    <col min="8459" max="8459" width="1.85546875" style="4993" customWidth="1"/>
    <col min="8460" max="8460" width="5.140625" style="4993" customWidth="1"/>
    <col min="8461" max="8461" width="8.85546875" style="4993" customWidth="1"/>
    <col min="8462" max="8462" width="1.5703125" style="4993" customWidth="1"/>
    <col min="8463" max="8463" width="2.140625" style="4993" customWidth="1"/>
    <col min="8464" max="8464" width="3.140625" style="4993" customWidth="1"/>
    <col min="8465" max="8466" width="1.85546875" style="4993" customWidth="1"/>
    <col min="8467" max="8467" width="2" style="4993" customWidth="1"/>
    <col min="8468" max="8468" width="3" style="4993" customWidth="1"/>
    <col min="8469" max="8469" width="6.42578125" style="4993" customWidth="1"/>
    <col min="8470" max="8472" width="9.140625" style="4993" customWidth="1"/>
    <col min="8473" max="8473" width="4.140625" style="4993" customWidth="1"/>
    <col min="8474" max="8476" width="3" style="4993" customWidth="1"/>
    <col min="8477" max="8477" width="1.140625" style="4993" customWidth="1"/>
    <col min="8478" max="8478" width="1.42578125" style="4993" customWidth="1"/>
    <col min="8479" max="8479" width="3.140625" style="4993" customWidth="1"/>
    <col min="8480" max="8480" width="1" style="4993" customWidth="1"/>
    <col min="8481" max="8481" width="9.42578125" style="4993" customWidth="1"/>
    <col min="8482" max="8482" width="5" style="4993" customWidth="1"/>
    <col min="8483" max="8483" width="7.85546875" style="4993" customWidth="1"/>
    <col min="8484" max="8484" width="6" style="4993" customWidth="1"/>
    <col min="8485" max="8485" width="9.140625" style="4993" customWidth="1"/>
    <col min="8486" max="8487" width="3.85546875" style="4993" customWidth="1"/>
    <col min="8488" max="8488" width="3.42578125" style="4993" customWidth="1"/>
    <col min="8489" max="8489" width="2.85546875" style="4993" customWidth="1"/>
    <col min="8490" max="8490" width="2" style="4993" customWidth="1"/>
    <col min="8491" max="8491" width="10.140625" style="4993" customWidth="1"/>
    <col min="8492" max="8492" width="6.42578125" style="4993" customWidth="1"/>
    <col min="8493" max="8493" width="4.42578125" style="4993" customWidth="1"/>
    <col min="8494" max="8494" width="9.140625" style="4993" customWidth="1"/>
    <col min="8495" max="8498" width="7.85546875" style="4993" customWidth="1"/>
    <col min="8499" max="8499" width="0.85546875" style="4993" customWidth="1"/>
    <col min="8500" max="8500" width="4" style="4993" customWidth="1"/>
    <col min="8501" max="8501" width="1.140625" style="4993" customWidth="1"/>
    <col min="8502" max="8704" width="10.140625" style="4993"/>
    <col min="8705" max="8705" width="4.140625" style="4993" customWidth="1"/>
    <col min="8706" max="8706" width="1" style="4993" customWidth="1"/>
    <col min="8707" max="8707" width="2.85546875" style="4993" customWidth="1"/>
    <col min="8708" max="8708" width="3" style="4993" customWidth="1"/>
    <col min="8709" max="8709" width="1.85546875" style="4993" customWidth="1"/>
    <col min="8710" max="8710" width="4.140625" style="4993" customWidth="1"/>
    <col min="8711" max="8713" width="2.140625" style="4993" customWidth="1"/>
    <col min="8714" max="8714" width="0.85546875" style="4993" customWidth="1"/>
    <col min="8715" max="8715" width="1.85546875" style="4993" customWidth="1"/>
    <col min="8716" max="8716" width="5.140625" style="4993" customWidth="1"/>
    <col min="8717" max="8717" width="8.85546875" style="4993" customWidth="1"/>
    <col min="8718" max="8718" width="1.5703125" style="4993" customWidth="1"/>
    <col min="8719" max="8719" width="2.140625" style="4993" customWidth="1"/>
    <col min="8720" max="8720" width="3.140625" style="4993" customWidth="1"/>
    <col min="8721" max="8722" width="1.85546875" style="4993" customWidth="1"/>
    <col min="8723" max="8723" width="2" style="4993" customWidth="1"/>
    <col min="8724" max="8724" width="3" style="4993" customWidth="1"/>
    <col min="8725" max="8725" width="6.42578125" style="4993" customWidth="1"/>
    <col min="8726" max="8728" width="9.140625" style="4993" customWidth="1"/>
    <col min="8729" max="8729" width="4.140625" style="4993" customWidth="1"/>
    <col min="8730" max="8732" width="3" style="4993" customWidth="1"/>
    <col min="8733" max="8733" width="1.140625" style="4993" customWidth="1"/>
    <col min="8734" max="8734" width="1.42578125" style="4993" customWidth="1"/>
    <col min="8735" max="8735" width="3.140625" style="4993" customWidth="1"/>
    <col min="8736" max="8736" width="1" style="4993" customWidth="1"/>
    <col min="8737" max="8737" width="9.42578125" style="4993" customWidth="1"/>
    <col min="8738" max="8738" width="5" style="4993" customWidth="1"/>
    <col min="8739" max="8739" width="7.85546875" style="4993" customWidth="1"/>
    <col min="8740" max="8740" width="6" style="4993" customWidth="1"/>
    <col min="8741" max="8741" width="9.140625" style="4993" customWidth="1"/>
    <col min="8742" max="8743" width="3.85546875" style="4993" customWidth="1"/>
    <col min="8744" max="8744" width="3.42578125" style="4993" customWidth="1"/>
    <col min="8745" max="8745" width="2.85546875" style="4993" customWidth="1"/>
    <col min="8746" max="8746" width="2" style="4993" customWidth="1"/>
    <col min="8747" max="8747" width="10.140625" style="4993" customWidth="1"/>
    <col min="8748" max="8748" width="6.42578125" style="4993" customWidth="1"/>
    <col min="8749" max="8749" width="4.42578125" style="4993" customWidth="1"/>
    <col min="8750" max="8750" width="9.140625" style="4993" customWidth="1"/>
    <col min="8751" max="8754" width="7.85546875" style="4993" customWidth="1"/>
    <col min="8755" max="8755" width="0.85546875" style="4993" customWidth="1"/>
    <col min="8756" max="8756" width="4" style="4993" customWidth="1"/>
    <col min="8757" max="8757" width="1.140625" style="4993" customWidth="1"/>
    <col min="8758" max="8960" width="10.140625" style="4993"/>
    <col min="8961" max="8961" width="4.140625" style="4993" customWidth="1"/>
    <col min="8962" max="8962" width="1" style="4993" customWidth="1"/>
    <col min="8963" max="8963" width="2.85546875" style="4993" customWidth="1"/>
    <col min="8964" max="8964" width="3" style="4993" customWidth="1"/>
    <col min="8965" max="8965" width="1.85546875" style="4993" customWidth="1"/>
    <col min="8966" max="8966" width="4.140625" style="4993" customWidth="1"/>
    <col min="8967" max="8969" width="2.140625" style="4993" customWidth="1"/>
    <col min="8970" max="8970" width="0.85546875" style="4993" customWidth="1"/>
    <col min="8971" max="8971" width="1.85546875" style="4993" customWidth="1"/>
    <col min="8972" max="8972" width="5.140625" style="4993" customWidth="1"/>
    <col min="8973" max="8973" width="8.85546875" style="4993" customWidth="1"/>
    <col min="8974" max="8974" width="1.5703125" style="4993" customWidth="1"/>
    <col min="8975" max="8975" width="2.140625" style="4993" customWidth="1"/>
    <col min="8976" max="8976" width="3.140625" style="4993" customWidth="1"/>
    <col min="8977" max="8978" width="1.85546875" style="4993" customWidth="1"/>
    <col min="8979" max="8979" width="2" style="4993" customWidth="1"/>
    <col min="8980" max="8980" width="3" style="4993" customWidth="1"/>
    <col min="8981" max="8981" width="6.42578125" style="4993" customWidth="1"/>
    <col min="8982" max="8984" width="9.140625" style="4993" customWidth="1"/>
    <col min="8985" max="8985" width="4.140625" style="4993" customWidth="1"/>
    <col min="8986" max="8988" width="3" style="4993" customWidth="1"/>
    <col min="8989" max="8989" width="1.140625" style="4993" customWidth="1"/>
    <col min="8990" max="8990" width="1.42578125" style="4993" customWidth="1"/>
    <col min="8991" max="8991" width="3.140625" style="4993" customWidth="1"/>
    <col min="8992" max="8992" width="1" style="4993" customWidth="1"/>
    <col min="8993" max="8993" width="9.42578125" style="4993" customWidth="1"/>
    <col min="8994" max="8994" width="5" style="4993" customWidth="1"/>
    <col min="8995" max="8995" width="7.85546875" style="4993" customWidth="1"/>
    <col min="8996" max="8996" width="6" style="4993" customWidth="1"/>
    <col min="8997" max="8997" width="9.140625" style="4993" customWidth="1"/>
    <col min="8998" max="8999" width="3.85546875" style="4993" customWidth="1"/>
    <col min="9000" max="9000" width="3.42578125" style="4993" customWidth="1"/>
    <col min="9001" max="9001" width="2.85546875" style="4993" customWidth="1"/>
    <col min="9002" max="9002" width="2" style="4993" customWidth="1"/>
    <col min="9003" max="9003" width="10.140625" style="4993" customWidth="1"/>
    <col min="9004" max="9004" width="6.42578125" style="4993" customWidth="1"/>
    <col min="9005" max="9005" width="4.42578125" style="4993" customWidth="1"/>
    <col min="9006" max="9006" width="9.140625" style="4993" customWidth="1"/>
    <col min="9007" max="9010" width="7.85546875" style="4993" customWidth="1"/>
    <col min="9011" max="9011" width="0.85546875" style="4993" customWidth="1"/>
    <col min="9012" max="9012" width="4" style="4993" customWidth="1"/>
    <col min="9013" max="9013" width="1.140625" style="4993" customWidth="1"/>
    <col min="9014" max="9216" width="10.140625" style="4993"/>
    <col min="9217" max="9217" width="4.140625" style="4993" customWidth="1"/>
    <col min="9218" max="9218" width="1" style="4993" customWidth="1"/>
    <col min="9219" max="9219" width="2.85546875" style="4993" customWidth="1"/>
    <col min="9220" max="9220" width="3" style="4993" customWidth="1"/>
    <col min="9221" max="9221" width="1.85546875" style="4993" customWidth="1"/>
    <col min="9222" max="9222" width="4.140625" style="4993" customWidth="1"/>
    <col min="9223" max="9225" width="2.140625" style="4993" customWidth="1"/>
    <col min="9226" max="9226" width="0.85546875" style="4993" customWidth="1"/>
    <col min="9227" max="9227" width="1.85546875" style="4993" customWidth="1"/>
    <col min="9228" max="9228" width="5.140625" style="4993" customWidth="1"/>
    <col min="9229" max="9229" width="8.85546875" style="4993" customWidth="1"/>
    <col min="9230" max="9230" width="1.5703125" style="4993" customWidth="1"/>
    <col min="9231" max="9231" width="2.140625" style="4993" customWidth="1"/>
    <col min="9232" max="9232" width="3.140625" style="4993" customWidth="1"/>
    <col min="9233" max="9234" width="1.85546875" style="4993" customWidth="1"/>
    <col min="9235" max="9235" width="2" style="4993" customWidth="1"/>
    <col min="9236" max="9236" width="3" style="4993" customWidth="1"/>
    <col min="9237" max="9237" width="6.42578125" style="4993" customWidth="1"/>
    <col min="9238" max="9240" width="9.140625" style="4993" customWidth="1"/>
    <col min="9241" max="9241" width="4.140625" style="4993" customWidth="1"/>
    <col min="9242" max="9244" width="3" style="4993" customWidth="1"/>
    <col min="9245" max="9245" width="1.140625" style="4993" customWidth="1"/>
    <col min="9246" max="9246" width="1.42578125" style="4993" customWidth="1"/>
    <col min="9247" max="9247" width="3.140625" style="4993" customWidth="1"/>
    <col min="9248" max="9248" width="1" style="4993" customWidth="1"/>
    <col min="9249" max="9249" width="9.42578125" style="4993" customWidth="1"/>
    <col min="9250" max="9250" width="5" style="4993" customWidth="1"/>
    <col min="9251" max="9251" width="7.85546875" style="4993" customWidth="1"/>
    <col min="9252" max="9252" width="6" style="4993" customWidth="1"/>
    <col min="9253" max="9253" width="9.140625" style="4993" customWidth="1"/>
    <col min="9254" max="9255" width="3.85546875" style="4993" customWidth="1"/>
    <col min="9256" max="9256" width="3.42578125" style="4993" customWidth="1"/>
    <col min="9257" max="9257" width="2.85546875" style="4993" customWidth="1"/>
    <col min="9258" max="9258" width="2" style="4993" customWidth="1"/>
    <col min="9259" max="9259" width="10.140625" style="4993" customWidth="1"/>
    <col min="9260" max="9260" width="6.42578125" style="4993" customWidth="1"/>
    <col min="9261" max="9261" width="4.42578125" style="4993" customWidth="1"/>
    <col min="9262" max="9262" width="9.140625" style="4993" customWidth="1"/>
    <col min="9263" max="9266" width="7.85546875" style="4993" customWidth="1"/>
    <col min="9267" max="9267" width="0.85546875" style="4993" customWidth="1"/>
    <col min="9268" max="9268" width="4" style="4993" customWidth="1"/>
    <col min="9269" max="9269" width="1.140625" style="4993" customWidth="1"/>
    <col min="9270" max="9472" width="10.140625" style="4993"/>
    <col min="9473" max="9473" width="4.140625" style="4993" customWidth="1"/>
    <col min="9474" max="9474" width="1" style="4993" customWidth="1"/>
    <col min="9475" max="9475" width="2.85546875" style="4993" customWidth="1"/>
    <col min="9476" max="9476" width="3" style="4993" customWidth="1"/>
    <col min="9477" max="9477" width="1.85546875" style="4993" customWidth="1"/>
    <col min="9478" max="9478" width="4.140625" style="4993" customWidth="1"/>
    <col min="9479" max="9481" width="2.140625" style="4993" customWidth="1"/>
    <col min="9482" max="9482" width="0.85546875" style="4993" customWidth="1"/>
    <col min="9483" max="9483" width="1.85546875" style="4993" customWidth="1"/>
    <col min="9484" max="9484" width="5.140625" style="4993" customWidth="1"/>
    <col min="9485" max="9485" width="8.85546875" style="4993" customWidth="1"/>
    <col min="9486" max="9486" width="1.5703125" style="4993" customWidth="1"/>
    <col min="9487" max="9487" width="2.140625" style="4993" customWidth="1"/>
    <col min="9488" max="9488" width="3.140625" style="4993" customWidth="1"/>
    <col min="9489" max="9490" width="1.85546875" style="4993" customWidth="1"/>
    <col min="9491" max="9491" width="2" style="4993" customWidth="1"/>
    <col min="9492" max="9492" width="3" style="4993" customWidth="1"/>
    <col min="9493" max="9493" width="6.42578125" style="4993" customWidth="1"/>
    <col min="9494" max="9496" width="9.140625" style="4993" customWidth="1"/>
    <col min="9497" max="9497" width="4.140625" style="4993" customWidth="1"/>
    <col min="9498" max="9500" width="3" style="4993" customWidth="1"/>
    <col min="9501" max="9501" width="1.140625" style="4993" customWidth="1"/>
    <col min="9502" max="9502" width="1.42578125" style="4993" customWidth="1"/>
    <col min="9503" max="9503" width="3.140625" style="4993" customWidth="1"/>
    <col min="9504" max="9504" width="1" style="4993" customWidth="1"/>
    <col min="9505" max="9505" width="9.42578125" style="4993" customWidth="1"/>
    <col min="9506" max="9506" width="5" style="4993" customWidth="1"/>
    <col min="9507" max="9507" width="7.85546875" style="4993" customWidth="1"/>
    <col min="9508" max="9508" width="6" style="4993" customWidth="1"/>
    <col min="9509" max="9509" width="9.140625" style="4993" customWidth="1"/>
    <col min="9510" max="9511" width="3.85546875" style="4993" customWidth="1"/>
    <col min="9512" max="9512" width="3.42578125" style="4993" customWidth="1"/>
    <col min="9513" max="9513" width="2.85546875" style="4993" customWidth="1"/>
    <col min="9514" max="9514" width="2" style="4993" customWidth="1"/>
    <col min="9515" max="9515" width="10.140625" style="4993" customWidth="1"/>
    <col min="9516" max="9516" width="6.42578125" style="4993" customWidth="1"/>
    <col min="9517" max="9517" width="4.42578125" style="4993" customWidth="1"/>
    <col min="9518" max="9518" width="9.140625" style="4993" customWidth="1"/>
    <col min="9519" max="9522" width="7.85546875" style="4993" customWidth="1"/>
    <col min="9523" max="9523" width="0.85546875" style="4993" customWidth="1"/>
    <col min="9524" max="9524" width="4" style="4993" customWidth="1"/>
    <col min="9525" max="9525" width="1.140625" style="4993" customWidth="1"/>
    <col min="9526" max="9728" width="10.140625" style="4993"/>
    <col min="9729" max="9729" width="4.140625" style="4993" customWidth="1"/>
    <col min="9730" max="9730" width="1" style="4993" customWidth="1"/>
    <col min="9731" max="9731" width="2.85546875" style="4993" customWidth="1"/>
    <col min="9732" max="9732" width="3" style="4993" customWidth="1"/>
    <col min="9733" max="9733" width="1.85546875" style="4993" customWidth="1"/>
    <col min="9734" max="9734" width="4.140625" style="4993" customWidth="1"/>
    <col min="9735" max="9737" width="2.140625" style="4993" customWidth="1"/>
    <col min="9738" max="9738" width="0.85546875" style="4993" customWidth="1"/>
    <col min="9739" max="9739" width="1.85546875" style="4993" customWidth="1"/>
    <col min="9740" max="9740" width="5.140625" style="4993" customWidth="1"/>
    <col min="9741" max="9741" width="8.85546875" style="4993" customWidth="1"/>
    <col min="9742" max="9742" width="1.5703125" style="4993" customWidth="1"/>
    <col min="9743" max="9743" width="2.140625" style="4993" customWidth="1"/>
    <col min="9744" max="9744" width="3.140625" style="4993" customWidth="1"/>
    <col min="9745" max="9746" width="1.85546875" style="4993" customWidth="1"/>
    <col min="9747" max="9747" width="2" style="4993" customWidth="1"/>
    <col min="9748" max="9748" width="3" style="4993" customWidth="1"/>
    <col min="9749" max="9749" width="6.42578125" style="4993" customWidth="1"/>
    <col min="9750" max="9752" width="9.140625" style="4993" customWidth="1"/>
    <col min="9753" max="9753" width="4.140625" style="4993" customWidth="1"/>
    <col min="9754" max="9756" width="3" style="4993" customWidth="1"/>
    <col min="9757" max="9757" width="1.140625" style="4993" customWidth="1"/>
    <col min="9758" max="9758" width="1.42578125" style="4993" customWidth="1"/>
    <col min="9759" max="9759" width="3.140625" style="4993" customWidth="1"/>
    <col min="9760" max="9760" width="1" style="4993" customWidth="1"/>
    <col min="9761" max="9761" width="9.42578125" style="4993" customWidth="1"/>
    <col min="9762" max="9762" width="5" style="4993" customWidth="1"/>
    <col min="9763" max="9763" width="7.85546875" style="4993" customWidth="1"/>
    <col min="9764" max="9764" width="6" style="4993" customWidth="1"/>
    <col min="9765" max="9765" width="9.140625" style="4993" customWidth="1"/>
    <col min="9766" max="9767" width="3.85546875" style="4993" customWidth="1"/>
    <col min="9768" max="9768" width="3.42578125" style="4993" customWidth="1"/>
    <col min="9769" max="9769" width="2.85546875" style="4993" customWidth="1"/>
    <col min="9770" max="9770" width="2" style="4993" customWidth="1"/>
    <col min="9771" max="9771" width="10.140625" style="4993" customWidth="1"/>
    <col min="9772" max="9772" width="6.42578125" style="4993" customWidth="1"/>
    <col min="9773" max="9773" width="4.42578125" style="4993" customWidth="1"/>
    <col min="9774" max="9774" width="9.140625" style="4993" customWidth="1"/>
    <col min="9775" max="9778" width="7.85546875" style="4993" customWidth="1"/>
    <col min="9779" max="9779" width="0.85546875" style="4993" customWidth="1"/>
    <col min="9780" max="9780" width="4" style="4993" customWidth="1"/>
    <col min="9781" max="9781" width="1.140625" style="4993" customWidth="1"/>
    <col min="9782" max="9984" width="10.140625" style="4993"/>
    <col min="9985" max="9985" width="4.140625" style="4993" customWidth="1"/>
    <col min="9986" max="9986" width="1" style="4993" customWidth="1"/>
    <col min="9987" max="9987" width="2.85546875" style="4993" customWidth="1"/>
    <col min="9988" max="9988" width="3" style="4993" customWidth="1"/>
    <col min="9989" max="9989" width="1.85546875" style="4993" customWidth="1"/>
    <col min="9990" max="9990" width="4.140625" style="4993" customWidth="1"/>
    <col min="9991" max="9993" width="2.140625" style="4993" customWidth="1"/>
    <col min="9994" max="9994" width="0.85546875" style="4993" customWidth="1"/>
    <col min="9995" max="9995" width="1.85546875" style="4993" customWidth="1"/>
    <col min="9996" max="9996" width="5.140625" style="4993" customWidth="1"/>
    <col min="9997" max="9997" width="8.85546875" style="4993" customWidth="1"/>
    <col min="9998" max="9998" width="1.5703125" style="4993" customWidth="1"/>
    <col min="9999" max="9999" width="2.140625" style="4993" customWidth="1"/>
    <col min="10000" max="10000" width="3.140625" style="4993" customWidth="1"/>
    <col min="10001" max="10002" width="1.85546875" style="4993" customWidth="1"/>
    <col min="10003" max="10003" width="2" style="4993" customWidth="1"/>
    <col min="10004" max="10004" width="3" style="4993" customWidth="1"/>
    <col min="10005" max="10005" width="6.42578125" style="4993" customWidth="1"/>
    <col min="10006" max="10008" width="9.140625" style="4993" customWidth="1"/>
    <col min="10009" max="10009" width="4.140625" style="4993" customWidth="1"/>
    <col min="10010" max="10012" width="3" style="4993" customWidth="1"/>
    <col min="10013" max="10013" width="1.140625" style="4993" customWidth="1"/>
    <col min="10014" max="10014" width="1.42578125" style="4993" customWidth="1"/>
    <col min="10015" max="10015" width="3.140625" style="4993" customWidth="1"/>
    <col min="10016" max="10016" width="1" style="4993" customWidth="1"/>
    <col min="10017" max="10017" width="9.42578125" style="4993" customWidth="1"/>
    <col min="10018" max="10018" width="5" style="4993" customWidth="1"/>
    <col min="10019" max="10019" width="7.85546875" style="4993" customWidth="1"/>
    <col min="10020" max="10020" width="6" style="4993" customWidth="1"/>
    <col min="10021" max="10021" width="9.140625" style="4993" customWidth="1"/>
    <col min="10022" max="10023" width="3.85546875" style="4993" customWidth="1"/>
    <col min="10024" max="10024" width="3.42578125" style="4993" customWidth="1"/>
    <col min="10025" max="10025" width="2.85546875" style="4993" customWidth="1"/>
    <col min="10026" max="10026" width="2" style="4993" customWidth="1"/>
    <col min="10027" max="10027" width="10.140625" style="4993" customWidth="1"/>
    <col min="10028" max="10028" width="6.42578125" style="4993" customWidth="1"/>
    <col min="10029" max="10029" width="4.42578125" style="4993" customWidth="1"/>
    <col min="10030" max="10030" width="9.140625" style="4993" customWidth="1"/>
    <col min="10031" max="10034" width="7.85546875" style="4993" customWidth="1"/>
    <col min="10035" max="10035" width="0.85546875" style="4993" customWidth="1"/>
    <col min="10036" max="10036" width="4" style="4993" customWidth="1"/>
    <col min="10037" max="10037" width="1.140625" style="4993" customWidth="1"/>
    <col min="10038" max="10240" width="10.140625" style="4993"/>
    <col min="10241" max="10241" width="4.140625" style="4993" customWidth="1"/>
    <col min="10242" max="10242" width="1" style="4993" customWidth="1"/>
    <col min="10243" max="10243" width="2.85546875" style="4993" customWidth="1"/>
    <col min="10244" max="10244" width="3" style="4993" customWidth="1"/>
    <col min="10245" max="10245" width="1.85546875" style="4993" customWidth="1"/>
    <col min="10246" max="10246" width="4.140625" style="4993" customWidth="1"/>
    <col min="10247" max="10249" width="2.140625" style="4993" customWidth="1"/>
    <col min="10250" max="10250" width="0.85546875" style="4993" customWidth="1"/>
    <col min="10251" max="10251" width="1.85546875" style="4993" customWidth="1"/>
    <col min="10252" max="10252" width="5.140625" style="4993" customWidth="1"/>
    <col min="10253" max="10253" width="8.85546875" style="4993" customWidth="1"/>
    <col min="10254" max="10254" width="1.5703125" style="4993" customWidth="1"/>
    <col min="10255" max="10255" width="2.140625" style="4993" customWidth="1"/>
    <col min="10256" max="10256" width="3.140625" style="4993" customWidth="1"/>
    <col min="10257" max="10258" width="1.85546875" style="4993" customWidth="1"/>
    <col min="10259" max="10259" width="2" style="4993" customWidth="1"/>
    <col min="10260" max="10260" width="3" style="4993" customWidth="1"/>
    <col min="10261" max="10261" width="6.42578125" style="4993" customWidth="1"/>
    <col min="10262" max="10264" width="9.140625" style="4993" customWidth="1"/>
    <col min="10265" max="10265" width="4.140625" style="4993" customWidth="1"/>
    <col min="10266" max="10268" width="3" style="4993" customWidth="1"/>
    <col min="10269" max="10269" width="1.140625" style="4993" customWidth="1"/>
    <col min="10270" max="10270" width="1.42578125" style="4993" customWidth="1"/>
    <col min="10271" max="10271" width="3.140625" style="4993" customWidth="1"/>
    <col min="10272" max="10272" width="1" style="4993" customWidth="1"/>
    <col min="10273" max="10273" width="9.42578125" style="4993" customWidth="1"/>
    <col min="10274" max="10274" width="5" style="4993" customWidth="1"/>
    <col min="10275" max="10275" width="7.85546875" style="4993" customWidth="1"/>
    <col min="10276" max="10276" width="6" style="4993" customWidth="1"/>
    <col min="10277" max="10277" width="9.140625" style="4993" customWidth="1"/>
    <col min="10278" max="10279" width="3.85546875" style="4993" customWidth="1"/>
    <col min="10280" max="10280" width="3.42578125" style="4993" customWidth="1"/>
    <col min="10281" max="10281" width="2.85546875" style="4993" customWidth="1"/>
    <col min="10282" max="10282" width="2" style="4993" customWidth="1"/>
    <col min="10283" max="10283" width="10.140625" style="4993" customWidth="1"/>
    <col min="10284" max="10284" width="6.42578125" style="4993" customWidth="1"/>
    <col min="10285" max="10285" width="4.42578125" style="4993" customWidth="1"/>
    <col min="10286" max="10286" width="9.140625" style="4993" customWidth="1"/>
    <col min="10287" max="10290" width="7.85546875" style="4993" customWidth="1"/>
    <col min="10291" max="10291" width="0.85546875" style="4993" customWidth="1"/>
    <col min="10292" max="10292" width="4" style="4993" customWidth="1"/>
    <col min="10293" max="10293" width="1.140625" style="4993" customWidth="1"/>
    <col min="10294" max="10496" width="10.140625" style="4993"/>
    <col min="10497" max="10497" width="4.140625" style="4993" customWidth="1"/>
    <col min="10498" max="10498" width="1" style="4993" customWidth="1"/>
    <col min="10499" max="10499" width="2.85546875" style="4993" customWidth="1"/>
    <col min="10500" max="10500" width="3" style="4993" customWidth="1"/>
    <col min="10501" max="10501" width="1.85546875" style="4993" customWidth="1"/>
    <col min="10502" max="10502" width="4.140625" style="4993" customWidth="1"/>
    <col min="10503" max="10505" width="2.140625" style="4993" customWidth="1"/>
    <col min="10506" max="10506" width="0.85546875" style="4993" customWidth="1"/>
    <col min="10507" max="10507" width="1.85546875" style="4993" customWidth="1"/>
    <col min="10508" max="10508" width="5.140625" style="4993" customWidth="1"/>
    <col min="10509" max="10509" width="8.85546875" style="4993" customWidth="1"/>
    <col min="10510" max="10510" width="1.5703125" style="4993" customWidth="1"/>
    <col min="10511" max="10511" width="2.140625" style="4993" customWidth="1"/>
    <col min="10512" max="10512" width="3.140625" style="4993" customWidth="1"/>
    <col min="10513" max="10514" width="1.85546875" style="4993" customWidth="1"/>
    <col min="10515" max="10515" width="2" style="4993" customWidth="1"/>
    <col min="10516" max="10516" width="3" style="4993" customWidth="1"/>
    <col min="10517" max="10517" width="6.42578125" style="4993" customWidth="1"/>
    <col min="10518" max="10520" width="9.140625" style="4993" customWidth="1"/>
    <col min="10521" max="10521" width="4.140625" style="4993" customWidth="1"/>
    <col min="10522" max="10524" width="3" style="4993" customWidth="1"/>
    <col min="10525" max="10525" width="1.140625" style="4993" customWidth="1"/>
    <col min="10526" max="10526" width="1.42578125" style="4993" customWidth="1"/>
    <col min="10527" max="10527" width="3.140625" style="4993" customWidth="1"/>
    <col min="10528" max="10528" width="1" style="4993" customWidth="1"/>
    <col min="10529" max="10529" width="9.42578125" style="4993" customWidth="1"/>
    <col min="10530" max="10530" width="5" style="4993" customWidth="1"/>
    <col min="10531" max="10531" width="7.85546875" style="4993" customWidth="1"/>
    <col min="10532" max="10532" width="6" style="4993" customWidth="1"/>
    <col min="10533" max="10533" width="9.140625" style="4993" customWidth="1"/>
    <col min="10534" max="10535" width="3.85546875" style="4993" customWidth="1"/>
    <col min="10536" max="10536" width="3.42578125" style="4993" customWidth="1"/>
    <col min="10537" max="10537" width="2.85546875" style="4993" customWidth="1"/>
    <col min="10538" max="10538" width="2" style="4993" customWidth="1"/>
    <col min="10539" max="10539" width="10.140625" style="4993" customWidth="1"/>
    <col min="10540" max="10540" width="6.42578125" style="4993" customWidth="1"/>
    <col min="10541" max="10541" width="4.42578125" style="4993" customWidth="1"/>
    <col min="10542" max="10542" width="9.140625" style="4993" customWidth="1"/>
    <col min="10543" max="10546" width="7.85546875" style="4993" customWidth="1"/>
    <col min="10547" max="10547" width="0.85546875" style="4993" customWidth="1"/>
    <col min="10548" max="10548" width="4" style="4993" customWidth="1"/>
    <col min="10549" max="10549" width="1.140625" style="4993" customWidth="1"/>
    <col min="10550" max="10752" width="10.140625" style="4993"/>
    <col min="10753" max="10753" width="4.140625" style="4993" customWidth="1"/>
    <col min="10754" max="10754" width="1" style="4993" customWidth="1"/>
    <col min="10755" max="10755" width="2.85546875" style="4993" customWidth="1"/>
    <col min="10756" max="10756" width="3" style="4993" customWidth="1"/>
    <col min="10757" max="10757" width="1.85546875" style="4993" customWidth="1"/>
    <col min="10758" max="10758" width="4.140625" style="4993" customWidth="1"/>
    <col min="10759" max="10761" width="2.140625" style="4993" customWidth="1"/>
    <col min="10762" max="10762" width="0.85546875" style="4993" customWidth="1"/>
    <col min="10763" max="10763" width="1.85546875" style="4993" customWidth="1"/>
    <col min="10764" max="10764" width="5.140625" style="4993" customWidth="1"/>
    <col min="10765" max="10765" width="8.85546875" style="4993" customWidth="1"/>
    <col min="10766" max="10766" width="1.5703125" style="4993" customWidth="1"/>
    <col min="10767" max="10767" width="2.140625" style="4993" customWidth="1"/>
    <col min="10768" max="10768" width="3.140625" style="4993" customWidth="1"/>
    <col min="10769" max="10770" width="1.85546875" style="4993" customWidth="1"/>
    <col min="10771" max="10771" width="2" style="4993" customWidth="1"/>
    <col min="10772" max="10772" width="3" style="4993" customWidth="1"/>
    <col min="10773" max="10773" width="6.42578125" style="4993" customWidth="1"/>
    <col min="10774" max="10776" width="9.140625" style="4993" customWidth="1"/>
    <col min="10777" max="10777" width="4.140625" style="4993" customWidth="1"/>
    <col min="10778" max="10780" width="3" style="4993" customWidth="1"/>
    <col min="10781" max="10781" width="1.140625" style="4993" customWidth="1"/>
    <col min="10782" max="10782" width="1.42578125" style="4993" customWidth="1"/>
    <col min="10783" max="10783" width="3.140625" style="4993" customWidth="1"/>
    <col min="10784" max="10784" width="1" style="4993" customWidth="1"/>
    <col min="10785" max="10785" width="9.42578125" style="4993" customWidth="1"/>
    <col min="10786" max="10786" width="5" style="4993" customWidth="1"/>
    <col min="10787" max="10787" width="7.85546875" style="4993" customWidth="1"/>
    <col min="10788" max="10788" width="6" style="4993" customWidth="1"/>
    <col min="10789" max="10789" width="9.140625" style="4993" customWidth="1"/>
    <col min="10790" max="10791" width="3.85546875" style="4993" customWidth="1"/>
    <col min="10792" max="10792" width="3.42578125" style="4993" customWidth="1"/>
    <col min="10793" max="10793" width="2.85546875" style="4993" customWidth="1"/>
    <col min="10794" max="10794" width="2" style="4993" customWidth="1"/>
    <col min="10795" max="10795" width="10.140625" style="4993" customWidth="1"/>
    <col min="10796" max="10796" width="6.42578125" style="4993" customWidth="1"/>
    <col min="10797" max="10797" width="4.42578125" style="4993" customWidth="1"/>
    <col min="10798" max="10798" width="9.140625" style="4993" customWidth="1"/>
    <col min="10799" max="10802" width="7.85546875" style="4993" customWidth="1"/>
    <col min="10803" max="10803" width="0.85546875" style="4993" customWidth="1"/>
    <col min="10804" max="10804" width="4" style="4993" customWidth="1"/>
    <col min="10805" max="10805" width="1.140625" style="4993" customWidth="1"/>
    <col min="10806" max="11008" width="10.140625" style="4993"/>
    <col min="11009" max="11009" width="4.140625" style="4993" customWidth="1"/>
    <col min="11010" max="11010" width="1" style="4993" customWidth="1"/>
    <col min="11011" max="11011" width="2.85546875" style="4993" customWidth="1"/>
    <col min="11012" max="11012" width="3" style="4993" customWidth="1"/>
    <col min="11013" max="11013" width="1.85546875" style="4993" customWidth="1"/>
    <col min="11014" max="11014" width="4.140625" style="4993" customWidth="1"/>
    <col min="11015" max="11017" width="2.140625" style="4993" customWidth="1"/>
    <col min="11018" max="11018" width="0.85546875" style="4993" customWidth="1"/>
    <col min="11019" max="11019" width="1.85546875" style="4993" customWidth="1"/>
    <col min="11020" max="11020" width="5.140625" style="4993" customWidth="1"/>
    <col min="11021" max="11021" width="8.85546875" style="4993" customWidth="1"/>
    <col min="11022" max="11022" width="1.5703125" style="4993" customWidth="1"/>
    <col min="11023" max="11023" width="2.140625" style="4993" customWidth="1"/>
    <col min="11024" max="11024" width="3.140625" style="4993" customWidth="1"/>
    <col min="11025" max="11026" width="1.85546875" style="4993" customWidth="1"/>
    <col min="11027" max="11027" width="2" style="4993" customWidth="1"/>
    <col min="11028" max="11028" width="3" style="4993" customWidth="1"/>
    <col min="11029" max="11029" width="6.42578125" style="4993" customWidth="1"/>
    <col min="11030" max="11032" width="9.140625" style="4993" customWidth="1"/>
    <col min="11033" max="11033" width="4.140625" style="4993" customWidth="1"/>
    <col min="11034" max="11036" width="3" style="4993" customWidth="1"/>
    <col min="11037" max="11037" width="1.140625" style="4993" customWidth="1"/>
    <col min="11038" max="11038" width="1.42578125" style="4993" customWidth="1"/>
    <col min="11039" max="11039" width="3.140625" style="4993" customWidth="1"/>
    <col min="11040" max="11040" width="1" style="4993" customWidth="1"/>
    <col min="11041" max="11041" width="9.42578125" style="4993" customWidth="1"/>
    <col min="11042" max="11042" width="5" style="4993" customWidth="1"/>
    <col min="11043" max="11043" width="7.85546875" style="4993" customWidth="1"/>
    <col min="11044" max="11044" width="6" style="4993" customWidth="1"/>
    <col min="11045" max="11045" width="9.140625" style="4993" customWidth="1"/>
    <col min="11046" max="11047" width="3.85546875" style="4993" customWidth="1"/>
    <col min="11048" max="11048" width="3.42578125" style="4993" customWidth="1"/>
    <col min="11049" max="11049" width="2.85546875" style="4993" customWidth="1"/>
    <col min="11050" max="11050" width="2" style="4993" customWidth="1"/>
    <col min="11051" max="11051" width="10.140625" style="4993" customWidth="1"/>
    <col min="11052" max="11052" width="6.42578125" style="4993" customWidth="1"/>
    <col min="11053" max="11053" width="4.42578125" style="4993" customWidth="1"/>
    <col min="11054" max="11054" width="9.140625" style="4993" customWidth="1"/>
    <col min="11055" max="11058" width="7.85546875" style="4993" customWidth="1"/>
    <col min="11059" max="11059" width="0.85546875" style="4993" customWidth="1"/>
    <col min="11060" max="11060" width="4" style="4993" customWidth="1"/>
    <col min="11061" max="11061" width="1.140625" style="4993" customWidth="1"/>
    <col min="11062" max="11264" width="10.140625" style="4993"/>
    <col min="11265" max="11265" width="4.140625" style="4993" customWidth="1"/>
    <col min="11266" max="11266" width="1" style="4993" customWidth="1"/>
    <col min="11267" max="11267" width="2.85546875" style="4993" customWidth="1"/>
    <col min="11268" max="11268" width="3" style="4993" customWidth="1"/>
    <col min="11269" max="11269" width="1.85546875" style="4993" customWidth="1"/>
    <col min="11270" max="11270" width="4.140625" style="4993" customWidth="1"/>
    <col min="11271" max="11273" width="2.140625" style="4993" customWidth="1"/>
    <col min="11274" max="11274" width="0.85546875" style="4993" customWidth="1"/>
    <col min="11275" max="11275" width="1.85546875" style="4993" customWidth="1"/>
    <col min="11276" max="11276" width="5.140625" style="4993" customWidth="1"/>
    <col min="11277" max="11277" width="8.85546875" style="4993" customWidth="1"/>
    <col min="11278" max="11278" width="1.5703125" style="4993" customWidth="1"/>
    <col min="11279" max="11279" width="2.140625" style="4993" customWidth="1"/>
    <col min="11280" max="11280" width="3.140625" style="4993" customWidth="1"/>
    <col min="11281" max="11282" width="1.85546875" style="4993" customWidth="1"/>
    <col min="11283" max="11283" width="2" style="4993" customWidth="1"/>
    <col min="11284" max="11284" width="3" style="4993" customWidth="1"/>
    <col min="11285" max="11285" width="6.42578125" style="4993" customWidth="1"/>
    <col min="11286" max="11288" width="9.140625" style="4993" customWidth="1"/>
    <col min="11289" max="11289" width="4.140625" style="4993" customWidth="1"/>
    <col min="11290" max="11292" width="3" style="4993" customWidth="1"/>
    <col min="11293" max="11293" width="1.140625" style="4993" customWidth="1"/>
    <col min="11294" max="11294" width="1.42578125" style="4993" customWidth="1"/>
    <col min="11295" max="11295" width="3.140625" style="4993" customWidth="1"/>
    <col min="11296" max="11296" width="1" style="4993" customWidth="1"/>
    <col min="11297" max="11297" width="9.42578125" style="4993" customWidth="1"/>
    <col min="11298" max="11298" width="5" style="4993" customWidth="1"/>
    <col min="11299" max="11299" width="7.85546875" style="4993" customWidth="1"/>
    <col min="11300" max="11300" width="6" style="4993" customWidth="1"/>
    <col min="11301" max="11301" width="9.140625" style="4993" customWidth="1"/>
    <col min="11302" max="11303" width="3.85546875" style="4993" customWidth="1"/>
    <col min="11304" max="11304" width="3.42578125" style="4993" customWidth="1"/>
    <col min="11305" max="11305" width="2.85546875" style="4993" customWidth="1"/>
    <col min="11306" max="11306" width="2" style="4993" customWidth="1"/>
    <col min="11307" max="11307" width="10.140625" style="4993" customWidth="1"/>
    <col min="11308" max="11308" width="6.42578125" style="4993" customWidth="1"/>
    <col min="11309" max="11309" width="4.42578125" style="4993" customWidth="1"/>
    <col min="11310" max="11310" width="9.140625" style="4993" customWidth="1"/>
    <col min="11311" max="11314" width="7.85546875" style="4993" customWidth="1"/>
    <col min="11315" max="11315" width="0.85546875" style="4993" customWidth="1"/>
    <col min="11316" max="11316" width="4" style="4993" customWidth="1"/>
    <col min="11317" max="11317" width="1.140625" style="4993" customWidth="1"/>
    <col min="11318" max="11520" width="10.140625" style="4993"/>
    <col min="11521" max="11521" width="4.140625" style="4993" customWidth="1"/>
    <col min="11522" max="11522" width="1" style="4993" customWidth="1"/>
    <col min="11523" max="11523" width="2.85546875" style="4993" customWidth="1"/>
    <col min="11524" max="11524" width="3" style="4993" customWidth="1"/>
    <col min="11525" max="11525" width="1.85546875" style="4993" customWidth="1"/>
    <col min="11526" max="11526" width="4.140625" style="4993" customWidth="1"/>
    <col min="11527" max="11529" width="2.140625" style="4993" customWidth="1"/>
    <col min="11530" max="11530" width="0.85546875" style="4993" customWidth="1"/>
    <col min="11531" max="11531" width="1.85546875" style="4993" customWidth="1"/>
    <col min="11532" max="11532" width="5.140625" style="4993" customWidth="1"/>
    <col min="11533" max="11533" width="8.85546875" style="4993" customWidth="1"/>
    <col min="11534" max="11534" width="1.5703125" style="4993" customWidth="1"/>
    <col min="11535" max="11535" width="2.140625" style="4993" customWidth="1"/>
    <col min="11536" max="11536" width="3.140625" style="4993" customWidth="1"/>
    <col min="11537" max="11538" width="1.85546875" style="4993" customWidth="1"/>
    <col min="11539" max="11539" width="2" style="4993" customWidth="1"/>
    <col min="11540" max="11540" width="3" style="4993" customWidth="1"/>
    <col min="11541" max="11541" width="6.42578125" style="4993" customWidth="1"/>
    <col min="11542" max="11544" width="9.140625" style="4993" customWidth="1"/>
    <col min="11545" max="11545" width="4.140625" style="4993" customWidth="1"/>
    <col min="11546" max="11548" width="3" style="4993" customWidth="1"/>
    <col min="11549" max="11549" width="1.140625" style="4993" customWidth="1"/>
    <col min="11550" max="11550" width="1.42578125" style="4993" customWidth="1"/>
    <col min="11551" max="11551" width="3.140625" style="4993" customWidth="1"/>
    <col min="11552" max="11552" width="1" style="4993" customWidth="1"/>
    <col min="11553" max="11553" width="9.42578125" style="4993" customWidth="1"/>
    <col min="11554" max="11554" width="5" style="4993" customWidth="1"/>
    <col min="11555" max="11555" width="7.85546875" style="4993" customWidth="1"/>
    <col min="11556" max="11556" width="6" style="4993" customWidth="1"/>
    <col min="11557" max="11557" width="9.140625" style="4993" customWidth="1"/>
    <col min="11558" max="11559" width="3.85546875" style="4993" customWidth="1"/>
    <col min="11560" max="11560" width="3.42578125" style="4993" customWidth="1"/>
    <col min="11561" max="11561" width="2.85546875" style="4993" customWidth="1"/>
    <col min="11562" max="11562" width="2" style="4993" customWidth="1"/>
    <col min="11563" max="11563" width="10.140625" style="4993" customWidth="1"/>
    <col min="11564" max="11564" width="6.42578125" style="4993" customWidth="1"/>
    <col min="11565" max="11565" width="4.42578125" style="4993" customWidth="1"/>
    <col min="11566" max="11566" width="9.140625" style="4993" customWidth="1"/>
    <col min="11567" max="11570" width="7.85546875" style="4993" customWidth="1"/>
    <col min="11571" max="11571" width="0.85546875" style="4993" customWidth="1"/>
    <col min="11572" max="11572" width="4" style="4993" customWidth="1"/>
    <col min="11573" max="11573" width="1.140625" style="4993" customWidth="1"/>
    <col min="11574" max="11776" width="10.140625" style="4993"/>
    <col min="11777" max="11777" width="4.140625" style="4993" customWidth="1"/>
    <col min="11778" max="11778" width="1" style="4993" customWidth="1"/>
    <col min="11779" max="11779" width="2.85546875" style="4993" customWidth="1"/>
    <col min="11780" max="11780" width="3" style="4993" customWidth="1"/>
    <col min="11781" max="11781" width="1.85546875" style="4993" customWidth="1"/>
    <col min="11782" max="11782" width="4.140625" style="4993" customWidth="1"/>
    <col min="11783" max="11785" width="2.140625" style="4993" customWidth="1"/>
    <col min="11786" max="11786" width="0.85546875" style="4993" customWidth="1"/>
    <col min="11787" max="11787" width="1.85546875" style="4993" customWidth="1"/>
    <col min="11788" max="11788" width="5.140625" style="4993" customWidth="1"/>
    <col min="11789" max="11789" width="8.85546875" style="4993" customWidth="1"/>
    <col min="11790" max="11790" width="1.5703125" style="4993" customWidth="1"/>
    <col min="11791" max="11791" width="2.140625" style="4993" customWidth="1"/>
    <col min="11792" max="11792" width="3.140625" style="4993" customWidth="1"/>
    <col min="11793" max="11794" width="1.85546875" style="4993" customWidth="1"/>
    <col min="11795" max="11795" width="2" style="4993" customWidth="1"/>
    <col min="11796" max="11796" width="3" style="4993" customWidth="1"/>
    <col min="11797" max="11797" width="6.42578125" style="4993" customWidth="1"/>
    <col min="11798" max="11800" width="9.140625" style="4993" customWidth="1"/>
    <col min="11801" max="11801" width="4.140625" style="4993" customWidth="1"/>
    <col min="11802" max="11804" width="3" style="4993" customWidth="1"/>
    <col min="11805" max="11805" width="1.140625" style="4993" customWidth="1"/>
    <col min="11806" max="11806" width="1.42578125" style="4993" customWidth="1"/>
    <col min="11807" max="11807" width="3.140625" style="4993" customWidth="1"/>
    <col min="11808" max="11808" width="1" style="4993" customWidth="1"/>
    <col min="11809" max="11809" width="9.42578125" style="4993" customWidth="1"/>
    <col min="11810" max="11810" width="5" style="4993" customWidth="1"/>
    <col min="11811" max="11811" width="7.85546875" style="4993" customWidth="1"/>
    <col min="11812" max="11812" width="6" style="4993" customWidth="1"/>
    <col min="11813" max="11813" width="9.140625" style="4993" customWidth="1"/>
    <col min="11814" max="11815" width="3.85546875" style="4993" customWidth="1"/>
    <col min="11816" max="11816" width="3.42578125" style="4993" customWidth="1"/>
    <col min="11817" max="11817" width="2.85546875" style="4993" customWidth="1"/>
    <col min="11818" max="11818" width="2" style="4993" customWidth="1"/>
    <col min="11819" max="11819" width="10.140625" style="4993" customWidth="1"/>
    <col min="11820" max="11820" width="6.42578125" style="4993" customWidth="1"/>
    <col min="11821" max="11821" width="4.42578125" style="4993" customWidth="1"/>
    <col min="11822" max="11822" width="9.140625" style="4993" customWidth="1"/>
    <col min="11823" max="11826" width="7.85546875" style="4993" customWidth="1"/>
    <col min="11827" max="11827" width="0.85546875" style="4993" customWidth="1"/>
    <col min="11828" max="11828" width="4" style="4993" customWidth="1"/>
    <col min="11829" max="11829" width="1.140625" style="4993" customWidth="1"/>
    <col min="11830" max="12032" width="10.140625" style="4993"/>
    <col min="12033" max="12033" width="4.140625" style="4993" customWidth="1"/>
    <col min="12034" max="12034" width="1" style="4993" customWidth="1"/>
    <col min="12035" max="12035" width="2.85546875" style="4993" customWidth="1"/>
    <col min="12036" max="12036" width="3" style="4993" customWidth="1"/>
    <col min="12037" max="12037" width="1.85546875" style="4993" customWidth="1"/>
    <col min="12038" max="12038" width="4.140625" style="4993" customWidth="1"/>
    <col min="12039" max="12041" width="2.140625" style="4993" customWidth="1"/>
    <col min="12042" max="12042" width="0.85546875" style="4993" customWidth="1"/>
    <col min="12043" max="12043" width="1.85546875" style="4993" customWidth="1"/>
    <col min="12044" max="12044" width="5.140625" style="4993" customWidth="1"/>
    <col min="12045" max="12045" width="8.85546875" style="4993" customWidth="1"/>
    <col min="12046" max="12046" width="1.5703125" style="4993" customWidth="1"/>
    <col min="12047" max="12047" width="2.140625" style="4993" customWidth="1"/>
    <col min="12048" max="12048" width="3.140625" style="4993" customWidth="1"/>
    <col min="12049" max="12050" width="1.85546875" style="4993" customWidth="1"/>
    <col min="12051" max="12051" width="2" style="4993" customWidth="1"/>
    <col min="12052" max="12052" width="3" style="4993" customWidth="1"/>
    <col min="12053" max="12053" width="6.42578125" style="4993" customWidth="1"/>
    <col min="12054" max="12056" width="9.140625" style="4993" customWidth="1"/>
    <col min="12057" max="12057" width="4.140625" style="4993" customWidth="1"/>
    <col min="12058" max="12060" width="3" style="4993" customWidth="1"/>
    <col min="12061" max="12061" width="1.140625" style="4993" customWidth="1"/>
    <col min="12062" max="12062" width="1.42578125" style="4993" customWidth="1"/>
    <col min="12063" max="12063" width="3.140625" style="4993" customWidth="1"/>
    <col min="12064" max="12064" width="1" style="4993" customWidth="1"/>
    <col min="12065" max="12065" width="9.42578125" style="4993" customWidth="1"/>
    <col min="12066" max="12066" width="5" style="4993" customWidth="1"/>
    <col min="12067" max="12067" width="7.85546875" style="4993" customWidth="1"/>
    <col min="12068" max="12068" width="6" style="4993" customWidth="1"/>
    <col min="12069" max="12069" width="9.140625" style="4993" customWidth="1"/>
    <col min="12070" max="12071" width="3.85546875" style="4993" customWidth="1"/>
    <col min="12072" max="12072" width="3.42578125" style="4993" customWidth="1"/>
    <col min="12073" max="12073" width="2.85546875" style="4993" customWidth="1"/>
    <col min="12074" max="12074" width="2" style="4993" customWidth="1"/>
    <col min="12075" max="12075" width="10.140625" style="4993" customWidth="1"/>
    <col min="12076" max="12076" width="6.42578125" style="4993" customWidth="1"/>
    <col min="12077" max="12077" width="4.42578125" style="4993" customWidth="1"/>
    <col min="12078" max="12078" width="9.140625" style="4993" customWidth="1"/>
    <col min="12079" max="12082" width="7.85546875" style="4993" customWidth="1"/>
    <col min="12083" max="12083" width="0.85546875" style="4993" customWidth="1"/>
    <col min="12084" max="12084" width="4" style="4993" customWidth="1"/>
    <col min="12085" max="12085" width="1.140625" style="4993" customWidth="1"/>
    <col min="12086" max="12288" width="10.140625" style="4993"/>
    <col min="12289" max="12289" width="4.140625" style="4993" customWidth="1"/>
    <col min="12290" max="12290" width="1" style="4993" customWidth="1"/>
    <col min="12291" max="12291" width="2.85546875" style="4993" customWidth="1"/>
    <col min="12292" max="12292" width="3" style="4993" customWidth="1"/>
    <col min="12293" max="12293" width="1.85546875" style="4993" customWidth="1"/>
    <col min="12294" max="12294" width="4.140625" style="4993" customWidth="1"/>
    <col min="12295" max="12297" width="2.140625" style="4993" customWidth="1"/>
    <col min="12298" max="12298" width="0.85546875" style="4993" customWidth="1"/>
    <col min="12299" max="12299" width="1.85546875" style="4993" customWidth="1"/>
    <col min="12300" max="12300" width="5.140625" style="4993" customWidth="1"/>
    <col min="12301" max="12301" width="8.85546875" style="4993" customWidth="1"/>
    <col min="12302" max="12302" width="1.5703125" style="4993" customWidth="1"/>
    <col min="12303" max="12303" width="2.140625" style="4993" customWidth="1"/>
    <col min="12304" max="12304" width="3.140625" style="4993" customWidth="1"/>
    <col min="12305" max="12306" width="1.85546875" style="4993" customWidth="1"/>
    <col min="12307" max="12307" width="2" style="4993" customWidth="1"/>
    <col min="12308" max="12308" width="3" style="4993" customWidth="1"/>
    <col min="12309" max="12309" width="6.42578125" style="4993" customWidth="1"/>
    <col min="12310" max="12312" width="9.140625" style="4993" customWidth="1"/>
    <col min="12313" max="12313" width="4.140625" style="4993" customWidth="1"/>
    <col min="12314" max="12316" width="3" style="4993" customWidth="1"/>
    <col min="12317" max="12317" width="1.140625" style="4993" customWidth="1"/>
    <col min="12318" max="12318" width="1.42578125" style="4993" customWidth="1"/>
    <col min="12319" max="12319" width="3.140625" style="4993" customWidth="1"/>
    <col min="12320" max="12320" width="1" style="4993" customWidth="1"/>
    <col min="12321" max="12321" width="9.42578125" style="4993" customWidth="1"/>
    <col min="12322" max="12322" width="5" style="4993" customWidth="1"/>
    <col min="12323" max="12323" width="7.85546875" style="4993" customWidth="1"/>
    <col min="12324" max="12324" width="6" style="4993" customWidth="1"/>
    <col min="12325" max="12325" width="9.140625" style="4993" customWidth="1"/>
    <col min="12326" max="12327" width="3.85546875" style="4993" customWidth="1"/>
    <col min="12328" max="12328" width="3.42578125" style="4993" customWidth="1"/>
    <col min="12329" max="12329" width="2.85546875" style="4993" customWidth="1"/>
    <col min="12330" max="12330" width="2" style="4993" customWidth="1"/>
    <col min="12331" max="12331" width="10.140625" style="4993" customWidth="1"/>
    <col min="12332" max="12332" width="6.42578125" style="4993" customWidth="1"/>
    <col min="12333" max="12333" width="4.42578125" style="4993" customWidth="1"/>
    <col min="12334" max="12334" width="9.140625" style="4993" customWidth="1"/>
    <col min="12335" max="12338" width="7.85546875" style="4993" customWidth="1"/>
    <col min="12339" max="12339" width="0.85546875" style="4993" customWidth="1"/>
    <col min="12340" max="12340" width="4" style="4993" customWidth="1"/>
    <col min="12341" max="12341" width="1.140625" style="4993" customWidth="1"/>
    <col min="12342" max="12544" width="10.140625" style="4993"/>
    <col min="12545" max="12545" width="4.140625" style="4993" customWidth="1"/>
    <col min="12546" max="12546" width="1" style="4993" customWidth="1"/>
    <col min="12547" max="12547" width="2.85546875" style="4993" customWidth="1"/>
    <col min="12548" max="12548" width="3" style="4993" customWidth="1"/>
    <col min="12549" max="12549" width="1.85546875" style="4993" customWidth="1"/>
    <col min="12550" max="12550" width="4.140625" style="4993" customWidth="1"/>
    <col min="12551" max="12553" width="2.140625" style="4993" customWidth="1"/>
    <col min="12554" max="12554" width="0.85546875" style="4993" customWidth="1"/>
    <col min="12555" max="12555" width="1.85546875" style="4993" customWidth="1"/>
    <col min="12556" max="12556" width="5.140625" style="4993" customWidth="1"/>
    <col min="12557" max="12557" width="8.85546875" style="4993" customWidth="1"/>
    <col min="12558" max="12558" width="1.5703125" style="4993" customWidth="1"/>
    <col min="12559" max="12559" width="2.140625" style="4993" customWidth="1"/>
    <col min="12560" max="12560" width="3.140625" style="4993" customWidth="1"/>
    <col min="12561" max="12562" width="1.85546875" style="4993" customWidth="1"/>
    <col min="12563" max="12563" width="2" style="4993" customWidth="1"/>
    <col min="12564" max="12564" width="3" style="4993" customWidth="1"/>
    <col min="12565" max="12565" width="6.42578125" style="4993" customWidth="1"/>
    <col min="12566" max="12568" width="9.140625" style="4993" customWidth="1"/>
    <col min="12569" max="12569" width="4.140625" style="4993" customWidth="1"/>
    <col min="12570" max="12572" width="3" style="4993" customWidth="1"/>
    <col min="12573" max="12573" width="1.140625" style="4993" customWidth="1"/>
    <col min="12574" max="12574" width="1.42578125" style="4993" customWidth="1"/>
    <col min="12575" max="12575" width="3.140625" style="4993" customWidth="1"/>
    <col min="12576" max="12576" width="1" style="4993" customWidth="1"/>
    <col min="12577" max="12577" width="9.42578125" style="4993" customWidth="1"/>
    <col min="12578" max="12578" width="5" style="4993" customWidth="1"/>
    <col min="12579" max="12579" width="7.85546875" style="4993" customWidth="1"/>
    <col min="12580" max="12580" width="6" style="4993" customWidth="1"/>
    <col min="12581" max="12581" width="9.140625" style="4993" customWidth="1"/>
    <col min="12582" max="12583" width="3.85546875" style="4993" customWidth="1"/>
    <col min="12584" max="12584" width="3.42578125" style="4993" customWidth="1"/>
    <col min="12585" max="12585" width="2.85546875" style="4993" customWidth="1"/>
    <col min="12586" max="12586" width="2" style="4993" customWidth="1"/>
    <col min="12587" max="12587" width="10.140625" style="4993" customWidth="1"/>
    <col min="12588" max="12588" width="6.42578125" style="4993" customWidth="1"/>
    <col min="12589" max="12589" width="4.42578125" style="4993" customWidth="1"/>
    <col min="12590" max="12590" width="9.140625" style="4993" customWidth="1"/>
    <col min="12591" max="12594" width="7.85546875" style="4993" customWidth="1"/>
    <col min="12595" max="12595" width="0.85546875" style="4993" customWidth="1"/>
    <col min="12596" max="12596" width="4" style="4993" customWidth="1"/>
    <col min="12597" max="12597" width="1.140625" style="4993" customWidth="1"/>
    <col min="12598" max="12800" width="10.140625" style="4993"/>
    <col min="12801" max="12801" width="4.140625" style="4993" customWidth="1"/>
    <col min="12802" max="12802" width="1" style="4993" customWidth="1"/>
    <col min="12803" max="12803" width="2.85546875" style="4993" customWidth="1"/>
    <col min="12804" max="12804" width="3" style="4993" customWidth="1"/>
    <col min="12805" max="12805" width="1.85546875" style="4993" customWidth="1"/>
    <col min="12806" max="12806" width="4.140625" style="4993" customWidth="1"/>
    <col min="12807" max="12809" width="2.140625" style="4993" customWidth="1"/>
    <col min="12810" max="12810" width="0.85546875" style="4993" customWidth="1"/>
    <col min="12811" max="12811" width="1.85546875" style="4993" customWidth="1"/>
    <col min="12812" max="12812" width="5.140625" style="4993" customWidth="1"/>
    <col min="12813" max="12813" width="8.85546875" style="4993" customWidth="1"/>
    <col min="12814" max="12814" width="1.5703125" style="4993" customWidth="1"/>
    <col min="12815" max="12815" width="2.140625" style="4993" customWidth="1"/>
    <col min="12816" max="12816" width="3.140625" style="4993" customWidth="1"/>
    <col min="12817" max="12818" width="1.85546875" style="4993" customWidth="1"/>
    <col min="12819" max="12819" width="2" style="4993" customWidth="1"/>
    <col min="12820" max="12820" width="3" style="4993" customWidth="1"/>
    <col min="12821" max="12821" width="6.42578125" style="4993" customWidth="1"/>
    <col min="12822" max="12824" width="9.140625" style="4993" customWidth="1"/>
    <col min="12825" max="12825" width="4.140625" style="4993" customWidth="1"/>
    <col min="12826" max="12828" width="3" style="4993" customWidth="1"/>
    <col min="12829" max="12829" width="1.140625" style="4993" customWidth="1"/>
    <col min="12830" max="12830" width="1.42578125" style="4993" customWidth="1"/>
    <col min="12831" max="12831" width="3.140625" style="4993" customWidth="1"/>
    <col min="12832" max="12832" width="1" style="4993" customWidth="1"/>
    <col min="12833" max="12833" width="9.42578125" style="4993" customWidth="1"/>
    <col min="12834" max="12834" width="5" style="4993" customWidth="1"/>
    <col min="12835" max="12835" width="7.85546875" style="4993" customWidth="1"/>
    <col min="12836" max="12836" width="6" style="4993" customWidth="1"/>
    <col min="12837" max="12837" width="9.140625" style="4993" customWidth="1"/>
    <col min="12838" max="12839" width="3.85546875" style="4993" customWidth="1"/>
    <col min="12840" max="12840" width="3.42578125" style="4993" customWidth="1"/>
    <col min="12841" max="12841" width="2.85546875" style="4993" customWidth="1"/>
    <col min="12842" max="12842" width="2" style="4993" customWidth="1"/>
    <col min="12843" max="12843" width="10.140625" style="4993" customWidth="1"/>
    <col min="12844" max="12844" width="6.42578125" style="4993" customWidth="1"/>
    <col min="12845" max="12845" width="4.42578125" style="4993" customWidth="1"/>
    <col min="12846" max="12846" width="9.140625" style="4993" customWidth="1"/>
    <col min="12847" max="12850" width="7.85546875" style="4993" customWidth="1"/>
    <col min="12851" max="12851" width="0.85546875" style="4993" customWidth="1"/>
    <col min="12852" max="12852" width="4" style="4993" customWidth="1"/>
    <col min="12853" max="12853" width="1.140625" style="4993" customWidth="1"/>
    <col min="12854" max="13056" width="10.140625" style="4993"/>
    <col min="13057" max="13057" width="4.140625" style="4993" customWidth="1"/>
    <col min="13058" max="13058" width="1" style="4993" customWidth="1"/>
    <col min="13059" max="13059" width="2.85546875" style="4993" customWidth="1"/>
    <col min="13060" max="13060" width="3" style="4993" customWidth="1"/>
    <col min="13061" max="13061" width="1.85546875" style="4993" customWidth="1"/>
    <col min="13062" max="13062" width="4.140625" style="4993" customWidth="1"/>
    <col min="13063" max="13065" width="2.140625" style="4993" customWidth="1"/>
    <col min="13066" max="13066" width="0.85546875" style="4993" customWidth="1"/>
    <col min="13067" max="13067" width="1.85546875" style="4993" customWidth="1"/>
    <col min="13068" max="13068" width="5.140625" style="4993" customWidth="1"/>
    <col min="13069" max="13069" width="8.85546875" style="4993" customWidth="1"/>
    <col min="13070" max="13070" width="1.5703125" style="4993" customWidth="1"/>
    <col min="13071" max="13071" width="2.140625" style="4993" customWidth="1"/>
    <col min="13072" max="13072" width="3.140625" style="4993" customWidth="1"/>
    <col min="13073" max="13074" width="1.85546875" style="4993" customWidth="1"/>
    <col min="13075" max="13075" width="2" style="4993" customWidth="1"/>
    <col min="13076" max="13076" width="3" style="4993" customWidth="1"/>
    <col min="13077" max="13077" width="6.42578125" style="4993" customWidth="1"/>
    <col min="13078" max="13080" width="9.140625" style="4993" customWidth="1"/>
    <col min="13081" max="13081" width="4.140625" style="4993" customWidth="1"/>
    <col min="13082" max="13084" width="3" style="4993" customWidth="1"/>
    <col min="13085" max="13085" width="1.140625" style="4993" customWidth="1"/>
    <col min="13086" max="13086" width="1.42578125" style="4993" customWidth="1"/>
    <col min="13087" max="13087" width="3.140625" style="4993" customWidth="1"/>
    <col min="13088" max="13088" width="1" style="4993" customWidth="1"/>
    <col min="13089" max="13089" width="9.42578125" style="4993" customWidth="1"/>
    <col min="13090" max="13090" width="5" style="4993" customWidth="1"/>
    <col min="13091" max="13091" width="7.85546875" style="4993" customWidth="1"/>
    <col min="13092" max="13092" width="6" style="4993" customWidth="1"/>
    <col min="13093" max="13093" width="9.140625" style="4993" customWidth="1"/>
    <col min="13094" max="13095" width="3.85546875" style="4993" customWidth="1"/>
    <col min="13096" max="13096" width="3.42578125" style="4993" customWidth="1"/>
    <col min="13097" max="13097" width="2.85546875" style="4993" customWidth="1"/>
    <col min="13098" max="13098" width="2" style="4993" customWidth="1"/>
    <col min="13099" max="13099" width="10.140625" style="4993" customWidth="1"/>
    <col min="13100" max="13100" width="6.42578125" style="4993" customWidth="1"/>
    <col min="13101" max="13101" width="4.42578125" style="4993" customWidth="1"/>
    <col min="13102" max="13102" width="9.140625" style="4993" customWidth="1"/>
    <col min="13103" max="13106" width="7.85546875" style="4993" customWidth="1"/>
    <col min="13107" max="13107" width="0.85546875" style="4993" customWidth="1"/>
    <col min="13108" max="13108" width="4" style="4993" customWidth="1"/>
    <col min="13109" max="13109" width="1.140625" style="4993" customWidth="1"/>
    <col min="13110" max="13312" width="10.140625" style="4993"/>
    <col min="13313" max="13313" width="4.140625" style="4993" customWidth="1"/>
    <col min="13314" max="13314" width="1" style="4993" customWidth="1"/>
    <col min="13315" max="13315" width="2.85546875" style="4993" customWidth="1"/>
    <col min="13316" max="13316" width="3" style="4993" customWidth="1"/>
    <col min="13317" max="13317" width="1.85546875" style="4993" customWidth="1"/>
    <col min="13318" max="13318" width="4.140625" style="4993" customWidth="1"/>
    <col min="13319" max="13321" width="2.140625" style="4993" customWidth="1"/>
    <col min="13322" max="13322" width="0.85546875" style="4993" customWidth="1"/>
    <col min="13323" max="13323" width="1.85546875" style="4993" customWidth="1"/>
    <col min="13324" max="13324" width="5.140625" style="4993" customWidth="1"/>
    <col min="13325" max="13325" width="8.85546875" style="4993" customWidth="1"/>
    <col min="13326" max="13326" width="1.5703125" style="4993" customWidth="1"/>
    <col min="13327" max="13327" width="2.140625" style="4993" customWidth="1"/>
    <col min="13328" max="13328" width="3.140625" style="4993" customWidth="1"/>
    <col min="13329" max="13330" width="1.85546875" style="4993" customWidth="1"/>
    <col min="13331" max="13331" width="2" style="4993" customWidth="1"/>
    <col min="13332" max="13332" width="3" style="4993" customWidth="1"/>
    <col min="13333" max="13333" width="6.42578125" style="4993" customWidth="1"/>
    <col min="13334" max="13336" width="9.140625" style="4993" customWidth="1"/>
    <col min="13337" max="13337" width="4.140625" style="4993" customWidth="1"/>
    <col min="13338" max="13340" width="3" style="4993" customWidth="1"/>
    <col min="13341" max="13341" width="1.140625" style="4993" customWidth="1"/>
    <col min="13342" max="13342" width="1.42578125" style="4993" customWidth="1"/>
    <col min="13343" max="13343" width="3.140625" style="4993" customWidth="1"/>
    <col min="13344" max="13344" width="1" style="4993" customWidth="1"/>
    <col min="13345" max="13345" width="9.42578125" style="4993" customWidth="1"/>
    <col min="13346" max="13346" width="5" style="4993" customWidth="1"/>
    <col min="13347" max="13347" width="7.85546875" style="4993" customWidth="1"/>
    <col min="13348" max="13348" width="6" style="4993" customWidth="1"/>
    <col min="13349" max="13349" width="9.140625" style="4993" customWidth="1"/>
    <col min="13350" max="13351" width="3.85546875" style="4993" customWidth="1"/>
    <col min="13352" max="13352" width="3.42578125" style="4993" customWidth="1"/>
    <col min="13353" max="13353" width="2.85546875" style="4993" customWidth="1"/>
    <col min="13354" max="13354" width="2" style="4993" customWidth="1"/>
    <col min="13355" max="13355" width="10.140625" style="4993" customWidth="1"/>
    <col min="13356" max="13356" width="6.42578125" style="4993" customWidth="1"/>
    <col min="13357" max="13357" width="4.42578125" style="4993" customWidth="1"/>
    <col min="13358" max="13358" width="9.140625" style="4993" customWidth="1"/>
    <col min="13359" max="13362" width="7.85546875" style="4993" customWidth="1"/>
    <col min="13363" max="13363" width="0.85546875" style="4993" customWidth="1"/>
    <col min="13364" max="13364" width="4" style="4993" customWidth="1"/>
    <col min="13365" max="13365" width="1.140625" style="4993" customWidth="1"/>
    <col min="13366" max="13568" width="10.140625" style="4993"/>
    <col min="13569" max="13569" width="4.140625" style="4993" customWidth="1"/>
    <col min="13570" max="13570" width="1" style="4993" customWidth="1"/>
    <col min="13571" max="13571" width="2.85546875" style="4993" customWidth="1"/>
    <col min="13572" max="13572" width="3" style="4993" customWidth="1"/>
    <col min="13573" max="13573" width="1.85546875" style="4993" customWidth="1"/>
    <col min="13574" max="13574" width="4.140625" style="4993" customWidth="1"/>
    <col min="13575" max="13577" width="2.140625" style="4993" customWidth="1"/>
    <col min="13578" max="13578" width="0.85546875" style="4993" customWidth="1"/>
    <col min="13579" max="13579" width="1.85546875" style="4993" customWidth="1"/>
    <col min="13580" max="13580" width="5.140625" style="4993" customWidth="1"/>
    <col min="13581" max="13581" width="8.85546875" style="4993" customWidth="1"/>
    <col min="13582" max="13582" width="1.5703125" style="4993" customWidth="1"/>
    <col min="13583" max="13583" width="2.140625" style="4993" customWidth="1"/>
    <col min="13584" max="13584" width="3.140625" style="4993" customWidth="1"/>
    <col min="13585" max="13586" width="1.85546875" style="4993" customWidth="1"/>
    <col min="13587" max="13587" width="2" style="4993" customWidth="1"/>
    <col min="13588" max="13588" width="3" style="4993" customWidth="1"/>
    <col min="13589" max="13589" width="6.42578125" style="4993" customWidth="1"/>
    <col min="13590" max="13592" width="9.140625" style="4993" customWidth="1"/>
    <col min="13593" max="13593" width="4.140625" style="4993" customWidth="1"/>
    <col min="13594" max="13596" width="3" style="4993" customWidth="1"/>
    <col min="13597" max="13597" width="1.140625" style="4993" customWidth="1"/>
    <col min="13598" max="13598" width="1.42578125" style="4993" customWidth="1"/>
    <col min="13599" max="13599" width="3.140625" style="4993" customWidth="1"/>
    <col min="13600" max="13600" width="1" style="4993" customWidth="1"/>
    <col min="13601" max="13601" width="9.42578125" style="4993" customWidth="1"/>
    <col min="13602" max="13602" width="5" style="4993" customWidth="1"/>
    <col min="13603" max="13603" width="7.85546875" style="4993" customWidth="1"/>
    <col min="13604" max="13604" width="6" style="4993" customWidth="1"/>
    <col min="13605" max="13605" width="9.140625" style="4993" customWidth="1"/>
    <col min="13606" max="13607" width="3.85546875" style="4993" customWidth="1"/>
    <col min="13608" max="13608" width="3.42578125" style="4993" customWidth="1"/>
    <col min="13609" max="13609" width="2.85546875" style="4993" customWidth="1"/>
    <col min="13610" max="13610" width="2" style="4993" customWidth="1"/>
    <col min="13611" max="13611" width="10.140625" style="4993" customWidth="1"/>
    <col min="13612" max="13612" width="6.42578125" style="4993" customWidth="1"/>
    <col min="13613" max="13613" width="4.42578125" style="4993" customWidth="1"/>
    <col min="13614" max="13614" width="9.140625" style="4993" customWidth="1"/>
    <col min="13615" max="13618" width="7.85546875" style="4993" customWidth="1"/>
    <col min="13619" max="13619" width="0.85546875" style="4993" customWidth="1"/>
    <col min="13620" max="13620" width="4" style="4993" customWidth="1"/>
    <col min="13621" max="13621" width="1.140625" style="4993" customWidth="1"/>
    <col min="13622" max="13824" width="10.140625" style="4993"/>
    <col min="13825" max="13825" width="4.140625" style="4993" customWidth="1"/>
    <col min="13826" max="13826" width="1" style="4993" customWidth="1"/>
    <col min="13827" max="13827" width="2.85546875" style="4993" customWidth="1"/>
    <col min="13828" max="13828" width="3" style="4993" customWidth="1"/>
    <col min="13829" max="13829" width="1.85546875" style="4993" customWidth="1"/>
    <col min="13830" max="13830" width="4.140625" style="4993" customWidth="1"/>
    <col min="13831" max="13833" width="2.140625" style="4993" customWidth="1"/>
    <col min="13834" max="13834" width="0.85546875" style="4993" customWidth="1"/>
    <col min="13835" max="13835" width="1.85546875" style="4993" customWidth="1"/>
    <col min="13836" max="13836" width="5.140625" style="4993" customWidth="1"/>
    <col min="13837" max="13837" width="8.85546875" style="4993" customWidth="1"/>
    <col min="13838" max="13838" width="1.5703125" style="4993" customWidth="1"/>
    <col min="13839" max="13839" width="2.140625" style="4993" customWidth="1"/>
    <col min="13840" max="13840" width="3.140625" style="4993" customWidth="1"/>
    <col min="13841" max="13842" width="1.85546875" style="4993" customWidth="1"/>
    <col min="13843" max="13843" width="2" style="4993" customWidth="1"/>
    <col min="13844" max="13844" width="3" style="4993" customWidth="1"/>
    <col min="13845" max="13845" width="6.42578125" style="4993" customWidth="1"/>
    <col min="13846" max="13848" width="9.140625" style="4993" customWidth="1"/>
    <col min="13849" max="13849" width="4.140625" style="4993" customWidth="1"/>
    <col min="13850" max="13852" width="3" style="4993" customWidth="1"/>
    <col min="13853" max="13853" width="1.140625" style="4993" customWidth="1"/>
    <col min="13854" max="13854" width="1.42578125" style="4993" customWidth="1"/>
    <col min="13855" max="13855" width="3.140625" style="4993" customWidth="1"/>
    <col min="13856" max="13856" width="1" style="4993" customWidth="1"/>
    <col min="13857" max="13857" width="9.42578125" style="4993" customWidth="1"/>
    <col min="13858" max="13858" width="5" style="4993" customWidth="1"/>
    <col min="13859" max="13859" width="7.85546875" style="4993" customWidth="1"/>
    <col min="13860" max="13860" width="6" style="4993" customWidth="1"/>
    <col min="13861" max="13861" width="9.140625" style="4993" customWidth="1"/>
    <col min="13862" max="13863" width="3.85546875" style="4993" customWidth="1"/>
    <col min="13864" max="13864" width="3.42578125" style="4993" customWidth="1"/>
    <col min="13865" max="13865" width="2.85546875" style="4993" customWidth="1"/>
    <col min="13866" max="13866" width="2" style="4993" customWidth="1"/>
    <col min="13867" max="13867" width="10.140625" style="4993" customWidth="1"/>
    <col min="13868" max="13868" width="6.42578125" style="4993" customWidth="1"/>
    <col min="13869" max="13869" width="4.42578125" style="4993" customWidth="1"/>
    <col min="13870" max="13870" width="9.140625" style="4993" customWidth="1"/>
    <col min="13871" max="13874" width="7.85546875" style="4993" customWidth="1"/>
    <col min="13875" max="13875" width="0.85546875" style="4993" customWidth="1"/>
    <col min="13876" max="13876" width="4" style="4993" customWidth="1"/>
    <col min="13877" max="13877" width="1.140625" style="4993" customWidth="1"/>
    <col min="13878" max="14080" width="10.140625" style="4993"/>
    <col min="14081" max="14081" width="4.140625" style="4993" customWidth="1"/>
    <col min="14082" max="14082" width="1" style="4993" customWidth="1"/>
    <col min="14083" max="14083" width="2.85546875" style="4993" customWidth="1"/>
    <col min="14084" max="14084" width="3" style="4993" customWidth="1"/>
    <col min="14085" max="14085" width="1.85546875" style="4993" customWidth="1"/>
    <col min="14086" max="14086" width="4.140625" style="4993" customWidth="1"/>
    <col min="14087" max="14089" width="2.140625" style="4993" customWidth="1"/>
    <col min="14090" max="14090" width="0.85546875" style="4993" customWidth="1"/>
    <col min="14091" max="14091" width="1.85546875" style="4993" customWidth="1"/>
    <col min="14092" max="14092" width="5.140625" style="4993" customWidth="1"/>
    <col min="14093" max="14093" width="8.85546875" style="4993" customWidth="1"/>
    <col min="14094" max="14094" width="1.5703125" style="4993" customWidth="1"/>
    <col min="14095" max="14095" width="2.140625" style="4993" customWidth="1"/>
    <col min="14096" max="14096" width="3.140625" style="4993" customWidth="1"/>
    <col min="14097" max="14098" width="1.85546875" style="4993" customWidth="1"/>
    <col min="14099" max="14099" width="2" style="4993" customWidth="1"/>
    <col min="14100" max="14100" width="3" style="4993" customWidth="1"/>
    <col min="14101" max="14101" width="6.42578125" style="4993" customWidth="1"/>
    <col min="14102" max="14104" width="9.140625" style="4993" customWidth="1"/>
    <col min="14105" max="14105" width="4.140625" style="4993" customWidth="1"/>
    <col min="14106" max="14108" width="3" style="4993" customWidth="1"/>
    <col min="14109" max="14109" width="1.140625" style="4993" customWidth="1"/>
    <col min="14110" max="14110" width="1.42578125" style="4993" customWidth="1"/>
    <col min="14111" max="14111" width="3.140625" style="4993" customWidth="1"/>
    <col min="14112" max="14112" width="1" style="4993" customWidth="1"/>
    <col min="14113" max="14113" width="9.42578125" style="4993" customWidth="1"/>
    <col min="14114" max="14114" width="5" style="4993" customWidth="1"/>
    <col min="14115" max="14115" width="7.85546875" style="4993" customWidth="1"/>
    <col min="14116" max="14116" width="6" style="4993" customWidth="1"/>
    <col min="14117" max="14117" width="9.140625" style="4993" customWidth="1"/>
    <col min="14118" max="14119" width="3.85546875" style="4993" customWidth="1"/>
    <col min="14120" max="14120" width="3.42578125" style="4993" customWidth="1"/>
    <col min="14121" max="14121" width="2.85546875" style="4993" customWidth="1"/>
    <col min="14122" max="14122" width="2" style="4993" customWidth="1"/>
    <col min="14123" max="14123" width="10.140625" style="4993" customWidth="1"/>
    <col min="14124" max="14124" width="6.42578125" style="4993" customWidth="1"/>
    <col min="14125" max="14125" width="4.42578125" style="4993" customWidth="1"/>
    <col min="14126" max="14126" width="9.140625" style="4993" customWidth="1"/>
    <col min="14127" max="14130" width="7.85546875" style="4993" customWidth="1"/>
    <col min="14131" max="14131" width="0.85546875" style="4993" customWidth="1"/>
    <col min="14132" max="14132" width="4" style="4993" customWidth="1"/>
    <col min="14133" max="14133" width="1.140625" style="4993" customWidth="1"/>
    <col min="14134" max="14336" width="10.140625" style="4993"/>
    <col min="14337" max="14337" width="4.140625" style="4993" customWidth="1"/>
    <col min="14338" max="14338" width="1" style="4993" customWidth="1"/>
    <col min="14339" max="14339" width="2.85546875" style="4993" customWidth="1"/>
    <col min="14340" max="14340" width="3" style="4993" customWidth="1"/>
    <col min="14341" max="14341" width="1.85546875" style="4993" customWidth="1"/>
    <col min="14342" max="14342" width="4.140625" style="4993" customWidth="1"/>
    <col min="14343" max="14345" width="2.140625" style="4993" customWidth="1"/>
    <col min="14346" max="14346" width="0.85546875" style="4993" customWidth="1"/>
    <col min="14347" max="14347" width="1.85546875" style="4993" customWidth="1"/>
    <col min="14348" max="14348" width="5.140625" style="4993" customWidth="1"/>
    <col min="14349" max="14349" width="8.85546875" style="4993" customWidth="1"/>
    <col min="14350" max="14350" width="1.5703125" style="4993" customWidth="1"/>
    <col min="14351" max="14351" width="2.140625" style="4993" customWidth="1"/>
    <col min="14352" max="14352" width="3.140625" style="4993" customWidth="1"/>
    <col min="14353" max="14354" width="1.85546875" style="4993" customWidth="1"/>
    <col min="14355" max="14355" width="2" style="4993" customWidth="1"/>
    <col min="14356" max="14356" width="3" style="4993" customWidth="1"/>
    <col min="14357" max="14357" width="6.42578125" style="4993" customWidth="1"/>
    <col min="14358" max="14360" width="9.140625" style="4993" customWidth="1"/>
    <col min="14361" max="14361" width="4.140625" style="4993" customWidth="1"/>
    <col min="14362" max="14364" width="3" style="4993" customWidth="1"/>
    <col min="14365" max="14365" width="1.140625" style="4993" customWidth="1"/>
    <col min="14366" max="14366" width="1.42578125" style="4993" customWidth="1"/>
    <col min="14367" max="14367" width="3.140625" style="4993" customWidth="1"/>
    <col min="14368" max="14368" width="1" style="4993" customWidth="1"/>
    <col min="14369" max="14369" width="9.42578125" style="4993" customWidth="1"/>
    <col min="14370" max="14370" width="5" style="4993" customWidth="1"/>
    <col min="14371" max="14371" width="7.85546875" style="4993" customWidth="1"/>
    <col min="14372" max="14372" width="6" style="4993" customWidth="1"/>
    <col min="14373" max="14373" width="9.140625" style="4993" customWidth="1"/>
    <col min="14374" max="14375" width="3.85546875" style="4993" customWidth="1"/>
    <col min="14376" max="14376" width="3.42578125" style="4993" customWidth="1"/>
    <col min="14377" max="14377" width="2.85546875" style="4993" customWidth="1"/>
    <col min="14378" max="14378" width="2" style="4993" customWidth="1"/>
    <col min="14379" max="14379" width="10.140625" style="4993" customWidth="1"/>
    <col min="14380" max="14380" width="6.42578125" style="4993" customWidth="1"/>
    <col min="14381" max="14381" width="4.42578125" style="4993" customWidth="1"/>
    <col min="14382" max="14382" width="9.140625" style="4993" customWidth="1"/>
    <col min="14383" max="14386" width="7.85546875" style="4993" customWidth="1"/>
    <col min="14387" max="14387" width="0.85546875" style="4993" customWidth="1"/>
    <col min="14388" max="14388" width="4" style="4993" customWidth="1"/>
    <col min="14389" max="14389" width="1.140625" style="4993" customWidth="1"/>
    <col min="14390" max="14592" width="10.140625" style="4993"/>
    <col min="14593" max="14593" width="4.140625" style="4993" customWidth="1"/>
    <col min="14594" max="14594" width="1" style="4993" customWidth="1"/>
    <col min="14595" max="14595" width="2.85546875" style="4993" customWidth="1"/>
    <col min="14596" max="14596" width="3" style="4993" customWidth="1"/>
    <col min="14597" max="14597" width="1.85546875" style="4993" customWidth="1"/>
    <col min="14598" max="14598" width="4.140625" style="4993" customWidth="1"/>
    <col min="14599" max="14601" width="2.140625" style="4993" customWidth="1"/>
    <col min="14602" max="14602" width="0.85546875" style="4993" customWidth="1"/>
    <col min="14603" max="14603" width="1.85546875" style="4993" customWidth="1"/>
    <col min="14604" max="14604" width="5.140625" style="4993" customWidth="1"/>
    <col min="14605" max="14605" width="8.85546875" style="4993" customWidth="1"/>
    <col min="14606" max="14606" width="1.5703125" style="4993" customWidth="1"/>
    <col min="14607" max="14607" width="2.140625" style="4993" customWidth="1"/>
    <col min="14608" max="14608" width="3.140625" style="4993" customWidth="1"/>
    <col min="14609" max="14610" width="1.85546875" style="4993" customWidth="1"/>
    <col min="14611" max="14611" width="2" style="4993" customWidth="1"/>
    <col min="14612" max="14612" width="3" style="4993" customWidth="1"/>
    <col min="14613" max="14613" width="6.42578125" style="4993" customWidth="1"/>
    <col min="14614" max="14616" width="9.140625" style="4993" customWidth="1"/>
    <col min="14617" max="14617" width="4.140625" style="4993" customWidth="1"/>
    <col min="14618" max="14620" width="3" style="4993" customWidth="1"/>
    <col min="14621" max="14621" width="1.140625" style="4993" customWidth="1"/>
    <col min="14622" max="14622" width="1.42578125" style="4993" customWidth="1"/>
    <col min="14623" max="14623" width="3.140625" style="4993" customWidth="1"/>
    <col min="14624" max="14624" width="1" style="4993" customWidth="1"/>
    <col min="14625" max="14625" width="9.42578125" style="4993" customWidth="1"/>
    <col min="14626" max="14626" width="5" style="4993" customWidth="1"/>
    <col min="14627" max="14627" width="7.85546875" style="4993" customWidth="1"/>
    <col min="14628" max="14628" width="6" style="4993" customWidth="1"/>
    <col min="14629" max="14629" width="9.140625" style="4993" customWidth="1"/>
    <col min="14630" max="14631" width="3.85546875" style="4993" customWidth="1"/>
    <col min="14632" max="14632" width="3.42578125" style="4993" customWidth="1"/>
    <col min="14633" max="14633" width="2.85546875" style="4993" customWidth="1"/>
    <col min="14634" max="14634" width="2" style="4993" customWidth="1"/>
    <col min="14635" max="14635" width="10.140625" style="4993" customWidth="1"/>
    <col min="14636" max="14636" width="6.42578125" style="4993" customWidth="1"/>
    <col min="14637" max="14637" width="4.42578125" style="4993" customWidth="1"/>
    <col min="14638" max="14638" width="9.140625" style="4993" customWidth="1"/>
    <col min="14639" max="14642" width="7.85546875" style="4993" customWidth="1"/>
    <col min="14643" max="14643" width="0.85546875" style="4993" customWidth="1"/>
    <col min="14644" max="14644" width="4" style="4993" customWidth="1"/>
    <col min="14645" max="14645" width="1.140625" style="4993" customWidth="1"/>
    <col min="14646" max="14848" width="10.140625" style="4993"/>
    <col min="14849" max="14849" width="4.140625" style="4993" customWidth="1"/>
    <col min="14850" max="14850" width="1" style="4993" customWidth="1"/>
    <col min="14851" max="14851" width="2.85546875" style="4993" customWidth="1"/>
    <col min="14852" max="14852" width="3" style="4993" customWidth="1"/>
    <col min="14853" max="14853" width="1.85546875" style="4993" customWidth="1"/>
    <col min="14854" max="14854" width="4.140625" style="4993" customWidth="1"/>
    <col min="14855" max="14857" width="2.140625" style="4993" customWidth="1"/>
    <col min="14858" max="14858" width="0.85546875" style="4993" customWidth="1"/>
    <col min="14859" max="14859" width="1.85546875" style="4993" customWidth="1"/>
    <col min="14860" max="14860" width="5.140625" style="4993" customWidth="1"/>
    <col min="14861" max="14861" width="8.85546875" style="4993" customWidth="1"/>
    <col min="14862" max="14862" width="1.5703125" style="4993" customWidth="1"/>
    <col min="14863" max="14863" width="2.140625" style="4993" customWidth="1"/>
    <col min="14864" max="14864" width="3.140625" style="4993" customWidth="1"/>
    <col min="14865" max="14866" width="1.85546875" style="4993" customWidth="1"/>
    <col min="14867" max="14867" width="2" style="4993" customWidth="1"/>
    <col min="14868" max="14868" width="3" style="4993" customWidth="1"/>
    <col min="14869" max="14869" width="6.42578125" style="4993" customWidth="1"/>
    <col min="14870" max="14872" width="9.140625" style="4993" customWidth="1"/>
    <col min="14873" max="14873" width="4.140625" style="4993" customWidth="1"/>
    <col min="14874" max="14876" width="3" style="4993" customWidth="1"/>
    <col min="14877" max="14877" width="1.140625" style="4993" customWidth="1"/>
    <col min="14878" max="14878" width="1.42578125" style="4993" customWidth="1"/>
    <col min="14879" max="14879" width="3.140625" style="4993" customWidth="1"/>
    <col min="14880" max="14880" width="1" style="4993" customWidth="1"/>
    <col min="14881" max="14881" width="9.42578125" style="4993" customWidth="1"/>
    <col min="14882" max="14882" width="5" style="4993" customWidth="1"/>
    <col min="14883" max="14883" width="7.85546875" style="4993" customWidth="1"/>
    <col min="14884" max="14884" width="6" style="4993" customWidth="1"/>
    <col min="14885" max="14885" width="9.140625" style="4993" customWidth="1"/>
    <col min="14886" max="14887" width="3.85546875" style="4993" customWidth="1"/>
    <col min="14888" max="14888" width="3.42578125" style="4993" customWidth="1"/>
    <col min="14889" max="14889" width="2.85546875" style="4993" customWidth="1"/>
    <col min="14890" max="14890" width="2" style="4993" customWidth="1"/>
    <col min="14891" max="14891" width="10.140625" style="4993" customWidth="1"/>
    <col min="14892" max="14892" width="6.42578125" style="4993" customWidth="1"/>
    <col min="14893" max="14893" width="4.42578125" style="4993" customWidth="1"/>
    <col min="14894" max="14894" width="9.140625" style="4993" customWidth="1"/>
    <col min="14895" max="14898" width="7.85546875" style="4993" customWidth="1"/>
    <col min="14899" max="14899" width="0.85546875" style="4993" customWidth="1"/>
    <col min="14900" max="14900" width="4" style="4993" customWidth="1"/>
    <col min="14901" max="14901" width="1.140625" style="4993" customWidth="1"/>
    <col min="14902" max="15104" width="10.140625" style="4993"/>
    <col min="15105" max="15105" width="4.140625" style="4993" customWidth="1"/>
    <col min="15106" max="15106" width="1" style="4993" customWidth="1"/>
    <col min="15107" max="15107" width="2.85546875" style="4993" customWidth="1"/>
    <col min="15108" max="15108" width="3" style="4993" customWidth="1"/>
    <col min="15109" max="15109" width="1.85546875" style="4993" customWidth="1"/>
    <col min="15110" max="15110" width="4.140625" style="4993" customWidth="1"/>
    <col min="15111" max="15113" width="2.140625" style="4993" customWidth="1"/>
    <col min="15114" max="15114" width="0.85546875" style="4993" customWidth="1"/>
    <col min="15115" max="15115" width="1.85546875" style="4993" customWidth="1"/>
    <col min="15116" max="15116" width="5.140625" style="4993" customWidth="1"/>
    <col min="15117" max="15117" width="8.85546875" style="4993" customWidth="1"/>
    <col min="15118" max="15118" width="1.5703125" style="4993" customWidth="1"/>
    <col min="15119" max="15119" width="2.140625" style="4993" customWidth="1"/>
    <col min="15120" max="15120" width="3.140625" style="4993" customWidth="1"/>
    <col min="15121" max="15122" width="1.85546875" style="4993" customWidth="1"/>
    <col min="15123" max="15123" width="2" style="4993" customWidth="1"/>
    <col min="15124" max="15124" width="3" style="4993" customWidth="1"/>
    <col min="15125" max="15125" width="6.42578125" style="4993" customWidth="1"/>
    <col min="15126" max="15128" width="9.140625" style="4993" customWidth="1"/>
    <col min="15129" max="15129" width="4.140625" style="4993" customWidth="1"/>
    <col min="15130" max="15132" width="3" style="4993" customWidth="1"/>
    <col min="15133" max="15133" width="1.140625" style="4993" customWidth="1"/>
    <col min="15134" max="15134" width="1.42578125" style="4993" customWidth="1"/>
    <col min="15135" max="15135" width="3.140625" style="4993" customWidth="1"/>
    <col min="15136" max="15136" width="1" style="4993" customWidth="1"/>
    <col min="15137" max="15137" width="9.42578125" style="4993" customWidth="1"/>
    <col min="15138" max="15138" width="5" style="4993" customWidth="1"/>
    <col min="15139" max="15139" width="7.85546875" style="4993" customWidth="1"/>
    <col min="15140" max="15140" width="6" style="4993" customWidth="1"/>
    <col min="15141" max="15141" width="9.140625" style="4993" customWidth="1"/>
    <col min="15142" max="15143" width="3.85546875" style="4993" customWidth="1"/>
    <col min="15144" max="15144" width="3.42578125" style="4993" customWidth="1"/>
    <col min="15145" max="15145" width="2.85546875" style="4993" customWidth="1"/>
    <col min="15146" max="15146" width="2" style="4993" customWidth="1"/>
    <col min="15147" max="15147" width="10.140625" style="4993" customWidth="1"/>
    <col min="15148" max="15148" width="6.42578125" style="4993" customWidth="1"/>
    <col min="15149" max="15149" width="4.42578125" style="4993" customWidth="1"/>
    <col min="15150" max="15150" width="9.140625" style="4993" customWidth="1"/>
    <col min="15151" max="15154" width="7.85546875" style="4993" customWidth="1"/>
    <col min="15155" max="15155" width="0.85546875" style="4993" customWidth="1"/>
    <col min="15156" max="15156" width="4" style="4993" customWidth="1"/>
    <col min="15157" max="15157" width="1.140625" style="4993" customWidth="1"/>
    <col min="15158" max="15360" width="10.140625" style="4993"/>
    <col min="15361" max="15361" width="4.140625" style="4993" customWidth="1"/>
    <col min="15362" max="15362" width="1" style="4993" customWidth="1"/>
    <col min="15363" max="15363" width="2.85546875" style="4993" customWidth="1"/>
    <col min="15364" max="15364" width="3" style="4993" customWidth="1"/>
    <col min="15365" max="15365" width="1.85546875" style="4993" customWidth="1"/>
    <col min="15366" max="15366" width="4.140625" style="4993" customWidth="1"/>
    <col min="15367" max="15369" width="2.140625" style="4993" customWidth="1"/>
    <col min="15370" max="15370" width="0.85546875" style="4993" customWidth="1"/>
    <col min="15371" max="15371" width="1.85546875" style="4993" customWidth="1"/>
    <col min="15372" max="15372" width="5.140625" style="4993" customWidth="1"/>
    <col min="15373" max="15373" width="8.85546875" style="4993" customWidth="1"/>
    <col min="15374" max="15374" width="1.5703125" style="4993" customWidth="1"/>
    <col min="15375" max="15375" width="2.140625" style="4993" customWidth="1"/>
    <col min="15376" max="15376" width="3.140625" style="4993" customWidth="1"/>
    <col min="15377" max="15378" width="1.85546875" style="4993" customWidth="1"/>
    <col min="15379" max="15379" width="2" style="4993" customWidth="1"/>
    <col min="15380" max="15380" width="3" style="4993" customWidth="1"/>
    <col min="15381" max="15381" width="6.42578125" style="4993" customWidth="1"/>
    <col min="15382" max="15384" width="9.140625" style="4993" customWidth="1"/>
    <col min="15385" max="15385" width="4.140625" style="4993" customWidth="1"/>
    <col min="15386" max="15388" width="3" style="4993" customWidth="1"/>
    <col min="15389" max="15389" width="1.140625" style="4993" customWidth="1"/>
    <col min="15390" max="15390" width="1.42578125" style="4993" customWidth="1"/>
    <col min="15391" max="15391" width="3.140625" style="4993" customWidth="1"/>
    <col min="15392" max="15392" width="1" style="4993" customWidth="1"/>
    <col min="15393" max="15393" width="9.42578125" style="4993" customWidth="1"/>
    <col min="15394" max="15394" width="5" style="4993" customWidth="1"/>
    <col min="15395" max="15395" width="7.85546875" style="4993" customWidth="1"/>
    <col min="15396" max="15396" width="6" style="4993" customWidth="1"/>
    <col min="15397" max="15397" width="9.140625" style="4993" customWidth="1"/>
    <col min="15398" max="15399" width="3.85546875" style="4993" customWidth="1"/>
    <col min="15400" max="15400" width="3.42578125" style="4993" customWidth="1"/>
    <col min="15401" max="15401" width="2.85546875" style="4993" customWidth="1"/>
    <col min="15402" max="15402" width="2" style="4993" customWidth="1"/>
    <col min="15403" max="15403" width="10.140625" style="4993" customWidth="1"/>
    <col min="15404" max="15404" width="6.42578125" style="4993" customWidth="1"/>
    <col min="15405" max="15405" width="4.42578125" style="4993" customWidth="1"/>
    <col min="15406" max="15406" width="9.140625" style="4993" customWidth="1"/>
    <col min="15407" max="15410" width="7.85546875" style="4993" customWidth="1"/>
    <col min="15411" max="15411" width="0.85546875" style="4993" customWidth="1"/>
    <col min="15412" max="15412" width="4" style="4993" customWidth="1"/>
    <col min="15413" max="15413" width="1.140625" style="4993" customWidth="1"/>
    <col min="15414" max="15616" width="10.140625" style="4993"/>
    <col min="15617" max="15617" width="4.140625" style="4993" customWidth="1"/>
    <col min="15618" max="15618" width="1" style="4993" customWidth="1"/>
    <col min="15619" max="15619" width="2.85546875" style="4993" customWidth="1"/>
    <col min="15620" max="15620" width="3" style="4993" customWidth="1"/>
    <col min="15621" max="15621" width="1.85546875" style="4993" customWidth="1"/>
    <col min="15622" max="15622" width="4.140625" style="4993" customWidth="1"/>
    <col min="15623" max="15625" width="2.140625" style="4993" customWidth="1"/>
    <col min="15626" max="15626" width="0.85546875" style="4993" customWidth="1"/>
    <col min="15627" max="15627" width="1.85546875" style="4993" customWidth="1"/>
    <col min="15628" max="15628" width="5.140625" style="4993" customWidth="1"/>
    <col min="15629" max="15629" width="8.85546875" style="4993" customWidth="1"/>
    <col min="15630" max="15630" width="1.5703125" style="4993" customWidth="1"/>
    <col min="15631" max="15631" width="2.140625" style="4993" customWidth="1"/>
    <col min="15632" max="15632" width="3.140625" style="4993" customWidth="1"/>
    <col min="15633" max="15634" width="1.85546875" style="4993" customWidth="1"/>
    <col min="15635" max="15635" width="2" style="4993" customWidth="1"/>
    <col min="15636" max="15636" width="3" style="4993" customWidth="1"/>
    <col min="15637" max="15637" width="6.42578125" style="4993" customWidth="1"/>
    <col min="15638" max="15640" width="9.140625" style="4993" customWidth="1"/>
    <col min="15641" max="15641" width="4.140625" style="4993" customWidth="1"/>
    <col min="15642" max="15644" width="3" style="4993" customWidth="1"/>
    <col min="15645" max="15645" width="1.140625" style="4993" customWidth="1"/>
    <col min="15646" max="15646" width="1.42578125" style="4993" customWidth="1"/>
    <col min="15647" max="15647" width="3.140625" style="4993" customWidth="1"/>
    <col min="15648" max="15648" width="1" style="4993" customWidth="1"/>
    <col min="15649" max="15649" width="9.42578125" style="4993" customWidth="1"/>
    <col min="15650" max="15650" width="5" style="4993" customWidth="1"/>
    <col min="15651" max="15651" width="7.85546875" style="4993" customWidth="1"/>
    <col min="15652" max="15652" width="6" style="4993" customWidth="1"/>
    <col min="15653" max="15653" width="9.140625" style="4993" customWidth="1"/>
    <col min="15654" max="15655" width="3.85546875" style="4993" customWidth="1"/>
    <col min="15656" max="15656" width="3.42578125" style="4993" customWidth="1"/>
    <col min="15657" max="15657" width="2.85546875" style="4993" customWidth="1"/>
    <col min="15658" max="15658" width="2" style="4993" customWidth="1"/>
    <col min="15659" max="15659" width="10.140625" style="4993" customWidth="1"/>
    <col min="15660" max="15660" width="6.42578125" style="4993" customWidth="1"/>
    <col min="15661" max="15661" width="4.42578125" style="4993" customWidth="1"/>
    <col min="15662" max="15662" width="9.140625" style="4993" customWidth="1"/>
    <col min="15663" max="15666" width="7.85546875" style="4993" customWidth="1"/>
    <col min="15667" max="15667" width="0.85546875" style="4993" customWidth="1"/>
    <col min="15668" max="15668" width="4" style="4993" customWidth="1"/>
    <col min="15669" max="15669" width="1.140625" style="4993" customWidth="1"/>
    <col min="15670" max="15872" width="10.140625" style="4993"/>
    <col min="15873" max="15873" width="4.140625" style="4993" customWidth="1"/>
    <col min="15874" max="15874" width="1" style="4993" customWidth="1"/>
    <col min="15875" max="15875" width="2.85546875" style="4993" customWidth="1"/>
    <col min="15876" max="15876" width="3" style="4993" customWidth="1"/>
    <col min="15877" max="15877" width="1.85546875" style="4993" customWidth="1"/>
    <col min="15878" max="15878" width="4.140625" style="4993" customWidth="1"/>
    <col min="15879" max="15881" width="2.140625" style="4993" customWidth="1"/>
    <col min="15882" max="15882" width="0.85546875" style="4993" customWidth="1"/>
    <col min="15883" max="15883" width="1.85546875" style="4993" customWidth="1"/>
    <col min="15884" max="15884" width="5.140625" style="4993" customWidth="1"/>
    <col min="15885" max="15885" width="8.85546875" style="4993" customWidth="1"/>
    <col min="15886" max="15886" width="1.5703125" style="4993" customWidth="1"/>
    <col min="15887" max="15887" width="2.140625" style="4993" customWidth="1"/>
    <col min="15888" max="15888" width="3.140625" style="4993" customWidth="1"/>
    <col min="15889" max="15890" width="1.85546875" style="4993" customWidth="1"/>
    <col min="15891" max="15891" width="2" style="4993" customWidth="1"/>
    <col min="15892" max="15892" width="3" style="4993" customWidth="1"/>
    <col min="15893" max="15893" width="6.42578125" style="4993" customWidth="1"/>
    <col min="15894" max="15896" width="9.140625" style="4993" customWidth="1"/>
    <col min="15897" max="15897" width="4.140625" style="4993" customWidth="1"/>
    <col min="15898" max="15900" width="3" style="4993" customWidth="1"/>
    <col min="15901" max="15901" width="1.140625" style="4993" customWidth="1"/>
    <col min="15902" max="15902" width="1.42578125" style="4993" customWidth="1"/>
    <col min="15903" max="15903" width="3.140625" style="4993" customWidth="1"/>
    <col min="15904" max="15904" width="1" style="4993" customWidth="1"/>
    <col min="15905" max="15905" width="9.42578125" style="4993" customWidth="1"/>
    <col min="15906" max="15906" width="5" style="4993" customWidth="1"/>
    <col min="15907" max="15907" width="7.85546875" style="4993" customWidth="1"/>
    <col min="15908" max="15908" width="6" style="4993" customWidth="1"/>
    <col min="15909" max="15909" width="9.140625" style="4993" customWidth="1"/>
    <col min="15910" max="15911" width="3.85546875" style="4993" customWidth="1"/>
    <col min="15912" max="15912" width="3.42578125" style="4993" customWidth="1"/>
    <col min="15913" max="15913" width="2.85546875" style="4993" customWidth="1"/>
    <col min="15914" max="15914" width="2" style="4993" customWidth="1"/>
    <col min="15915" max="15915" width="10.140625" style="4993" customWidth="1"/>
    <col min="15916" max="15916" width="6.42578125" style="4993" customWidth="1"/>
    <col min="15917" max="15917" width="4.42578125" style="4993" customWidth="1"/>
    <col min="15918" max="15918" width="9.140625" style="4993" customWidth="1"/>
    <col min="15919" max="15922" width="7.85546875" style="4993" customWidth="1"/>
    <col min="15923" max="15923" width="0.85546875" style="4993" customWidth="1"/>
    <col min="15924" max="15924" width="4" style="4993" customWidth="1"/>
    <col min="15925" max="15925" width="1.140625" style="4993" customWidth="1"/>
    <col min="15926" max="16128" width="10.140625" style="4993"/>
    <col min="16129" max="16129" width="4.140625" style="4993" customWidth="1"/>
    <col min="16130" max="16130" width="1" style="4993" customWidth="1"/>
    <col min="16131" max="16131" width="2.85546875" style="4993" customWidth="1"/>
    <col min="16132" max="16132" width="3" style="4993" customWidth="1"/>
    <col min="16133" max="16133" width="1.85546875" style="4993" customWidth="1"/>
    <col min="16134" max="16134" width="4.140625" style="4993" customWidth="1"/>
    <col min="16135" max="16137" width="2.140625" style="4993" customWidth="1"/>
    <col min="16138" max="16138" width="0.85546875" style="4993" customWidth="1"/>
    <col min="16139" max="16139" width="1.85546875" style="4993" customWidth="1"/>
    <col min="16140" max="16140" width="5.140625" style="4993" customWidth="1"/>
    <col min="16141" max="16141" width="8.85546875" style="4993" customWidth="1"/>
    <col min="16142" max="16142" width="1.5703125" style="4993" customWidth="1"/>
    <col min="16143" max="16143" width="2.140625" style="4993" customWidth="1"/>
    <col min="16144" max="16144" width="3.140625" style="4993" customWidth="1"/>
    <col min="16145" max="16146" width="1.85546875" style="4993" customWidth="1"/>
    <col min="16147" max="16147" width="2" style="4993" customWidth="1"/>
    <col min="16148" max="16148" width="3" style="4993" customWidth="1"/>
    <col min="16149" max="16149" width="6.42578125" style="4993" customWidth="1"/>
    <col min="16150" max="16152" width="9.140625" style="4993" customWidth="1"/>
    <col min="16153" max="16153" width="4.140625" style="4993" customWidth="1"/>
    <col min="16154" max="16156" width="3" style="4993" customWidth="1"/>
    <col min="16157" max="16157" width="1.140625" style="4993" customWidth="1"/>
    <col min="16158" max="16158" width="1.42578125" style="4993" customWidth="1"/>
    <col min="16159" max="16159" width="3.140625" style="4993" customWidth="1"/>
    <col min="16160" max="16160" width="1" style="4993" customWidth="1"/>
    <col min="16161" max="16161" width="9.42578125" style="4993" customWidth="1"/>
    <col min="16162" max="16162" width="5" style="4993" customWidth="1"/>
    <col min="16163" max="16163" width="7.85546875" style="4993" customWidth="1"/>
    <col min="16164" max="16164" width="6" style="4993" customWidth="1"/>
    <col min="16165" max="16165" width="9.140625" style="4993" customWidth="1"/>
    <col min="16166" max="16167" width="3.85546875" style="4993" customWidth="1"/>
    <col min="16168" max="16168" width="3.42578125" style="4993" customWidth="1"/>
    <col min="16169" max="16169" width="2.85546875" style="4993" customWidth="1"/>
    <col min="16170" max="16170" width="2" style="4993" customWidth="1"/>
    <col min="16171" max="16171" width="10.140625" style="4993" customWidth="1"/>
    <col min="16172" max="16172" width="6.42578125" style="4993" customWidth="1"/>
    <col min="16173" max="16173" width="4.42578125" style="4993" customWidth="1"/>
    <col min="16174" max="16174" width="9.140625" style="4993" customWidth="1"/>
    <col min="16175" max="16178" width="7.85546875" style="4993" customWidth="1"/>
    <col min="16179" max="16179" width="0.85546875" style="4993" customWidth="1"/>
    <col min="16180" max="16180" width="4" style="4993" customWidth="1"/>
    <col min="16181" max="16181" width="1.140625" style="4993" customWidth="1"/>
    <col min="16182" max="16384" width="10.140625" style="4993"/>
  </cols>
  <sheetData>
    <row r="1" spans="1:60" ht="12" customHeight="1" thickBot="1">
      <c r="A1" s="4994" t="s">
        <v>3500</v>
      </c>
      <c r="B1" s="4995"/>
      <c r="C1" s="4995"/>
      <c r="D1" s="4995"/>
      <c r="E1" s="4995"/>
      <c r="F1" s="4995"/>
      <c r="G1" s="4995"/>
      <c r="H1" s="4995"/>
      <c r="I1" s="4995"/>
      <c r="J1" s="4995"/>
      <c r="K1" s="4995"/>
      <c r="L1" s="4995"/>
      <c r="M1" s="4995"/>
      <c r="N1" s="4995"/>
      <c r="O1" s="4995"/>
      <c r="P1" s="4995"/>
      <c r="Q1" s="4995"/>
      <c r="R1" s="4995"/>
      <c r="S1" s="4995"/>
      <c r="T1" s="4995"/>
      <c r="U1" s="4995"/>
      <c r="V1" s="4995"/>
      <c r="W1" s="4995"/>
      <c r="X1" s="4995"/>
      <c r="Y1" s="4996">
        <v>3</v>
      </c>
      <c r="Z1" s="4995"/>
      <c r="AA1" s="4995"/>
      <c r="AB1" s="4995"/>
      <c r="AC1" s="4995"/>
      <c r="AD1" s="4995"/>
      <c r="AE1" s="4995"/>
      <c r="AF1" s="4995"/>
      <c r="AG1" s="4995"/>
      <c r="AH1" s="4995"/>
      <c r="AI1" s="4995"/>
      <c r="AJ1" s="4995"/>
    </row>
    <row r="2" spans="1:60" ht="17.25" customHeight="1">
      <c r="A2" s="4997" t="s">
        <v>578</v>
      </c>
      <c r="B2" s="4998"/>
      <c r="C2" s="4998"/>
      <c r="D2" s="4998"/>
      <c r="E2" s="4998"/>
      <c r="F2" s="4998"/>
      <c r="G2" s="4998"/>
      <c r="H2" s="4998"/>
      <c r="I2" s="4998"/>
      <c r="J2" s="4998"/>
      <c r="K2" s="4998"/>
      <c r="L2" s="4998"/>
      <c r="M2" s="4998"/>
      <c r="N2" s="4998"/>
      <c r="O2" s="4998"/>
      <c r="P2" s="4998"/>
      <c r="Q2" s="4998"/>
      <c r="R2" s="4998"/>
      <c r="S2" s="4998"/>
      <c r="T2" s="4998"/>
      <c r="U2" s="4998"/>
      <c r="V2" s="4998"/>
      <c r="W2" s="4998"/>
      <c r="X2" s="4998"/>
      <c r="Y2" s="4999"/>
      <c r="Z2" s="5000"/>
    </row>
    <row r="3" spans="1:60" ht="11.25" customHeight="1">
      <c r="A3" s="1263">
        <v>1</v>
      </c>
      <c r="B3" s="1264" t="s">
        <v>1033</v>
      </c>
      <c r="C3" s="1264"/>
      <c r="D3" s="1264"/>
      <c r="E3" s="1264"/>
      <c r="F3" s="1264"/>
      <c r="G3" s="1264"/>
      <c r="H3" s="1264"/>
      <c r="I3" s="1264"/>
      <c r="J3" s="1264"/>
      <c r="K3" s="1264"/>
      <c r="L3" s="1264"/>
      <c r="M3" s="1265"/>
      <c r="N3" s="1266"/>
      <c r="O3" s="1267"/>
      <c r="P3" s="1267"/>
      <c r="Q3" s="1268"/>
      <c r="R3" s="1265"/>
      <c r="S3" s="1264"/>
      <c r="T3" s="1264" t="s">
        <v>1116</v>
      </c>
      <c r="U3" s="1264"/>
      <c r="V3" s="1269" t="s">
        <v>1117</v>
      </c>
      <c r="W3" s="1270" t="s">
        <v>1118</v>
      </c>
      <c r="X3" s="1264"/>
      <c r="Y3" s="1271"/>
      <c r="Z3" s="1285"/>
      <c r="BG3" s="4995"/>
      <c r="BH3" s="4995"/>
    </row>
    <row r="4" spans="1:60" ht="11.25" customHeight="1">
      <c r="A4" s="1272" t="s">
        <v>161</v>
      </c>
      <c r="B4" s="1273"/>
      <c r="C4" s="1273"/>
      <c r="D4" s="1268"/>
      <c r="E4" s="1268"/>
      <c r="F4" s="1273"/>
      <c r="G4" s="1264"/>
      <c r="H4" s="1264"/>
      <c r="I4" s="1264"/>
      <c r="J4" s="1264"/>
      <c r="K4" s="1264"/>
      <c r="L4" s="1274"/>
      <c r="M4" s="1265"/>
      <c r="N4" s="1266"/>
      <c r="O4" s="1275"/>
      <c r="P4" s="1264"/>
      <c r="Q4" s="1264"/>
      <c r="R4" s="1273"/>
      <c r="S4" s="1274"/>
      <c r="T4" s="1274"/>
      <c r="U4" s="1264"/>
      <c r="V4" s="1264"/>
      <c r="W4" s="1264"/>
      <c r="X4" s="1264"/>
      <c r="Y4" s="1276"/>
      <c r="Z4" s="1264"/>
    </row>
    <row r="5" spans="1:60" ht="6" customHeight="1">
      <c r="A5" s="1272"/>
      <c r="B5" s="1268"/>
      <c r="C5" s="1268"/>
      <c r="D5" s="1268"/>
      <c r="E5" s="1264"/>
      <c r="F5" s="1264"/>
      <c r="G5" s="1264"/>
      <c r="H5" s="1264"/>
      <c r="I5" s="1264"/>
      <c r="J5" s="1264"/>
      <c r="K5" s="1274"/>
      <c r="L5" s="1266"/>
      <c r="M5" s="1275"/>
      <c r="N5" s="1268"/>
      <c r="O5" s="1264"/>
      <c r="P5" s="1264"/>
      <c r="Q5" s="1273"/>
      <c r="R5" s="1273"/>
      <c r="S5" s="1274"/>
      <c r="T5" s="1274"/>
      <c r="U5" s="1264"/>
      <c r="V5" s="1264"/>
      <c r="W5" s="1264"/>
      <c r="X5" s="1264"/>
      <c r="Y5" s="1276"/>
      <c r="Z5" s="1264"/>
    </row>
    <row r="6" spans="1:60" ht="11.25" customHeight="1">
      <c r="A6" s="1263">
        <v>2</v>
      </c>
      <c r="B6" s="1264" t="s">
        <v>581</v>
      </c>
      <c r="C6" s="1264"/>
      <c r="D6" s="1264"/>
      <c r="E6" s="1264"/>
      <c r="F6" s="1264"/>
      <c r="G6" s="1264"/>
      <c r="H6" s="1264"/>
      <c r="I6" s="1264"/>
      <c r="J6" s="1264"/>
      <c r="K6" s="1264"/>
      <c r="L6" s="1264"/>
      <c r="M6" s="1264"/>
      <c r="N6" s="1264"/>
      <c r="O6" s="1264"/>
      <c r="P6" s="1264"/>
      <c r="Q6" s="1264"/>
      <c r="R6" s="1264"/>
      <c r="S6" s="1264"/>
      <c r="T6" s="1264"/>
      <c r="U6" s="1264"/>
      <c r="V6" s="1264"/>
      <c r="W6" s="1277" t="s">
        <v>1034</v>
      </c>
      <c r="X6" s="1277"/>
      <c r="Y6" s="1276"/>
      <c r="Z6" s="1264"/>
      <c r="BG6" s="4995"/>
    </row>
    <row r="7" spans="1:60" ht="6" customHeight="1">
      <c r="A7" s="1278"/>
      <c r="B7" s="1264"/>
      <c r="C7" s="1264"/>
      <c r="D7" s="1264"/>
      <c r="E7" s="1264"/>
      <c r="F7" s="1264"/>
      <c r="G7" s="1264"/>
      <c r="H7" s="1264"/>
      <c r="I7" s="1264"/>
      <c r="J7" s="1264"/>
      <c r="K7" s="1264"/>
      <c r="L7" s="1264"/>
      <c r="M7" s="1264"/>
      <c r="N7" s="1264"/>
      <c r="O7" s="1264"/>
      <c r="P7" s="1264"/>
      <c r="Q7" s="1264"/>
      <c r="R7" s="1264"/>
      <c r="S7" s="1264"/>
      <c r="T7" s="1264"/>
      <c r="U7" s="1264"/>
      <c r="V7" s="1264"/>
      <c r="W7" s="1264"/>
      <c r="X7" s="1264"/>
      <c r="Y7" s="1276"/>
      <c r="Z7" s="1264"/>
      <c r="BG7" s="4995"/>
    </row>
    <row r="8" spans="1:60" ht="11.25" customHeight="1">
      <c r="A8" s="1263">
        <v>3</v>
      </c>
      <c r="B8" s="1264" t="s">
        <v>643</v>
      </c>
      <c r="C8" s="1264"/>
      <c r="D8" s="1264"/>
      <c r="E8" s="1264"/>
      <c r="F8" s="1264"/>
      <c r="G8" s="1264"/>
      <c r="H8" s="1264"/>
      <c r="I8" s="1264"/>
      <c r="J8" s="1264"/>
      <c r="K8" s="1264"/>
      <c r="L8" s="1273"/>
      <c r="M8" s="1275"/>
      <c r="N8" s="1279"/>
      <c r="O8" s="1264"/>
      <c r="P8" s="1264" t="s">
        <v>582</v>
      </c>
      <c r="Q8" s="1265"/>
      <c r="R8" s="1273"/>
      <c r="S8" s="1265"/>
      <c r="T8" s="1264"/>
      <c r="U8" s="1264"/>
      <c r="V8" s="1264"/>
      <c r="W8" s="1264"/>
      <c r="X8" s="1264"/>
      <c r="Y8" s="1276"/>
      <c r="Z8" s="1264"/>
    </row>
    <row r="9" spans="1:60" ht="11.25" customHeight="1">
      <c r="A9" s="1278" t="s">
        <v>583</v>
      </c>
      <c r="B9" s="1264"/>
      <c r="C9" s="1264"/>
      <c r="D9" s="1264"/>
      <c r="E9" s="1264"/>
      <c r="F9" s="1264"/>
      <c r="G9" s="1264"/>
      <c r="H9" s="1264"/>
      <c r="I9" s="1264"/>
      <c r="J9" s="1264"/>
      <c r="K9" s="1264"/>
      <c r="L9" s="1273"/>
      <c r="M9" s="1275"/>
      <c r="N9" s="1279"/>
      <c r="O9" s="1264"/>
      <c r="P9" s="1264"/>
      <c r="Q9" s="1264"/>
      <c r="R9" s="1273"/>
      <c r="S9" s="1264"/>
      <c r="T9" s="1264"/>
      <c r="U9" s="1264"/>
      <c r="V9" s="1264"/>
      <c r="W9" s="1264"/>
      <c r="X9" s="1264"/>
      <c r="Y9" s="1276"/>
      <c r="Z9" s="1264"/>
    </row>
    <row r="10" spans="1:60" ht="6" customHeight="1">
      <c r="A10" s="1278"/>
      <c r="B10" s="1264"/>
      <c r="C10" s="1264"/>
      <c r="D10" s="1264"/>
      <c r="E10" s="1264"/>
      <c r="F10" s="1264"/>
      <c r="G10" s="1264"/>
      <c r="H10" s="1264"/>
      <c r="I10" s="1264"/>
      <c r="J10" s="1264"/>
      <c r="K10" s="1264"/>
      <c r="L10" s="1275"/>
      <c r="M10" s="1275"/>
      <c r="N10" s="1264"/>
      <c r="O10" s="1264"/>
      <c r="P10" s="1264"/>
      <c r="Q10" s="1264"/>
      <c r="R10" s="1264"/>
      <c r="S10" s="1264"/>
      <c r="T10" s="1264"/>
      <c r="U10" s="1264"/>
      <c r="V10" s="1264"/>
      <c r="W10" s="1264"/>
      <c r="X10" s="1264"/>
      <c r="Y10" s="1276"/>
      <c r="Z10" s="1264"/>
    </row>
    <row r="11" spans="1:60" ht="11.25" customHeight="1">
      <c r="A11" s="1263">
        <v>4</v>
      </c>
      <c r="B11" s="1264" t="s">
        <v>644</v>
      </c>
      <c r="C11" s="1264"/>
      <c r="D11" s="1264"/>
      <c r="E11" s="1264"/>
      <c r="F11" s="1264"/>
      <c r="G11" s="1264"/>
      <c r="H11" s="1264"/>
      <c r="I11" s="1264"/>
      <c r="J11" s="1264"/>
      <c r="K11" s="1264"/>
      <c r="L11" s="1264"/>
      <c r="M11" s="1264"/>
      <c r="N11" s="1264"/>
      <c r="O11" s="1264"/>
      <c r="P11" s="1273"/>
      <c r="Q11" s="1273"/>
      <c r="R11" s="1273"/>
      <c r="S11" s="1264"/>
      <c r="T11" s="1264"/>
      <c r="U11" s="1264" t="s">
        <v>584</v>
      </c>
      <c r="V11" s="1265"/>
      <c r="W11" s="1264"/>
      <c r="X11" s="1264"/>
      <c r="Y11" s="1276"/>
      <c r="Z11" s="1264"/>
    </row>
    <row r="12" spans="1:60" ht="11.25" customHeight="1">
      <c r="A12" s="1272" t="s">
        <v>585</v>
      </c>
      <c r="B12" s="1273"/>
      <c r="C12" s="1264"/>
      <c r="D12" s="1264"/>
      <c r="E12" s="1264"/>
      <c r="F12" s="1264"/>
      <c r="G12" s="1264"/>
      <c r="H12" s="1264"/>
      <c r="I12" s="1264"/>
      <c r="J12" s="1264"/>
      <c r="K12" s="1264"/>
      <c r="L12" s="1264"/>
      <c r="M12" s="1264"/>
      <c r="N12" s="1264"/>
      <c r="O12" s="1264"/>
      <c r="P12" s="1264"/>
      <c r="Q12" s="1264"/>
      <c r="R12" s="1264"/>
      <c r="S12" s="1264"/>
      <c r="T12" s="1264"/>
      <c r="U12" s="1264"/>
      <c r="V12" s="1264"/>
      <c r="W12" s="1264"/>
      <c r="X12" s="1264"/>
      <c r="Y12" s="1276"/>
      <c r="Z12" s="1264"/>
    </row>
    <row r="13" spans="1:60" ht="11.25" customHeight="1">
      <c r="A13" s="1272" t="s">
        <v>586</v>
      </c>
      <c r="B13" s="1273"/>
      <c r="C13" s="1264"/>
      <c r="D13" s="1264"/>
      <c r="E13" s="1264"/>
      <c r="F13" s="1264"/>
      <c r="G13" s="1264"/>
      <c r="H13" s="1264"/>
      <c r="I13" s="1264"/>
      <c r="J13" s="1264"/>
      <c r="K13" s="1264"/>
      <c r="L13" s="1264"/>
      <c r="M13" s="1264"/>
      <c r="N13" s="1264"/>
      <c r="O13" s="1264"/>
      <c r="P13" s="1264"/>
      <c r="Q13" s="1264"/>
      <c r="R13" s="1264"/>
      <c r="S13" s="1264"/>
      <c r="T13" s="1264"/>
      <c r="U13" s="1264"/>
      <c r="V13" s="1264"/>
      <c r="W13" s="1264"/>
      <c r="X13" s="1264"/>
      <c r="Y13" s="1276"/>
      <c r="Z13" s="1264"/>
    </row>
    <row r="14" spans="1:60" ht="6" customHeight="1">
      <c r="A14" s="1278"/>
      <c r="B14" s="1264"/>
      <c r="C14" s="1264"/>
      <c r="D14" s="1264"/>
      <c r="E14" s="1264"/>
      <c r="F14" s="1264"/>
      <c r="G14" s="1264"/>
      <c r="H14" s="1264"/>
      <c r="I14" s="1264"/>
      <c r="J14" s="1264"/>
      <c r="K14" s="1264"/>
      <c r="L14" s="1264"/>
      <c r="M14" s="1264"/>
      <c r="N14" s="1264"/>
      <c r="O14" s="1264"/>
      <c r="P14" s="1264"/>
      <c r="Q14" s="1264"/>
      <c r="R14" s="1264"/>
      <c r="S14" s="1264"/>
      <c r="T14" s="1264"/>
      <c r="U14" s="1264"/>
      <c r="V14" s="1264"/>
      <c r="W14" s="1264"/>
      <c r="X14" s="1264"/>
      <c r="Y14" s="1276"/>
      <c r="Z14" s="1264"/>
    </row>
    <row r="15" spans="1:60" ht="11.25" customHeight="1">
      <c r="A15" s="1263">
        <v>5</v>
      </c>
      <c r="B15" s="1264" t="s">
        <v>587</v>
      </c>
      <c r="C15" s="1264"/>
      <c r="D15" s="1264"/>
      <c r="E15" s="1264"/>
      <c r="F15" s="1264"/>
      <c r="G15" s="1264"/>
      <c r="H15" s="1264"/>
      <c r="I15" s="1264"/>
      <c r="J15" s="1264"/>
      <c r="K15" s="1264"/>
      <c r="L15" s="1264"/>
      <c r="M15" s="1264"/>
      <c r="N15" s="1264"/>
      <c r="O15" s="1264"/>
      <c r="P15" s="1264"/>
      <c r="Q15" s="1264"/>
      <c r="R15" s="1264"/>
      <c r="S15" s="1264"/>
      <c r="T15" s="1264"/>
      <c r="U15" s="1264"/>
      <c r="V15" s="1264"/>
      <c r="W15" s="1264"/>
      <c r="X15" s="1264"/>
      <c r="Y15" s="1276"/>
      <c r="Z15" s="1264"/>
    </row>
    <row r="16" spans="1:60" ht="11.25" customHeight="1">
      <c r="A16" s="1272" t="s">
        <v>1035</v>
      </c>
      <c r="B16" s="1273"/>
      <c r="C16" s="1264"/>
      <c r="D16" s="1264"/>
      <c r="E16" s="1264"/>
      <c r="F16" s="1273"/>
      <c r="G16" s="1264"/>
      <c r="H16" s="1264"/>
      <c r="I16" s="1264"/>
      <c r="J16" s="1264"/>
      <c r="K16" s="1264"/>
      <c r="L16" s="1265"/>
      <c r="M16" s="1264" t="s">
        <v>3501</v>
      </c>
      <c r="N16" s="1264"/>
      <c r="O16" s="1264"/>
      <c r="P16" s="1265"/>
      <c r="Q16" s="1264"/>
      <c r="R16" s="1264"/>
      <c r="S16" s="1264"/>
      <c r="T16" s="1264"/>
      <c r="U16" s="1264"/>
      <c r="V16" s="1264"/>
      <c r="W16" s="1264"/>
      <c r="X16" s="1264"/>
      <c r="Y16" s="1276"/>
      <c r="Z16" s="1264"/>
    </row>
    <row r="17" spans="1:26" ht="11.25" customHeight="1">
      <c r="A17" s="1272" t="s">
        <v>588</v>
      </c>
      <c r="B17" s="1273"/>
      <c r="C17" s="1264"/>
      <c r="D17" s="1264"/>
      <c r="E17" s="1264"/>
      <c r="F17" s="1264"/>
      <c r="G17" s="1264"/>
      <c r="H17" s="1264"/>
      <c r="I17" s="1264"/>
      <c r="J17" s="1264"/>
      <c r="K17" s="1264"/>
      <c r="L17" s="1264"/>
      <c r="M17" s="1264"/>
      <c r="N17" s="1264"/>
      <c r="O17" s="1264"/>
      <c r="P17" s="1264"/>
      <c r="Q17" s="1264"/>
      <c r="R17" s="1264"/>
      <c r="S17" s="1264"/>
      <c r="T17" s="1264"/>
      <c r="U17" s="1264"/>
      <c r="V17" s="1264"/>
      <c r="W17" s="1264"/>
      <c r="X17" s="1264"/>
      <c r="Y17" s="1276"/>
      <c r="Z17" s="1264"/>
    </row>
    <row r="18" spans="1:26" ht="6" customHeight="1">
      <c r="A18" s="1278"/>
      <c r="B18" s="1264"/>
      <c r="C18" s="1264"/>
      <c r="D18" s="1264"/>
      <c r="E18" s="1264"/>
      <c r="F18" s="1264"/>
      <c r="G18" s="1264"/>
      <c r="H18" s="1264"/>
      <c r="I18" s="1264"/>
      <c r="J18" s="1264"/>
      <c r="K18" s="1264"/>
      <c r="L18" s="1264"/>
      <c r="M18" s="1264"/>
      <c r="N18" s="1264"/>
      <c r="O18" s="1264"/>
      <c r="P18" s="1264"/>
      <c r="Q18" s="1264"/>
      <c r="R18" s="1264"/>
      <c r="S18" s="1264"/>
      <c r="T18" s="1264"/>
      <c r="U18" s="1264"/>
      <c r="V18" s="1264"/>
      <c r="W18" s="1264"/>
      <c r="X18" s="1264"/>
      <c r="Y18" s="1276"/>
      <c r="Z18" s="1264"/>
    </row>
    <row r="19" spans="1:26" ht="11.25" customHeight="1">
      <c r="A19" s="1263">
        <v>6</v>
      </c>
      <c r="B19" s="1264" t="s">
        <v>1001</v>
      </c>
      <c r="C19" s="1264"/>
      <c r="D19" s="1264"/>
      <c r="E19" s="1264"/>
      <c r="F19" s="1264"/>
      <c r="G19" s="1264"/>
      <c r="H19" s="1264"/>
      <c r="I19" s="1264"/>
      <c r="J19" s="1264"/>
      <c r="K19" s="1264"/>
      <c r="L19" s="1264"/>
      <c r="M19" s="1264"/>
      <c r="N19" s="1264"/>
      <c r="O19" s="1264"/>
      <c r="P19" s="1264"/>
      <c r="Q19" s="1264"/>
      <c r="R19" s="1264"/>
      <c r="S19" s="1264"/>
      <c r="T19" s="1264"/>
      <c r="U19" s="1264"/>
      <c r="V19" s="1264"/>
      <c r="W19" s="1274"/>
      <c r="X19" s="1264"/>
      <c r="Y19" s="1280"/>
      <c r="Z19" s="1285"/>
    </row>
    <row r="20" spans="1:26" ht="11.25" customHeight="1">
      <c r="A20" s="1278"/>
      <c r="B20" s="1277"/>
      <c r="C20" s="1277" t="s">
        <v>1036</v>
      </c>
      <c r="D20" s="1277"/>
      <c r="E20" s="1277"/>
      <c r="F20" s="1277"/>
      <c r="G20" s="1277"/>
      <c r="H20" s="1277"/>
      <c r="I20" s="1277"/>
      <c r="J20" s="1277"/>
      <c r="K20" s="1277"/>
      <c r="L20" s="1277"/>
      <c r="M20" s="1277"/>
      <c r="N20" s="1277"/>
      <c r="O20" s="1277"/>
      <c r="P20" s="1277"/>
      <c r="Q20" s="1277"/>
      <c r="R20" s="1277"/>
      <c r="S20" s="1277"/>
      <c r="T20" s="1277"/>
      <c r="U20" s="1277"/>
      <c r="V20" s="1277"/>
      <c r="W20" s="1277"/>
      <c r="X20" s="1277"/>
      <c r="Y20" s="1276"/>
      <c r="Z20" s="1264"/>
    </row>
    <row r="21" spans="1:26" ht="6" customHeight="1">
      <c r="A21" s="1278"/>
      <c r="B21" s="1264"/>
      <c r="C21" s="1264"/>
      <c r="D21" s="1264"/>
      <c r="E21" s="1264"/>
      <c r="F21" s="1264"/>
      <c r="G21" s="1264"/>
      <c r="H21" s="1264"/>
      <c r="I21" s="1264"/>
      <c r="J21" s="1264"/>
      <c r="K21" s="1264"/>
      <c r="L21" s="1264"/>
      <c r="M21" s="1264"/>
      <c r="N21" s="1264"/>
      <c r="O21" s="1264"/>
      <c r="P21" s="1264"/>
      <c r="Q21" s="1264"/>
      <c r="R21" s="1264"/>
      <c r="S21" s="1264"/>
      <c r="T21" s="1264"/>
      <c r="U21" s="1264"/>
      <c r="V21" s="1264"/>
      <c r="W21" s="1264"/>
      <c r="X21" s="1264"/>
      <c r="Y21" s="1276"/>
      <c r="Z21" s="1264"/>
    </row>
    <row r="22" spans="1:26" ht="11.25" customHeight="1">
      <c r="A22" s="1263">
        <v>7</v>
      </c>
      <c r="B22" s="1264" t="s">
        <v>1002</v>
      </c>
      <c r="C22" s="1264"/>
      <c r="D22" s="1264"/>
      <c r="E22" s="1264"/>
      <c r="F22" s="1264"/>
      <c r="G22" s="1264"/>
      <c r="H22" s="1264"/>
      <c r="I22" s="1264"/>
      <c r="J22" s="1264"/>
      <c r="K22" s="1264"/>
      <c r="L22" s="1264"/>
      <c r="M22" s="1264"/>
      <c r="N22" s="1264"/>
      <c r="O22" s="1264"/>
      <c r="P22" s="1264"/>
      <c r="Q22" s="1264"/>
      <c r="R22" s="1264"/>
      <c r="S22" s="1264"/>
      <c r="T22" s="1264"/>
      <c r="U22" s="1264"/>
      <c r="V22" s="1264"/>
      <c r="W22" s="1264"/>
      <c r="X22" s="1264"/>
      <c r="Y22" s="1276"/>
      <c r="Z22" s="1264"/>
    </row>
    <row r="23" spans="1:26" ht="11.25" customHeight="1">
      <c r="A23" s="1281" t="s">
        <v>1119</v>
      </c>
      <c r="B23" s="1264"/>
      <c r="C23" s="1264"/>
      <c r="D23" s="1264"/>
      <c r="E23" s="1264"/>
      <c r="F23" s="1264"/>
      <c r="G23" s="1264"/>
      <c r="H23" s="1277"/>
      <c r="I23" s="1277"/>
      <c r="J23" s="1277"/>
      <c r="K23" s="1277"/>
      <c r="L23" s="1282" t="s">
        <v>1667</v>
      </c>
      <c r="M23" s="1264" t="s">
        <v>1120</v>
      </c>
      <c r="N23" s="1264"/>
      <c r="O23" s="1264"/>
      <c r="P23" s="1282"/>
      <c r="Q23" s="1277"/>
      <c r="R23" s="1277"/>
      <c r="S23" s="1277"/>
      <c r="T23" s="1277"/>
      <c r="U23" s="1282" t="s">
        <v>3551</v>
      </c>
      <c r="V23" s="1277"/>
      <c r="W23" s="1277"/>
      <c r="X23" s="1264" t="s">
        <v>1121</v>
      </c>
      <c r="Y23" s="1276"/>
      <c r="Z23" s="1264"/>
    </row>
    <row r="24" spans="1:26" ht="6" customHeight="1">
      <c r="A24" s="1278"/>
      <c r="B24" s="1264"/>
      <c r="C24" s="1264"/>
      <c r="D24" s="1264"/>
      <c r="E24" s="1264"/>
      <c r="F24" s="1264"/>
      <c r="G24" s="1264"/>
      <c r="H24" s="1264"/>
      <c r="I24" s="1264"/>
      <c r="J24" s="1264"/>
      <c r="K24" s="1275"/>
      <c r="L24" s="1275"/>
      <c r="M24" s="1275"/>
      <c r="N24" s="1275"/>
      <c r="O24" s="1275"/>
      <c r="P24" s="1275"/>
      <c r="Q24" s="1275"/>
      <c r="R24" s="1275"/>
      <c r="S24" s="1275"/>
      <c r="T24" s="1275"/>
      <c r="U24" s="1275"/>
      <c r="V24" s="1275"/>
      <c r="W24" s="1275"/>
      <c r="X24" s="1275"/>
      <c r="Y24" s="1276"/>
      <c r="Z24" s="1264"/>
    </row>
    <row r="25" spans="1:26" ht="11.25" customHeight="1">
      <c r="A25" s="1263">
        <v>8</v>
      </c>
      <c r="B25" s="1264" t="s">
        <v>1052</v>
      </c>
      <c r="C25" s="1264"/>
      <c r="D25" s="1264"/>
      <c r="E25" s="1264"/>
      <c r="F25" s="1264"/>
      <c r="G25" s="1264"/>
      <c r="H25" s="1264"/>
      <c r="I25" s="1264"/>
      <c r="J25" s="1264"/>
      <c r="K25" s="1264"/>
      <c r="L25" s="1264"/>
      <c r="M25" s="1264"/>
      <c r="N25" s="1264"/>
      <c r="O25" s="1264"/>
      <c r="P25" s="1264"/>
      <c r="Q25" s="1264"/>
      <c r="R25" s="1264"/>
      <c r="S25" s="1264"/>
      <c r="T25" s="1264"/>
      <c r="U25" s="1274"/>
      <c r="V25" s="1275"/>
      <c r="W25" s="1283">
        <v>1</v>
      </c>
      <c r="X25" s="1264" t="s">
        <v>1053</v>
      </c>
      <c r="Y25" s="1276"/>
      <c r="Z25" s="1264"/>
    </row>
    <row r="26" spans="1:26" ht="6" customHeight="1">
      <c r="A26" s="1278"/>
      <c r="B26" s="1264"/>
      <c r="C26" s="1264"/>
      <c r="D26" s="1264"/>
      <c r="E26" s="1264"/>
      <c r="F26" s="1264"/>
      <c r="G26" s="1264"/>
      <c r="H26" s="1264"/>
      <c r="I26" s="1264"/>
      <c r="J26" s="1264"/>
      <c r="K26" s="1264"/>
      <c r="L26" s="1264"/>
      <c r="M26" s="1264"/>
      <c r="N26" s="1264"/>
      <c r="O26" s="1264"/>
      <c r="P26" s="1264"/>
      <c r="Q26" s="1264"/>
      <c r="R26" s="1264"/>
      <c r="S26" s="1264"/>
      <c r="T26" s="1264"/>
      <c r="U26" s="1274"/>
      <c r="V26" s="1275"/>
      <c r="W26" s="1268"/>
      <c r="X26" s="1264"/>
      <c r="Y26" s="1276"/>
      <c r="Z26" s="1264"/>
    </row>
    <row r="27" spans="1:26" ht="11.25" customHeight="1">
      <c r="A27" s="1263">
        <v>9</v>
      </c>
      <c r="B27" s="1264" t="s">
        <v>1054</v>
      </c>
      <c r="C27" s="1264"/>
      <c r="D27" s="1264"/>
      <c r="E27" s="1264"/>
      <c r="F27" s="1264"/>
      <c r="G27" s="1264"/>
      <c r="H27" s="1264"/>
      <c r="I27" s="1264"/>
      <c r="J27" s="1264"/>
      <c r="K27" s="1264"/>
      <c r="L27" s="1264"/>
      <c r="M27" s="1264"/>
      <c r="N27" s="1264"/>
      <c r="O27" s="1264"/>
      <c r="P27" s="1264"/>
      <c r="Q27" s="1264"/>
      <c r="R27" s="1264"/>
      <c r="S27" s="1264"/>
      <c r="T27" s="1264"/>
      <c r="U27" s="1264"/>
      <c r="V27" s="1264"/>
      <c r="W27" s="1264"/>
      <c r="X27" s="1264"/>
      <c r="Y27" s="1276"/>
      <c r="Z27" s="1264"/>
    </row>
    <row r="28" spans="1:26" ht="11.25" customHeight="1">
      <c r="A28" s="1272" t="s">
        <v>537</v>
      </c>
      <c r="B28" s="1273"/>
      <c r="C28" s="1264"/>
      <c r="D28" s="1264"/>
      <c r="E28" s="1264"/>
      <c r="F28" s="1264"/>
      <c r="G28" s="1264"/>
      <c r="H28" s="1264"/>
      <c r="I28" s="1264"/>
      <c r="J28" s="1264"/>
      <c r="K28" s="1264"/>
      <c r="L28" s="1264"/>
      <c r="M28" s="1264"/>
      <c r="N28" s="1264"/>
      <c r="O28" s="1264"/>
      <c r="P28" s="1264"/>
      <c r="Q28" s="1264"/>
      <c r="R28" s="1264"/>
      <c r="S28" s="1264"/>
      <c r="T28" s="1264"/>
      <c r="U28" s="1264"/>
      <c r="V28" s="1264"/>
      <c r="W28" s="1264"/>
      <c r="X28" s="1264"/>
      <c r="Y28" s="1276"/>
      <c r="Z28" s="1264"/>
    </row>
    <row r="29" spans="1:26" ht="11.25" customHeight="1">
      <c r="A29" s="1272" t="s">
        <v>538</v>
      </c>
      <c r="B29" s="1273"/>
      <c r="C29" s="1264"/>
      <c r="D29" s="1264"/>
      <c r="E29" s="1264"/>
      <c r="F29" s="1264"/>
      <c r="G29" s="1264"/>
      <c r="H29" s="1264"/>
      <c r="I29" s="1264"/>
      <c r="J29" s="1264"/>
      <c r="K29" s="1264"/>
      <c r="L29" s="1264"/>
      <c r="M29" s="1264"/>
      <c r="N29" s="1264"/>
      <c r="O29" s="1264"/>
      <c r="P29" s="1264"/>
      <c r="Q29" s="1264"/>
      <c r="R29" s="1264"/>
      <c r="S29" s="1264"/>
      <c r="T29" s="1264"/>
      <c r="U29" s="1264"/>
      <c r="V29" s="1264"/>
      <c r="W29" s="1264"/>
      <c r="X29" s="1264"/>
      <c r="Y29" s="1276"/>
      <c r="Z29" s="1264"/>
    </row>
    <row r="30" spans="1:26" ht="11.25" customHeight="1">
      <c r="A30" s="1272" t="s">
        <v>539</v>
      </c>
      <c r="B30" s="1273"/>
      <c r="C30" s="1264"/>
      <c r="D30" s="1264"/>
      <c r="E30" s="1264"/>
      <c r="F30" s="1264"/>
      <c r="G30" s="1264"/>
      <c r="H30" s="1264"/>
      <c r="I30" s="1264"/>
      <c r="J30" s="1264"/>
      <c r="K30" s="1264"/>
      <c r="L30" s="1264"/>
      <c r="M30" s="1264"/>
      <c r="N30" s="1264"/>
      <c r="O30" s="1264"/>
      <c r="P30" s="1264"/>
      <c r="Q30" s="1264"/>
      <c r="R30" s="1264"/>
      <c r="S30" s="1264"/>
      <c r="T30" s="1264"/>
      <c r="U30" s="1264"/>
      <c r="V30" s="1264"/>
      <c r="W30" s="1264"/>
      <c r="X30" s="1264"/>
      <c r="Y30" s="1276"/>
      <c r="Z30" s="1264"/>
    </row>
    <row r="31" spans="1:26" ht="11.25" customHeight="1">
      <c r="A31" s="1272" t="s">
        <v>540</v>
      </c>
      <c r="B31" s="1273"/>
      <c r="C31" s="1264"/>
      <c r="D31" s="1264"/>
      <c r="E31" s="1264"/>
      <c r="F31" s="1264"/>
      <c r="G31" s="1264"/>
      <c r="H31" s="1264"/>
      <c r="I31" s="1264"/>
      <c r="J31" s="1264"/>
      <c r="K31" s="1264"/>
      <c r="L31" s="1264"/>
      <c r="M31" s="1264"/>
      <c r="N31" s="1264"/>
      <c r="O31" s="1264"/>
      <c r="P31" s="1264"/>
      <c r="Q31" s="1264"/>
      <c r="R31" s="1264"/>
      <c r="S31" s="1264"/>
      <c r="T31" s="1264"/>
      <c r="U31" s="1264"/>
      <c r="V31" s="1264"/>
      <c r="W31" s="1264"/>
      <c r="X31" s="1264"/>
      <c r="Y31" s="1276"/>
      <c r="Z31" s="1264"/>
    </row>
    <row r="32" spans="1:26" ht="11.25" customHeight="1">
      <c r="A32" s="1284" t="s">
        <v>541</v>
      </c>
      <c r="B32" s="1273"/>
      <c r="C32" s="1264"/>
      <c r="D32" s="1264"/>
      <c r="E32" s="1264"/>
      <c r="F32" s="1264"/>
      <c r="G32" s="1264"/>
      <c r="H32" s="1264"/>
      <c r="I32" s="1264"/>
      <c r="J32" s="1264"/>
      <c r="K32" s="1264"/>
      <c r="L32" s="1264"/>
      <c r="M32" s="1264"/>
      <c r="N32" s="1264"/>
      <c r="O32" s="1264"/>
      <c r="P32" s="1264"/>
      <c r="Q32" s="1264"/>
      <c r="R32" s="1264"/>
      <c r="S32" s="1264"/>
      <c r="T32" s="1264"/>
      <c r="U32" s="1264"/>
      <c r="V32" s="1274"/>
      <c r="W32" s="1285"/>
      <c r="X32" s="1274"/>
      <c r="Y32" s="1286"/>
      <c r="Z32" s="1264"/>
    </row>
    <row r="33" spans="1:26" ht="11.25" customHeight="1">
      <c r="A33" s="1272" t="s">
        <v>542</v>
      </c>
      <c r="B33" s="1273"/>
      <c r="C33" s="1264"/>
      <c r="D33" s="1264"/>
      <c r="E33" s="1264"/>
      <c r="F33" s="1264"/>
      <c r="G33" s="1264"/>
      <c r="H33" s="1264"/>
      <c r="I33" s="1264"/>
      <c r="J33" s="1264"/>
      <c r="K33" s="1264"/>
      <c r="L33" s="1264"/>
      <c r="M33" s="1264"/>
      <c r="N33" s="1264"/>
      <c r="O33" s="1264"/>
      <c r="P33" s="1264"/>
      <c r="Q33" s="1264"/>
      <c r="R33" s="1264"/>
      <c r="S33" s="1264"/>
      <c r="T33" s="1264"/>
      <c r="U33" s="1264"/>
      <c r="V33" s="1264"/>
      <c r="W33" s="1264"/>
      <c r="X33" s="1264"/>
      <c r="Y33" s="1276"/>
      <c r="Z33" s="1274"/>
    </row>
    <row r="34" spans="1:26" ht="11.25" customHeight="1">
      <c r="A34" s="1272" t="s">
        <v>543</v>
      </c>
      <c r="B34" s="1273"/>
      <c r="C34" s="1264"/>
      <c r="D34" s="1264"/>
      <c r="E34" s="1264"/>
      <c r="F34" s="1264"/>
      <c r="G34" s="1264"/>
      <c r="H34" s="1264"/>
      <c r="I34" s="1264"/>
      <c r="J34" s="1264"/>
      <c r="K34" s="1264"/>
      <c r="L34" s="1264"/>
      <c r="M34" s="1264"/>
      <c r="N34" s="1264"/>
      <c r="O34" s="1264"/>
      <c r="P34" s="1264"/>
      <c r="Q34" s="1264"/>
      <c r="R34" s="1264"/>
      <c r="S34" s="1264"/>
      <c r="T34" s="1264"/>
      <c r="U34" s="1264"/>
      <c r="V34" s="1264"/>
      <c r="W34" s="1264"/>
      <c r="X34" s="1264"/>
      <c r="Y34" s="1276"/>
      <c r="Z34" s="1274"/>
    </row>
    <row r="35" spans="1:26" ht="9" customHeight="1">
      <c r="A35" s="1272"/>
      <c r="B35" s="1264"/>
      <c r="C35" s="1264"/>
      <c r="D35" s="1264"/>
      <c r="E35" s="1264"/>
      <c r="F35" s="1264"/>
      <c r="G35" s="1264"/>
      <c r="H35" s="1264"/>
      <c r="I35" s="1264"/>
      <c r="J35" s="1264"/>
      <c r="K35" s="1264"/>
      <c r="L35" s="1264"/>
      <c r="M35" s="1264"/>
      <c r="N35" s="1264"/>
      <c r="O35" s="1264"/>
      <c r="P35" s="1264"/>
      <c r="Q35" s="1264"/>
      <c r="R35" s="1264"/>
      <c r="S35" s="1264"/>
      <c r="T35" s="1264"/>
      <c r="U35" s="1264"/>
      <c r="V35" s="1264"/>
      <c r="W35" s="1264"/>
      <c r="X35" s="1264"/>
      <c r="Y35" s="1276"/>
      <c r="Z35" s="1264"/>
    </row>
    <row r="36" spans="1:26" ht="11.25" customHeight="1">
      <c r="A36" s="1287"/>
      <c r="B36" s="1288"/>
      <c r="C36" s="1289"/>
      <c r="D36" s="1290"/>
      <c r="E36" s="1290"/>
      <c r="F36" s="1290"/>
      <c r="G36" s="1290"/>
      <c r="H36" s="1290"/>
      <c r="I36" s="1290"/>
      <c r="J36" s="1290"/>
      <c r="K36" s="1290"/>
      <c r="L36" s="1291"/>
      <c r="M36" s="1290"/>
      <c r="N36" s="1290"/>
      <c r="O36" s="1290"/>
      <c r="P36" s="1289"/>
      <c r="Q36" s="1290"/>
      <c r="R36" s="1292"/>
      <c r="S36" s="1290"/>
      <c r="T36" s="1290"/>
      <c r="U36" s="1292"/>
      <c r="V36" s="1290" t="s">
        <v>544</v>
      </c>
      <c r="W36" s="1290"/>
      <c r="X36" s="1292"/>
      <c r="Y36" s="1293"/>
      <c r="Z36" s="1285"/>
    </row>
    <row r="37" spans="1:26" ht="11.25" customHeight="1">
      <c r="A37" s="1294"/>
      <c r="B37" s="1264"/>
      <c r="C37" s="1268"/>
      <c r="D37" s="1275"/>
      <c r="E37" s="1275"/>
      <c r="F37" s="1275"/>
      <c r="G37" s="1275"/>
      <c r="H37" s="1275"/>
      <c r="I37" s="1275"/>
      <c r="J37" s="1275"/>
      <c r="K37" s="1275"/>
      <c r="L37" s="1295"/>
      <c r="M37" s="1275"/>
      <c r="N37" s="1275"/>
      <c r="O37" s="1275"/>
      <c r="P37" s="1268"/>
      <c r="Q37" s="1275"/>
      <c r="R37" s="1296"/>
      <c r="S37" s="1295" t="s">
        <v>545</v>
      </c>
      <c r="T37" s="1275"/>
      <c r="U37" s="1296"/>
      <c r="V37" s="194" t="s">
        <v>546</v>
      </c>
      <c r="W37" s="194"/>
      <c r="X37" s="1297"/>
      <c r="Y37" s="1276"/>
      <c r="Z37" s="1285"/>
    </row>
    <row r="38" spans="1:26" ht="11.25" customHeight="1">
      <c r="A38" s="1294"/>
      <c r="B38" s="1274"/>
      <c r="C38" s="1298"/>
      <c r="D38" s="1275"/>
      <c r="E38" s="1275"/>
      <c r="F38" s="1275"/>
      <c r="G38" s="1275"/>
      <c r="H38" s="1275"/>
      <c r="I38" s="1275"/>
      <c r="J38" s="1275"/>
      <c r="K38" s="1275"/>
      <c r="L38" s="1299"/>
      <c r="M38" s="1275"/>
      <c r="N38" s="1275"/>
      <c r="O38" s="1275"/>
      <c r="P38" s="1268"/>
      <c r="Q38" s="1275"/>
      <c r="R38" s="1300"/>
      <c r="S38" s="1295" t="s">
        <v>547</v>
      </c>
      <c r="T38" s="1268"/>
      <c r="U38" s="1296"/>
      <c r="V38" s="194" t="s">
        <v>548</v>
      </c>
      <c r="W38" s="1283"/>
      <c r="X38" s="1301"/>
      <c r="Y38" s="1276"/>
      <c r="Z38" s="1285"/>
    </row>
    <row r="39" spans="1:26" ht="11.25" customHeight="1">
      <c r="A39" s="1302" t="s">
        <v>549</v>
      </c>
      <c r="B39" s="1275" t="s">
        <v>550</v>
      </c>
      <c r="C39" s="1268"/>
      <c r="D39" s="1275"/>
      <c r="E39" s="1275"/>
      <c r="F39" s="1275"/>
      <c r="G39" s="1275"/>
      <c r="H39" s="1275"/>
      <c r="I39" s="1275"/>
      <c r="J39" s="1275"/>
      <c r="K39" s="1275"/>
      <c r="L39" s="1295" t="s">
        <v>551</v>
      </c>
      <c r="M39" s="1275"/>
      <c r="N39" s="1275"/>
      <c r="O39" s="1275"/>
      <c r="P39" s="1268"/>
      <c r="Q39" s="1275"/>
      <c r="R39" s="1300"/>
      <c r="S39" s="1295" t="s">
        <v>552</v>
      </c>
      <c r="T39" s="1268"/>
      <c r="U39" s="1296"/>
      <c r="V39" s="1303"/>
      <c r="W39" s="1304" t="s">
        <v>553</v>
      </c>
      <c r="X39" s="1297"/>
      <c r="Y39" s="1305" t="s">
        <v>549</v>
      </c>
      <c r="Z39" s="1285"/>
    </row>
    <row r="40" spans="1:26" ht="11.25" customHeight="1">
      <c r="A40" s="1302" t="s">
        <v>593</v>
      </c>
      <c r="B40" s="1275" t="s">
        <v>594</v>
      </c>
      <c r="C40" s="1298"/>
      <c r="D40" s="1298"/>
      <c r="E40" s="1275"/>
      <c r="F40" s="1275"/>
      <c r="G40" s="1275"/>
      <c r="H40" s="1275"/>
      <c r="I40" s="1275"/>
      <c r="J40" s="1275"/>
      <c r="K40" s="1275"/>
      <c r="L40" s="1295" t="s">
        <v>594</v>
      </c>
      <c r="M40" s="1275"/>
      <c r="N40" s="1275"/>
      <c r="O40" s="1275"/>
      <c r="P40" s="1268"/>
      <c r="Q40" s="1275"/>
      <c r="R40" s="1300"/>
      <c r="S40" s="1295" t="s">
        <v>595</v>
      </c>
      <c r="T40" s="1268"/>
      <c r="U40" s="1296"/>
      <c r="V40" s="1296" t="s">
        <v>596</v>
      </c>
      <c r="W40" s="1296" t="s">
        <v>597</v>
      </c>
      <c r="X40" s="1306" t="s">
        <v>598</v>
      </c>
      <c r="Y40" s="1305" t="s">
        <v>593</v>
      </c>
      <c r="Z40" s="1285"/>
    </row>
    <row r="41" spans="1:26" ht="11.25" customHeight="1">
      <c r="A41" s="1307"/>
      <c r="B41" s="1277"/>
      <c r="C41" s="194" t="s">
        <v>599</v>
      </c>
      <c r="D41" s="194"/>
      <c r="E41" s="194"/>
      <c r="F41" s="194"/>
      <c r="G41" s="194"/>
      <c r="H41" s="194"/>
      <c r="I41" s="194"/>
      <c r="J41" s="194"/>
      <c r="K41" s="194"/>
      <c r="L41" s="1308" t="s">
        <v>600</v>
      </c>
      <c r="M41" s="194"/>
      <c r="N41" s="194"/>
      <c r="O41" s="194"/>
      <c r="P41" s="1283"/>
      <c r="Q41" s="194"/>
      <c r="R41" s="1297"/>
      <c r="S41" s="1308" t="s">
        <v>601</v>
      </c>
      <c r="T41" s="194"/>
      <c r="U41" s="1297"/>
      <c r="V41" s="1297" t="s">
        <v>602</v>
      </c>
      <c r="W41" s="1297" t="s">
        <v>603</v>
      </c>
      <c r="X41" s="1309" t="s">
        <v>604</v>
      </c>
      <c r="Y41" s="1310"/>
      <c r="Z41" s="1285"/>
    </row>
    <row r="42" spans="1:26" ht="11.25" customHeight="1">
      <c r="A42" s="1311">
        <v>1</v>
      </c>
      <c r="B42" s="1312"/>
      <c r="C42" s="5441" t="s">
        <v>3240</v>
      </c>
      <c r="D42" s="5441"/>
      <c r="E42" s="5441"/>
      <c r="F42" s="5441"/>
      <c r="G42" s="5441"/>
      <c r="H42" s="5441"/>
      <c r="I42" s="5441"/>
      <c r="J42" s="5441"/>
      <c r="K42" s="5441"/>
      <c r="L42" s="1313"/>
      <c r="M42" s="1277" t="s">
        <v>3322</v>
      </c>
      <c r="N42" s="1277"/>
      <c r="O42" s="1277"/>
      <c r="P42" s="1314"/>
      <c r="Q42" s="1277"/>
      <c r="R42" s="1315"/>
      <c r="S42" s="5566">
        <v>308</v>
      </c>
      <c r="T42" s="5567"/>
      <c r="U42" s="5568"/>
      <c r="V42" s="1319">
        <v>308</v>
      </c>
      <c r="W42" s="1320"/>
      <c r="X42" s="1316"/>
      <c r="Y42" s="1317">
        <v>1</v>
      </c>
      <c r="Z42" s="5001"/>
    </row>
    <row r="43" spans="1:26" ht="11.25" customHeight="1">
      <c r="A43" s="1311">
        <v>2</v>
      </c>
      <c r="B43" s="3482"/>
      <c r="C43" s="1277"/>
      <c r="D43" s="1277"/>
      <c r="E43" s="1277"/>
      <c r="F43" s="1277" t="s">
        <v>505</v>
      </c>
      <c r="G43" s="1277"/>
      <c r="H43" s="1277"/>
      <c r="I43" s="1277"/>
      <c r="J43" s="1277"/>
      <c r="K43" s="3483"/>
      <c r="L43" s="1313"/>
      <c r="M43" s="1277" t="s">
        <v>3323</v>
      </c>
      <c r="N43" s="1277"/>
      <c r="O43" s="1277"/>
      <c r="P43" s="1314"/>
      <c r="Q43" s="1277"/>
      <c r="R43" s="1315"/>
      <c r="S43" s="1277"/>
      <c r="T43" s="1277"/>
      <c r="U43" s="1318"/>
      <c r="V43" s="1321"/>
      <c r="W43" s="1320"/>
      <c r="X43" s="1318"/>
      <c r="Y43" s="1317">
        <v>2</v>
      </c>
      <c r="Z43" s="5001"/>
    </row>
    <row r="44" spans="1:26" ht="11.25" customHeight="1">
      <c r="A44" s="1311">
        <v>3</v>
      </c>
      <c r="B44" s="1312"/>
      <c r="C44" s="1277"/>
      <c r="D44" s="1277"/>
      <c r="E44" s="1277"/>
      <c r="F44" s="1277"/>
      <c r="G44" s="1277"/>
      <c r="H44" s="1277"/>
      <c r="I44" s="1277"/>
      <c r="J44" s="1277"/>
      <c r="K44" s="3483"/>
      <c r="L44" s="1277"/>
      <c r="M44" s="1277"/>
      <c r="N44" s="1277"/>
      <c r="O44" s="1277"/>
      <c r="P44" s="1277"/>
      <c r="Q44" s="1277"/>
      <c r="R44" s="1315"/>
      <c r="S44" s="1277"/>
      <c r="T44" s="1277"/>
      <c r="U44" s="1318"/>
      <c r="V44" s="1321"/>
      <c r="W44" s="1320"/>
      <c r="X44" s="1322"/>
      <c r="Y44" s="1317">
        <v>3</v>
      </c>
      <c r="Z44" s="5001"/>
    </row>
    <row r="45" spans="1:26" ht="11.25" customHeight="1">
      <c r="A45" s="1311">
        <v>4</v>
      </c>
      <c r="B45" s="1312"/>
      <c r="C45" s="1277"/>
      <c r="D45" s="1277"/>
      <c r="E45" s="1277"/>
      <c r="F45" s="1277"/>
      <c r="G45" s="1277"/>
      <c r="H45" s="1277"/>
      <c r="I45" s="1277"/>
      <c r="J45" s="1277"/>
      <c r="K45" s="3483"/>
      <c r="L45" s="1277"/>
      <c r="M45" s="1277"/>
      <c r="N45" s="1277"/>
      <c r="O45" s="1277"/>
      <c r="P45" s="1277"/>
      <c r="Q45" s="1277"/>
      <c r="R45" s="1315"/>
      <c r="S45" s="1277"/>
      <c r="T45" s="1277"/>
      <c r="U45" s="1318"/>
      <c r="V45" s="1321"/>
      <c r="W45" s="1320"/>
      <c r="X45" s="1322"/>
      <c r="Y45" s="1317">
        <v>4</v>
      </c>
      <c r="Z45" s="5001"/>
    </row>
    <row r="46" spans="1:26" ht="11.25" customHeight="1">
      <c r="A46" s="1311">
        <v>5</v>
      </c>
      <c r="B46" s="1312"/>
      <c r="C46" s="1277"/>
      <c r="D46" s="1277"/>
      <c r="E46" s="1277"/>
      <c r="F46" s="1277"/>
      <c r="G46" s="1277"/>
      <c r="H46" s="1277"/>
      <c r="I46" s="1277"/>
      <c r="J46" s="1277"/>
      <c r="K46" s="1277"/>
      <c r="L46" s="1313"/>
      <c r="M46" s="1277"/>
      <c r="N46" s="1277"/>
      <c r="O46" s="1277"/>
      <c r="P46" s="1314"/>
      <c r="Q46" s="1277"/>
      <c r="R46" s="1315"/>
      <c r="S46" s="1277"/>
      <c r="T46" s="1277"/>
      <c r="U46" s="1318"/>
      <c r="V46" s="1321"/>
      <c r="W46" s="1320"/>
      <c r="X46" s="1322"/>
      <c r="Y46" s="1317">
        <v>5</v>
      </c>
      <c r="Z46" s="5001"/>
    </row>
    <row r="47" spans="1:26" ht="11.25" customHeight="1">
      <c r="A47" s="1311">
        <v>6</v>
      </c>
      <c r="B47" s="1312"/>
      <c r="C47" s="1277"/>
      <c r="D47" s="1277"/>
      <c r="E47" s="1277"/>
      <c r="F47" s="1277"/>
      <c r="G47" s="1277"/>
      <c r="H47" s="1277"/>
      <c r="I47" s="1277"/>
      <c r="J47" s="1277"/>
      <c r="K47" s="1277"/>
      <c r="L47" s="1313"/>
      <c r="M47" s="1277"/>
      <c r="N47" s="1277"/>
      <c r="O47" s="1277"/>
      <c r="P47" s="1314"/>
      <c r="Q47" s="1277"/>
      <c r="R47" s="1315"/>
      <c r="S47" s="1277"/>
      <c r="T47" s="1312"/>
      <c r="U47" s="1318"/>
      <c r="V47" s="1319"/>
      <c r="W47" s="1320"/>
      <c r="X47" s="1322"/>
      <c r="Y47" s="1317">
        <v>6</v>
      </c>
      <c r="Z47" s="5001"/>
    </row>
    <row r="48" spans="1:26" ht="11.25" customHeight="1">
      <c r="A48" s="1311">
        <v>7</v>
      </c>
      <c r="B48" s="1312"/>
      <c r="C48" s="1277"/>
      <c r="D48" s="1277"/>
      <c r="E48" s="1277"/>
      <c r="F48" s="1277"/>
      <c r="G48" s="1277"/>
      <c r="H48" s="1277"/>
      <c r="I48" s="1277"/>
      <c r="J48" s="1277"/>
      <c r="K48" s="1277"/>
      <c r="L48" s="1313"/>
      <c r="M48" s="1277"/>
      <c r="N48" s="1277"/>
      <c r="O48" s="1277"/>
      <c r="P48" s="1314"/>
      <c r="Q48" s="1277"/>
      <c r="R48" s="1315"/>
      <c r="S48" s="1277"/>
      <c r="T48" s="1277"/>
      <c r="U48" s="1318"/>
      <c r="V48" s="1321"/>
      <c r="W48" s="1320"/>
      <c r="X48" s="1322"/>
      <c r="Y48" s="1317">
        <v>7</v>
      </c>
      <c r="Z48" s="5001"/>
    </row>
    <row r="49" spans="1:26" s="1285" customFormat="1" ht="11.25" customHeight="1">
      <c r="A49" s="1311">
        <v>8</v>
      </c>
      <c r="B49" s="1312"/>
      <c r="C49" s="1277"/>
      <c r="D49" s="1277"/>
      <c r="E49" s="1277"/>
      <c r="F49" s="1277"/>
      <c r="G49" s="1277"/>
      <c r="H49" s="1277"/>
      <c r="I49" s="1277"/>
      <c r="J49" s="1277"/>
      <c r="K49" s="1277"/>
      <c r="L49" s="1313"/>
      <c r="M49" s="1277"/>
      <c r="N49" s="1277"/>
      <c r="O49" s="1277"/>
      <c r="P49" s="1314"/>
      <c r="Q49" s="1277"/>
      <c r="R49" s="1315"/>
      <c r="S49" s="1277"/>
      <c r="T49" s="1277"/>
      <c r="U49" s="1318"/>
      <c r="V49" s="1321"/>
      <c r="W49" s="1320"/>
      <c r="X49" s="1322"/>
      <c r="Y49" s="1317">
        <v>8</v>
      </c>
      <c r="Z49" s="5001"/>
    </row>
    <row r="50" spans="1:26" s="1285" customFormat="1" ht="11.25" customHeight="1">
      <c r="A50" s="1311">
        <v>9</v>
      </c>
      <c r="B50" s="1312"/>
      <c r="C50" s="1277"/>
      <c r="D50" s="1277"/>
      <c r="E50" s="1277"/>
      <c r="F50" s="1277"/>
      <c r="G50" s="1277"/>
      <c r="H50" s="1277"/>
      <c r="I50" s="1277"/>
      <c r="J50" s="1277"/>
      <c r="K50" s="1277"/>
      <c r="L50" s="1313"/>
      <c r="M50" s="1277"/>
      <c r="N50" s="1277"/>
      <c r="O50" s="1277"/>
      <c r="P50" s="1314"/>
      <c r="Q50" s="1277"/>
      <c r="R50" s="1315"/>
      <c r="S50" s="1277"/>
      <c r="T50" s="1277"/>
      <c r="U50" s="1318"/>
      <c r="V50" s="1321"/>
      <c r="W50" s="1320" t="s">
        <v>3241</v>
      </c>
      <c r="X50" s="1322"/>
      <c r="Y50" s="1317">
        <v>9</v>
      </c>
      <c r="Z50" s="5001"/>
    </row>
    <row r="51" spans="1:26" s="1285" customFormat="1" ht="11.25" customHeight="1">
      <c r="A51" s="1311">
        <v>10</v>
      </c>
      <c r="B51" s="1312"/>
      <c r="C51" s="1277"/>
      <c r="D51" s="1277"/>
      <c r="E51" s="1277"/>
      <c r="F51" s="1277"/>
      <c r="G51" s="1277"/>
      <c r="H51" s="1277"/>
      <c r="I51" s="1277"/>
      <c r="J51" s="1277"/>
      <c r="K51" s="1277"/>
      <c r="L51" s="1313"/>
      <c r="M51" s="1277"/>
      <c r="N51" s="1277"/>
      <c r="O51" s="1277"/>
      <c r="P51" s="1314"/>
      <c r="Q51" s="1277"/>
      <c r="R51" s="1315"/>
      <c r="S51" s="1277"/>
      <c r="T51" s="1277"/>
      <c r="U51" s="1318"/>
      <c r="V51" s="1321"/>
      <c r="W51" s="1320"/>
      <c r="X51" s="1322"/>
      <c r="Y51" s="1317">
        <v>10</v>
      </c>
      <c r="Z51" s="5001"/>
    </row>
    <row r="52" spans="1:26" ht="11.25" customHeight="1">
      <c r="A52" s="1311">
        <v>11</v>
      </c>
      <c r="B52" s="1312"/>
      <c r="C52" s="1277"/>
      <c r="D52" s="1277"/>
      <c r="E52" s="1277"/>
      <c r="F52" s="1277"/>
      <c r="G52" s="1277"/>
      <c r="H52" s="1277"/>
      <c r="I52" s="1277"/>
      <c r="J52" s="1277"/>
      <c r="K52" s="1277"/>
      <c r="L52" s="1313"/>
      <c r="M52" s="1277"/>
      <c r="N52" s="1277"/>
      <c r="O52" s="1277"/>
      <c r="P52" s="1314"/>
      <c r="Q52" s="1277"/>
      <c r="R52" s="1315"/>
      <c r="S52" s="1277"/>
      <c r="T52" s="1277"/>
      <c r="U52" s="1318"/>
      <c r="V52" s="1321"/>
      <c r="W52" s="1320"/>
      <c r="X52" s="1322"/>
      <c r="Y52" s="1317">
        <v>11</v>
      </c>
      <c r="Z52" s="5001"/>
    </row>
    <row r="53" spans="1:26" ht="11.25" customHeight="1">
      <c r="A53" s="1311">
        <v>12</v>
      </c>
      <c r="B53" s="1312"/>
      <c r="C53" s="1277"/>
      <c r="D53" s="1277"/>
      <c r="E53" s="1277"/>
      <c r="F53" s="1277"/>
      <c r="G53" s="1277"/>
      <c r="H53" s="1277"/>
      <c r="I53" s="1277"/>
      <c r="J53" s="1277"/>
      <c r="K53" s="1277"/>
      <c r="L53" s="1313"/>
      <c r="M53" s="1277"/>
      <c r="N53" s="1277"/>
      <c r="O53" s="1277"/>
      <c r="P53" s="1314"/>
      <c r="Q53" s="1277"/>
      <c r="R53" s="1315"/>
      <c r="S53" s="1277"/>
      <c r="T53" s="1277"/>
      <c r="U53" s="1318"/>
      <c r="V53" s="1321"/>
      <c r="W53" s="1320"/>
      <c r="X53" s="1322"/>
      <c r="Y53" s="1317">
        <v>12</v>
      </c>
      <c r="Z53" s="5001"/>
    </row>
    <row r="54" spans="1:26" ht="11.25" customHeight="1">
      <c r="A54" s="1311">
        <v>13</v>
      </c>
      <c r="B54" s="1312"/>
      <c r="C54" s="1277"/>
      <c r="D54" s="1277"/>
      <c r="E54" s="1277"/>
      <c r="F54" s="1277"/>
      <c r="G54" s="1277"/>
      <c r="H54" s="1277"/>
      <c r="I54" s="1277"/>
      <c r="J54" s="1277"/>
      <c r="K54" s="1277"/>
      <c r="L54" s="1313"/>
      <c r="M54" s="1277"/>
      <c r="N54" s="1277"/>
      <c r="O54" s="1277"/>
      <c r="P54" s="1314"/>
      <c r="Q54" s="1277"/>
      <c r="R54" s="1315"/>
      <c r="S54" s="1277"/>
      <c r="T54" s="1277"/>
      <c r="U54" s="1318"/>
      <c r="V54" s="1321"/>
      <c r="W54" s="1320"/>
      <c r="X54" s="1322"/>
      <c r="Y54" s="1317">
        <v>13</v>
      </c>
      <c r="Z54" s="5001"/>
    </row>
    <row r="55" spans="1:26" ht="11.25" customHeight="1">
      <c r="A55" s="1311">
        <v>14</v>
      </c>
      <c r="B55" s="1312"/>
      <c r="C55" s="1277"/>
      <c r="D55" s="1277"/>
      <c r="E55" s="1277"/>
      <c r="F55" s="1277"/>
      <c r="G55" s="1277"/>
      <c r="H55" s="1277"/>
      <c r="I55" s="1277"/>
      <c r="J55" s="1277"/>
      <c r="K55" s="1277"/>
      <c r="L55" s="1313"/>
      <c r="M55" s="1277"/>
      <c r="N55" s="1277"/>
      <c r="O55" s="1277"/>
      <c r="P55" s="1314"/>
      <c r="Q55" s="1277"/>
      <c r="R55" s="1315"/>
      <c r="S55" s="1277"/>
      <c r="T55" s="1277"/>
      <c r="U55" s="1318"/>
      <c r="V55" s="1321"/>
      <c r="W55" s="1320"/>
      <c r="X55" s="1322"/>
      <c r="Y55" s="1317">
        <v>14</v>
      </c>
      <c r="Z55" s="5001"/>
    </row>
    <row r="56" spans="1:26" ht="11.25" customHeight="1">
      <c r="A56" s="1311">
        <v>15</v>
      </c>
      <c r="B56" s="1312"/>
      <c r="C56" s="1277"/>
      <c r="D56" s="1277"/>
      <c r="E56" s="1277"/>
      <c r="F56" s="1277"/>
      <c r="G56" s="1277"/>
      <c r="H56" s="1277"/>
      <c r="I56" s="1277"/>
      <c r="J56" s="1277"/>
      <c r="K56" s="1277"/>
      <c r="L56" s="1313"/>
      <c r="M56" s="1277"/>
      <c r="N56" s="1277"/>
      <c r="O56" s="1277"/>
      <c r="P56" s="1314"/>
      <c r="Q56" s="1277"/>
      <c r="R56" s="1315"/>
      <c r="S56" s="1277"/>
      <c r="T56" s="1277"/>
      <c r="U56" s="1318"/>
      <c r="V56" s="1321"/>
      <c r="W56" s="1320"/>
      <c r="X56" s="1322"/>
      <c r="Y56" s="1317">
        <v>15</v>
      </c>
      <c r="Z56" s="5001"/>
    </row>
    <row r="57" spans="1:26" ht="11.25" customHeight="1">
      <c r="A57" s="1311">
        <v>16</v>
      </c>
      <c r="B57" s="1312"/>
      <c r="C57" s="1277"/>
      <c r="D57" s="1277"/>
      <c r="E57" s="1277"/>
      <c r="F57" s="1277"/>
      <c r="G57" s="1277"/>
      <c r="H57" s="1277"/>
      <c r="I57" s="1277"/>
      <c r="J57" s="1277"/>
      <c r="K57" s="1277"/>
      <c r="L57" s="1313"/>
      <c r="M57" s="1277"/>
      <c r="N57" s="1277"/>
      <c r="O57" s="1277"/>
      <c r="P57" s="1314"/>
      <c r="Q57" s="1277"/>
      <c r="R57" s="1315"/>
      <c r="S57" s="1277"/>
      <c r="T57" s="1277"/>
      <c r="U57" s="1318"/>
      <c r="V57" s="1321"/>
      <c r="W57" s="1320"/>
      <c r="X57" s="1322"/>
      <c r="Y57" s="1317">
        <v>16</v>
      </c>
      <c r="Z57" s="5001"/>
    </row>
    <row r="58" spans="1:26" ht="11.25" customHeight="1">
      <c r="A58" s="1311">
        <v>17</v>
      </c>
      <c r="B58" s="1312"/>
      <c r="C58" s="1277"/>
      <c r="D58" s="1277"/>
      <c r="E58" s="1277"/>
      <c r="F58" s="1277"/>
      <c r="G58" s="1277"/>
      <c r="H58" s="1277"/>
      <c r="I58" s="1277"/>
      <c r="J58" s="1277"/>
      <c r="K58" s="1277"/>
      <c r="L58" s="1313"/>
      <c r="M58" s="1277"/>
      <c r="N58" s="1277"/>
      <c r="O58" s="1277"/>
      <c r="P58" s="1314"/>
      <c r="Q58" s="1277"/>
      <c r="R58" s="1315"/>
      <c r="S58" s="1277"/>
      <c r="T58" s="1277"/>
      <c r="U58" s="1318"/>
      <c r="V58" s="1321"/>
      <c r="W58" s="1320"/>
      <c r="X58" s="1322"/>
      <c r="Y58" s="1317">
        <v>17</v>
      </c>
      <c r="Z58" s="5001"/>
    </row>
    <row r="59" spans="1:26" ht="11.25" customHeight="1">
      <c r="A59" s="1311">
        <v>18</v>
      </c>
      <c r="B59" s="1312"/>
      <c r="C59" s="1277"/>
      <c r="D59" s="1277"/>
      <c r="E59" s="1277"/>
      <c r="F59" s="1277"/>
      <c r="G59" s="1277"/>
      <c r="H59" s="1277"/>
      <c r="I59" s="1277"/>
      <c r="J59" s="1277"/>
      <c r="K59" s="1277"/>
      <c r="L59" s="1313"/>
      <c r="M59" s="1277"/>
      <c r="N59" s="1277"/>
      <c r="O59" s="1277"/>
      <c r="P59" s="1314"/>
      <c r="Q59" s="1277"/>
      <c r="R59" s="1315"/>
      <c r="S59" s="1277"/>
      <c r="T59" s="1277"/>
      <c r="U59" s="1318"/>
      <c r="V59" s="1321"/>
      <c r="W59" s="1320"/>
      <c r="X59" s="1322"/>
      <c r="Y59" s="1317">
        <v>18</v>
      </c>
      <c r="Z59" s="5001"/>
    </row>
    <row r="60" spans="1:26" ht="11.25" customHeight="1">
      <c r="A60" s="1311">
        <v>19</v>
      </c>
      <c r="B60" s="1312"/>
      <c r="C60" s="1277"/>
      <c r="D60" s="1277"/>
      <c r="E60" s="1277"/>
      <c r="F60" s="1277"/>
      <c r="G60" s="1277"/>
      <c r="H60" s="1277"/>
      <c r="I60" s="1277"/>
      <c r="J60" s="1277"/>
      <c r="K60" s="1277"/>
      <c r="L60" s="1313"/>
      <c r="M60" s="1277"/>
      <c r="N60" s="1277"/>
      <c r="O60" s="1277"/>
      <c r="P60" s="1314"/>
      <c r="Q60" s="1277"/>
      <c r="R60" s="1315"/>
      <c r="S60" s="1277"/>
      <c r="T60" s="1277"/>
      <c r="U60" s="1318"/>
      <c r="V60" s="1321"/>
      <c r="W60" s="1320"/>
      <c r="X60" s="1322"/>
      <c r="Y60" s="1317">
        <v>19</v>
      </c>
      <c r="Z60" s="5001"/>
    </row>
    <row r="61" spans="1:26" ht="11.25" customHeight="1">
      <c r="A61" s="1311">
        <v>20</v>
      </c>
      <c r="B61" s="1312"/>
      <c r="C61" s="1277"/>
      <c r="D61" s="1277"/>
      <c r="E61" s="1277"/>
      <c r="F61" s="1277"/>
      <c r="G61" s="1277"/>
      <c r="H61" s="1277"/>
      <c r="I61" s="1277"/>
      <c r="J61" s="1277"/>
      <c r="K61" s="1277"/>
      <c r="L61" s="1313"/>
      <c r="M61" s="1277"/>
      <c r="N61" s="1277"/>
      <c r="O61" s="1277"/>
      <c r="P61" s="1314"/>
      <c r="Q61" s="1277"/>
      <c r="R61" s="1315"/>
      <c r="S61" s="1277"/>
      <c r="T61" s="1277"/>
      <c r="U61" s="1318"/>
      <c r="V61" s="1321"/>
      <c r="W61" s="1320"/>
      <c r="X61" s="1322"/>
      <c r="Y61" s="1317">
        <v>20</v>
      </c>
      <c r="Z61" s="5001"/>
    </row>
    <row r="62" spans="1:26" ht="11.25" customHeight="1">
      <c r="A62" s="1311">
        <v>21</v>
      </c>
      <c r="B62" s="1312"/>
      <c r="C62" s="1277"/>
      <c r="D62" s="1277"/>
      <c r="E62" s="1277"/>
      <c r="F62" s="1277"/>
      <c r="G62" s="1277"/>
      <c r="H62" s="1277"/>
      <c r="I62" s="1277"/>
      <c r="J62" s="1277"/>
      <c r="K62" s="1277"/>
      <c r="L62" s="1313"/>
      <c r="M62" s="1277"/>
      <c r="N62" s="1277"/>
      <c r="O62" s="1277"/>
      <c r="P62" s="1314"/>
      <c r="Q62" s="1277"/>
      <c r="R62" s="1315"/>
      <c r="S62" s="1277"/>
      <c r="T62" s="1277"/>
      <c r="U62" s="1318"/>
      <c r="V62" s="1321"/>
      <c r="W62" s="1320"/>
      <c r="X62" s="1322"/>
      <c r="Y62" s="1317">
        <v>21</v>
      </c>
      <c r="Z62" s="5001"/>
    </row>
    <row r="63" spans="1:26" ht="11.25" customHeight="1">
      <c r="A63" s="1311">
        <v>22</v>
      </c>
      <c r="B63" s="1312"/>
      <c r="C63" s="1277"/>
      <c r="D63" s="1277"/>
      <c r="E63" s="1277"/>
      <c r="F63" s="1277"/>
      <c r="G63" s="1277"/>
      <c r="H63" s="1277"/>
      <c r="I63" s="1277"/>
      <c r="J63" s="1277"/>
      <c r="K63" s="1277"/>
      <c r="L63" s="1313"/>
      <c r="M63" s="1277"/>
      <c r="N63" s="1277"/>
      <c r="O63" s="1277"/>
      <c r="P63" s="1314"/>
      <c r="Q63" s="1277"/>
      <c r="R63" s="1315"/>
      <c r="S63" s="1277"/>
      <c r="T63" s="1277"/>
      <c r="U63" s="1318"/>
      <c r="V63" s="1321"/>
      <c r="W63" s="1320"/>
      <c r="X63" s="1322"/>
      <c r="Y63" s="1317">
        <v>22</v>
      </c>
      <c r="Z63" s="5001"/>
    </row>
    <row r="64" spans="1:26" ht="11.25" customHeight="1">
      <c r="A64" s="1311">
        <v>23</v>
      </c>
      <c r="B64" s="1312"/>
      <c r="C64" s="1277"/>
      <c r="D64" s="1277"/>
      <c r="E64" s="1277"/>
      <c r="F64" s="1277"/>
      <c r="G64" s="1277"/>
      <c r="H64" s="1277"/>
      <c r="I64" s="1277"/>
      <c r="J64" s="1277"/>
      <c r="K64" s="1277"/>
      <c r="L64" s="1313"/>
      <c r="M64" s="1277"/>
      <c r="N64" s="1277"/>
      <c r="O64" s="1277"/>
      <c r="P64" s="1314"/>
      <c r="Q64" s="1277"/>
      <c r="R64" s="1315"/>
      <c r="S64" s="1277"/>
      <c r="T64" s="1277"/>
      <c r="U64" s="1318"/>
      <c r="V64" s="1321"/>
      <c r="W64" s="1320"/>
      <c r="X64" s="1322"/>
      <c r="Y64" s="1317">
        <v>23</v>
      </c>
      <c r="Z64" s="5001"/>
    </row>
    <row r="65" spans="1:53" ht="11.25" customHeight="1">
      <c r="A65" s="1311">
        <v>24</v>
      </c>
      <c r="B65" s="1312"/>
      <c r="C65" s="1277"/>
      <c r="D65" s="1277"/>
      <c r="E65" s="1277"/>
      <c r="F65" s="1277"/>
      <c r="G65" s="1277"/>
      <c r="H65" s="1277"/>
      <c r="I65" s="1277"/>
      <c r="J65" s="1277"/>
      <c r="K65" s="1277"/>
      <c r="L65" s="1313"/>
      <c r="M65" s="1277"/>
      <c r="N65" s="1277"/>
      <c r="O65" s="1277"/>
      <c r="P65" s="1314"/>
      <c r="Q65" s="1277"/>
      <c r="R65" s="1315"/>
      <c r="S65" s="1277"/>
      <c r="T65" s="1277"/>
      <c r="U65" s="1318"/>
      <c r="V65" s="1321"/>
      <c r="W65" s="1320"/>
      <c r="X65" s="1322"/>
      <c r="Y65" s="1317">
        <v>24</v>
      </c>
      <c r="Z65" s="5001"/>
    </row>
    <row r="66" spans="1:53" ht="11.25" customHeight="1">
      <c r="A66" s="1311">
        <v>25</v>
      </c>
      <c r="B66" s="1312"/>
      <c r="C66" s="1277"/>
      <c r="D66" s="1277"/>
      <c r="E66" s="1277"/>
      <c r="F66" s="1277"/>
      <c r="G66" s="1277"/>
      <c r="H66" s="1277"/>
      <c r="I66" s="1277"/>
      <c r="J66" s="1277"/>
      <c r="K66" s="1277"/>
      <c r="L66" s="1313"/>
      <c r="M66" s="1277"/>
      <c r="N66" s="1277"/>
      <c r="O66" s="1277"/>
      <c r="P66" s="1314"/>
      <c r="Q66" s="1277"/>
      <c r="R66" s="1315"/>
      <c r="S66" s="1277"/>
      <c r="T66" s="1277"/>
      <c r="U66" s="1318"/>
      <c r="V66" s="1321"/>
      <c r="W66" s="1320"/>
      <c r="X66" s="1322"/>
      <c r="Y66" s="1317">
        <v>25</v>
      </c>
      <c r="Z66" s="5001"/>
      <c r="AA66" s="1264"/>
      <c r="AB66" s="1264"/>
      <c r="AC66" s="1264"/>
      <c r="AD66" s="1264"/>
      <c r="AE66" s="1264"/>
      <c r="AF66" s="1264"/>
      <c r="AG66" s="1264"/>
      <c r="AH66" s="1264"/>
      <c r="AI66" s="1264"/>
      <c r="AJ66" s="1264"/>
      <c r="AK66" s="1264"/>
      <c r="AL66" s="1264"/>
      <c r="AM66" s="1264"/>
      <c r="AN66" s="1264"/>
      <c r="AO66" s="1264"/>
      <c r="AP66" s="1264"/>
      <c r="AQ66" s="1264"/>
      <c r="AR66" s="5001"/>
      <c r="AS66" s="5001"/>
      <c r="AT66" s="1285"/>
      <c r="AU66" s="1285"/>
      <c r="BA66" s="4995"/>
    </row>
    <row r="67" spans="1:53" ht="11.25" customHeight="1">
      <c r="A67" s="1311">
        <v>26</v>
      </c>
      <c r="B67" s="1312"/>
      <c r="C67" s="1277"/>
      <c r="D67" s="1277"/>
      <c r="E67" s="1277"/>
      <c r="F67" s="1277"/>
      <c r="G67" s="1277"/>
      <c r="H67" s="1277"/>
      <c r="I67" s="1277"/>
      <c r="J67" s="1277"/>
      <c r="K67" s="1277"/>
      <c r="L67" s="1313"/>
      <c r="M67" s="1277"/>
      <c r="N67" s="1277"/>
      <c r="O67" s="1277"/>
      <c r="P67" s="1314"/>
      <c r="Q67" s="1277"/>
      <c r="R67" s="1315"/>
      <c r="S67" s="1277"/>
      <c r="T67" s="1277"/>
      <c r="U67" s="1318"/>
      <c r="V67" s="1321"/>
      <c r="W67" s="1320"/>
      <c r="X67" s="1322"/>
      <c r="Y67" s="1317">
        <v>26</v>
      </c>
      <c r="Z67" s="5001"/>
      <c r="AA67" s="1264"/>
      <c r="AB67" s="1264"/>
      <c r="AC67" s="1264"/>
      <c r="AD67" s="1264"/>
      <c r="AE67" s="1264"/>
      <c r="AF67" s="1264"/>
      <c r="AG67" s="1264"/>
      <c r="AH67" s="1264"/>
      <c r="AI67" s="1264"/>
      <c r="AJ67" s="1264"/>
      <c r="AK67" s="1264"/>
      <c r="AL67" s="1264"/>
      <c r="AM67" s="1264"/>
      <c r="AN67" s="1264"/>
      <c r="AO67" s="1264"/>
      <c r="AP67" s="1264"/>
      <c r="AQ67" s="1264"/>
      <c r="AR67" s="5001"/>
      <c r="AS67" s="5001"/>
      <c r="AT67" s="1285"/>
      <c r="AU67" s="1285"/>
      <c r="BA67" s="4995"/>
    </row>
    <row r="68" spans="1:53" ht="11.25" customHeight="1">
      <c r="A68" s="1311">
        <v>27</v>
      </c>
      <c r="B68" s="1312"/>
      <c r="C68" s="1277"/>
      <c r="D68" s="1277"/>
      <c r="E68" s="1277"/>
      <c r="F68" s="1277"/>
      <c r="G68" s="1277"/>
      <c r="H68" s="1277"/>
      <c r="I68" s="1277"/>
      <c r="J68" s="1277"/>
      <c r="K68" s="1277"/>
      <c r="L68" s="1313"/>
      <c r="M68" s="1277"/>
      <c r="N68" s="1277"/>
      <c r="O68" s="1277"/>
      <c r="P68" s="1314"/>
      <c r="Q68" s="1277"/>
      <c r="R68" s="1315"/>
      <c r="S68" s="1277"/>
      <c r="T68" s="1277"/>
      <c r="U68" s="1318"/>
      <c r="V68" s="1321"/>
      <c r="W68" s="1320"/>
      <c r="X68" s="1322"/>
      <c r="Y68" s="1317">
        <v>27</v>
      </c>
      <c r="Z68" s="5001"/>
      <c r="AA68" s="1264"/>
      <c r="AB68" s="1264"/>
      <c r="AC68" s="1264"/>
      <c r="AD68" s="1264"/>
      <c r="AE68" s="1264"/>
      <c r="AF68" s="1264"/>
      <c r="AG68" s="1264"/>
      <c r="AH68" s="1264"/>
      <c r="AI68" s="1264"/>
      <c r="AJ68" s="1264"/>
      <c r="AK68" s="1264"/>
      <c r="AL68" s="1264"/>
      <c r="AM68" s="1264"/>
      <c r="AN68" s="1264"/>
      <c r="AO68" s="1264"/>
      <c r="AP68" s="1264"/>
      <c r="AQ68" s="1264"/>
      <c r="AR68" s="5001"/>
      <c r="AS68" s="5001"/>
      <c r="AT68" s="1285"/>
      <c r="AU68" s="1285"/>
      <c r="BA68" s="4995"/>
    </row>
    <row r="69" spans="1:53" ht="11.25" customHeight="1">
      <c r="A69" s="1311">
        <v>28</v>
      </c>
      <c r="B69" s="1312"/>
      <c r="C69" s="1277"/>
      <c r="D69" s="1277"/>
      <c r="E69" s="1277"/>
      <c r="F69" s="1277"/>
      <c r="G69" s="1277"/>
      <c r="H69" s="1277"/>
      <c r="I69" s="1277"/>
      <c r="J69" s="1277"/>
      <c r="K69" s="1277"/>
      <c r="L69" s="1313"/>
      <c r="M69" s="1277"/>
      <c r="N69" s="1277"/>
      <c r="O69" s="1277"/>
      <c r="P69" s="1314"/>
      <c r="Q69" s="1277"/>
      <c r="R69" s="1315"/>
      <c r="S69" s="1277"/>
      <c r="T69" s="1277"/>
      <c r="U69" s="1318"/>
      <c r="V69" s="1321"/>
      <c r="W69" s="1320"/>
      <c r="X69" s="1322"/>
      <c r="Y69" s="1317">
        <v>28</v>
      </c>
      <c r="Z69" s="5001"/>
      <c r="AA69" s="1264"/>
      <c r="AB69" s="1264"/>
      <c r="AC69" s="1264"/>
      <c r="AD69" s="1264"/>
      <c r="AE69" s="1264"/>
      <c r="AF69" s="1264"/>
      <c r="AG69" s="1264"/>
      <c r="AH69" s="1264"/>
      <c r="AI69" s="1264"/>
      <c r="AJ69" s="1264"/>
      <c r="AK69" s="1264"/>
      <c r="AL69" s="1264"/>
      <c r="AM69" s="1264"/>
      <c r="AN69" s="1264"/>
      <c r="AO69" s="1264"/>
      <c r="AP69" s="1264"/>
      <c r="AQ69" s="1264"/>
      <c r="AR69" s="5001"/>
      <c r="AS69" s="5001"/>
      <c r="AT69" s="1285"/>
      <c r="AU69" s="1285"/>
      <c r="BA69" s="4995"/>
    </row>
    <row r="70" spans="1:53" ht="11.25" customHeight="1">
      <c r="A70" s="1311">
        <v>29</v>
      </c>
      <c r="B70" s="1312"/>
      <c r="C70" s="1277"/>
      <c r="D70" s="1277"/>
      <c r="E70" s="1277"/>
      <c r="F70" s="1277"/>
      <c r="G70" s="1277"/>
      <c r="H70" s="1277"/>
      <c r="I70" s="1277"/>
      <c r="J70" s="1277"/>
      <c r="K70" s="1277"/>
      <c r="L70" s="1313"/>
      <c r="M70" s="1277"/>
      <c r="N70" s="1277"/>
      <c r="O70" s="1277"/>
      <c r="P70" s="1314"/>
      <c r="Q70" s="1277"/>
      <c r="R70" s="1315"/>
      <c r="S70" s="1277"/>
      <c r="T70" s="1277"/>
      <c r="U70" s="1318"/>
      <c r="V70" s="1321"/>
      <c r="W70" s="1320"/>
      <c r="X70" s="1322"/>
      <c r="Y70" s="1317">
        <v>29</v>
      </c>
      <c r="Z70" s="5001"/>
      <c r="AA70" s="1264"/>
      <c r="AB70" s="1264"/>
      <c r="AC70" s="1264"/>
      <c r="AD70" s="1264"/>
      <c r="AE70" s="1264"/>
      <c r="AF70" s="1264"/>
      <c r="AG70" s="1264"/>
      <c r="AH70" s="1264"/>
      <c r="AI70" s="1264"/>
      <c r="AJ70" s="1264"/>
      <c r="AK70" s="1264"/>
      <c r="AL70" s="1264"/>
      <c r="AM70" s="1264"/>
      <c r="AN70" s="1264"/>
      <c r="AO70" s="1264"/>
      <c r="AP70" s="1264"/>
      <c r="AQ70" s="1264"/>
      <c r="AR70" s="5001"/>
      <c r="AS70" s="5001"/>
      <c r="AT70" s="1285"/>
      <c r="AU70" s="1285"/>
      <c r="BA70" s="4995"/>
    </row>
    <row r="71" spans="1:53" ht="11.25" customHeight="1" thickBot="1">
      <c r="A71" s="1323">
        <v>30</v>
      </c>
      <c r="B71" s="1324"/>
      <c r="C71" s="1325"/>
      <c r="D71" s="1325"/>
      <c r="E71" s="1325"/>
      <c r="F71" s="1325"/>
      <c r="G71" s="1325"/>
      <c r="H71" s="1325"/>
      <c r="I71" s="1325"/>
      <c r="J71" s="1325"/>
      <c r="K71" s="1325"/>
      <c r="L71" s="1326"/>
      <c r="M71" s="1325"/>
      <c r="N71" s="1325"/>
      <c r="O71" s="1325"/>
      <c r="P71" s="1327"/>
      <c r="Q71" s="1325"/>
      <c r="R71" s="1328"/>
      <c r="S71" s="1325"/>
      <c r="T71" s="1325"/>
      <c r="U71" s="1329"/>
      <c r="V71" s="1330"/>
      <c r="W71" s="1331"/>
      <c r="X71" s="1332"/>
      <c r="Y71" s="1333">
        <v>30</v>
      </c>
      <c r="Z71" s="5001"/>
      <c r="AA71" s="1264"/>
      <c r="AB71" s="1264"/>
      <c r="AC71" s="1264"/>
      <c r="AD71" s="1264"/>
      <c r="AE71" s="1264"/>
      <c r="AF71" s="1264"/>
      <c r="AG71" s="1264"/>
      <c r="AH71" s="1264"/>
      <c r="AI71" s="1264"/>
      <c r="AJ71" s="1264"/>
      <c r="AK71" s="1264"/>
      <c r="AL71" s="1264"/>
      <c r="AM71" s="1264"/>
      <c r="AN71" s="1264"/>
      <c r="AO71" s="1264"/>
      <c r="AP71" s="1264"/>
      <c r="AQ71" s="1264"/>
      <c r="AR71" s="5001"/>
      <c r="AS71" s="5001"/>
      <c r="AT71" s="1285"/>
      <c r="AU71" s="1285"/>
      <c r="BA71" s="4995"/>
    </row>
    <row r="72" spans="1:53" ht="11.25" customHeight="1">
      <c r="A72" s="4995" t="s">
        <v>173</v>
      </c>
      <c r="B72" s="4995"/>
      <c r="C72" s="4995"/>
      <c r="D72" s="4995"/>
      <c r="E72" s="4995"/>
      <c r="F72" s="4995"/>
      <c r="G72" s="4995"/>
      <c r="H72" s="4995"/>
      <c r="I72" s="4995"/>
      <c r="J72" s="4995"/>
      <c r="K72" s="4995"/>
      <c r="L72" s="4995"/>
      <c r="M72" s="4995"/>
      <c r="N72" s="4995"/>
      <c r="O72" s="4995"/>
      <c r="P72" s="4995"/>
      <c r="Q72" s="4995"/>
      <c r="R72" s="4995"/>
      <c r="S72" s="4995"/>
      <c r="T72" s="4995"/>
      <c r="U72" s="4995"/>
      <c r="V72" s="4995"/>
      <c r="W72" s="4995"/>
      <c r="X72" s="4995"/>
      <c r="Y72" s="4995"/>
      <c r="Z72" s="1264"/>
      <c r="AA72" s="1264"/>
      <c r="AB72" s="1264"/>
      <c r="AC72" s="1264"/>
      <c r="AD72" s="1264"/>
      <c r="AE72" s="1264"/>
      <c r="AF72" s="1264"/>
      <c r="AG72" s="1264"/>
      <c r="AH72" s="1264"/>
      <c r="AI72" s="1264"/>
      <c r="AJ72" s="1264"/>
      <c r="AK72" s="1285"/>
      <c r="AL72" s="1285"/>
      <c r="AM72" s="1285"/>
      <c r="AN72" s="1285"/>
      <c r="AO72" s="1285"/>
      <c r="AP72" s="1285"/>
      <c r="AQ72" s="1285"/>
      <c r="AR72" s="1285"/>
      <c r="AS72" s="1285"/>
      <c r="AT72" s="1285"/>
      <c r="AU72" s="1285"/>
    </row>
    <row r="73" spans="1:53" ht="12" thickBot="1">
      <c r="A73" s="5002">
        <v>4</v>
      </c>
      <c r="B73" s="4995"/>
      <c r="C73" s="4995"/>
      <c r="L73" s="4995"/>
      <c r="M73" s="4995"/>
      <c r="N73" s="4995"/>
      <c r="O73" s="4995"/>
      <c r="Y73" s="5003" t="s">
        <v>3500</v>
      </c>
    </row>
    <row r="74" spans="1:53">
      <c r="A74" s="1334"/>
      <c r="B74" s="1335"/>
      <c r="C74" s="1335"/>
      <c r="D74" s="1335"/>
      <c r="E74" s="1335"/>
      <c r="F74" s="1335"/>
      <c r="G74" s="1335"/>
      <c r="H74" s="1335"/>
      <c r="I74" s="1335"/>
      <c r="J74" s="1335"/>
      <c r="K74" s="1335"/>
      <c r="L74" s="1335"/>
      <c r="M74" s="1335"/>
      <c r="N74" s="1335"/>
      <c r="O74" s="1335"/>
      <c r="P74" s="1335"/>
      <c r="Q74" s="5004"/>
      <c r="R74" s="5004"/>
      <c r="S74" s="5004"/>
      <c r="T74" s="5004"/>
      <c r="U74" s="5004"/>
      <c r="V74" s="5004"/>
      <c r="W74" s="5004"/>
      <c r="X74" s="5004"/>
      <c r="Y74" s="5005"/>
    </row>
    <row r="75" spans="1:53">
      <c r="A75" s="1272"/>
      <c r="B75" s="1264"/>
      <c r="C75" s="1264"/>
      <c r="D75" s="1264"/>
      <c r="E75" s="1264"/>
      <c r="F75" s="1264"/>
      <c r="G75" s="1264"/>
      <c r="H75" s="1264"/>
      <c r="I75" s="1264"/>
      <c r="J75" s="1264"/>
      <c r="K75" s="1264"/>
      <c r="L75" s="1264"/>
      <c r="M75" s="1264"/>
      <c r="N75" s="1264"/>
      <c r="O75" s="1264"/>
      <c r="P75" s="1264"/>
      <c r="Q75" s="1285"/>
      <c r="R75" s="1285"/>
      <c r="S75" s="1285"/>
      <c r="T75" s="1285"/>
      <c r="U75" s="1285"/>
      <c r="V75" s="1285"/>
      <c r="W75" s="1285"/>
      <c r="X75" s="1285"/>
      <c r="Y75" s="1280"/>
    </row>
    <row r="76" spans="1:53" ht="9.75" customHeight="1">
      <c r="A76" s="5563" t="s">
        <v>606</v>
      </c>
      <c r="B76" s="5564"/>
      <c r="C76" s="5564"/>
      <c r="D76" s="5564"/>
      <c r="E76" s="5564"/>
      <c r="F76" s="5564"/>
      <c r="G76" s="5564"/>
      <c r="H76" s="5564"/>
      <c r="I76" s="5564"/>
      <c r="J76" s="5564"/>
      <c r="K76" s="5564"/>
      <c r="L76" s="5564"/>
      <c r="M76" s="5564"/>
      <c r="N76" s="5564"/>
      <c r="O76" s="5564"/>
      <c r="P76" s="5564"/>
      <c r="Q76" s="5564"/>
      <c r="R76" s="5564"/>
      <c r="S76" s="5564"/>
      <c r="T76" s="5564"/>
      <c r="U76" s="5564"/>
      <c r="V76" s="5564"/>
      <c r="W76" s="5564"/>
      <c r="X76" s="5564"/>
      <c r="Y76" s="1280"/>
    </row>
    <row r="77" spans="1:53">
      <c r="A77" s="1272"/>
      <c r="B77" s="1264"/>
      <c r="C77" s="1264"/>
      <c r="D77" s="1264"/>
      <c r="E77" s="1264"/>
      <c r="F77" s="1264"/>
      <c r="G77" s="1264"/>
      <c r="H77" s="1264"/>
      <c r="I77" s="1264"/>
      <c r="J77" s="1264"/>
      <c r="K77" s="1264"/>
      <c r="L77" s="1264"/>
      <c r="M77" s="1264"/>
      <c r="N77" s="1264"/>
      <c r="O77" s="1264"/>
      <c r="P77" s="1264"/>
      <c r="Q77" s="1285"/>
      <c r="R77" s="1285"/>
      <c r="S77" s="1285"/>
      <c r="T77" s="1285"/>
      <c r="U77" s="1285"/>
      <c r="V77" s="1285"/>
      <c r="W77" s="1285"/>
      <c r="X77" s="1285"/>
      <c r="Y77" s="1280"/>
    </row>
    <row r="78" spans="1:53">
      <c r="A78" s="3992">
        <v>10</v>
      </c>
      <c r="B78" s="1279" t="s">
        <v>3362</v>
      </c>
      <c r="C78" s="1264"/>
      <c r="D78" s="1264"/>
      <c r="E78" s="1264"/>
      <c r="F78" s="1264"/>
      <c r="G78" s="1264"/>
      <c r="H78" s="1264"/>
      <c r="I78" s="1264"/>
      <c r="J78" s="1264"/>
      <c r="K78" s="1264"/>
      <c r="L78" s="1264"/>
      <c r="M78" s="1264"/>
      <c r="N78" s="1285"/>
      <c r="O78" s="1285"/>
      <c r="P78" s="1264"/>
      <c r="Q78" s="1285"/>
      <c r="R78" s="1285"/>
      <c r="S78" s="1285"/>
      <c r="T78" s="1285"/>
      <c r="U78" s="1285"/>
      <c r="V78" s="1285"/>
      <c r="W78" s="1285"/>
      <c r="X78" s="3991"/>
      <c r="Y78" s="1280"/>
    </row>
    <row r="79" spans="1:53" ht="15.75">
      <c r="A79" s="3993">
        <v>11</v>
      </c>
      <c r="B79" s="1264" t="s">
        <v>3360</v>
      </c>
      <c r="C79" s="1264"/>
      <c r="D79" s="1264"/>
      <c r="E79" s="1264"/>
      <c r="F79" s="1336"/>
      <c r="G79" s="3989"/>
      <c r="H79" s="1285"/>
      <c r="I79" s="1264"/>
      <c r="J79" s="1264"/>
      <c r="K79" s="1264"/>
      <c r="L79" s="1264"/>
      <c r="M79" s="1264"/>
      <c r="N79" s="1264"/>
      <c r="O79" s="1264"/>
      <c r="P79" s="1264"/>
      <c r="Q79" s="1285"/>
      <c r="R79" s="1285"/>
      <c r="S79" s="5442" t="s">
        <v>182</v>
      </c>
      <c r="T79" s="5006"/>
      <c r="U79" s="5006"/>
      <c r="V79" s="5006"/>
      <c r="W79" s="5006"/>
      <c r="X79" s="5006"/>
      <c r="Y79" s="1280"/>
    </row>
    <row r="80" spans="1:53" ht="15.75">
      <c r="A80" s="3993">
        <v>12</v>
      </c>
      <c r="B80" s="1264" t="s">
        <v>3361</v>
      </c>
      <c r="C80" s="1264"/>
      <c r="D80" s="1264"/>
      <c r="E80" s="1264"/>
      <c r="F80" s="1336"/>
      <c r="G80" s="3990"/>
      <c r="H80" s="5007"/>
      <c r="I80" s="1269"/>
      <c r="J80" s="3990"/>
      <c r="K80" s="3990"/>
      <c r="L80" s="3990"/>
      <c r="M80" s="1269"/>
      <c r="N80" s="1269"/>
      <c r="O80" s="1269"/>
      <c r="P80" s="1264"/>
      <c r="Q80" s="1285"/>
      <c r="R80" s="1285"/>
      <c r="S80" s="5443" t="s">
        <v>182</v>
      </c>
      <c r="T80" s="5008"/>
      <c r="U80" s="5008"/>
      <c r="V80" s="5008"/>
      <c r="W80" s="5008"/>
      <c r="X80" s="5008"/>
      <c r="Y80" s="1280"/>
    </row>
    <row r="81" spans="1:25">
      <c r="A81" s="1272"/>
      <c r="B81" s="1264"/>
      <c r="C81" s="1264"/>
      <c r="D81" s="1264"/>
      <c r="E81" s="1264"/>
      <c r="F81" s="1264"/>
      <c r="G81" s="1264"/>
      <c r="H81" s="1264"/>
      <c r="I81" s="1264"/>
      <c r="J81" s="1264"/>
      <c r="K81" s="1264"/>
      <c r="L81" s="1264"/>
      <c r="M81" s="1264"/>
      <c r="N81" s="1264"/>
      <c r="O81" s="1264"/>
      <c r="P81" s="1264"/>
      <c r="Q81" s="1285"/>
      <c r="R81" s="1285"/>
      <c r="S81" s="1285"/>
      <c r="T81" s="1285"/>
      <c r="U81" s="1285"/>
      <c r="V81" s="1285"/>
      <c r="W81" s="1285"/>
      <c r="X81" s="1285"/>
      <c r="Y81" s="1280"/>
    </row>
    <row r="82" spans="1:25">
      <c r="A82" s="1272"/>
      <c r="B82" s="1264"/>
      <c r="C82" s="1264"/>
      <c r="D82" s="1264"/>
      <c r="E82" s="1264"/>
      <c r="F82" s="1264"/>
      <c r="G82" s="1264"/>
      <c r="H82" s="1264"/>
      <c r="I82" s="1264"/>
      <c r="J82" s="1264"/>
      <c r="K82" s="1264"/>
      <c r="L82" s="1264"/>
      <c r="M82" s="1264"/>
      <c r="N82" s="1264"/>
      <c r="O82" s="1264"/>
      <c r="P82" s="1264"/>
      <c r="Q82" s="1285"/>
      <c r="R82" s="1285"/>
      <c r="S82" s="1285"/>
      <c r="T82" s="1285"/>
      <c r="U82" s="1285"/>
      <c r="V82" s="1285"/>
      <c r="W82" s="1285"/>
      <c r="X82" s="1285"/>
      <c r="Y82" s="1280"/>
    </row>
    <row r="83" spans="1:25">
      <c r="A83" s="1272"/>
      <c r="B83" s="1264"/>
      <c r="C83" s="1264"/>
      <c r="D83" s="1264"/>
      <c r="E83" s="1264"/>
      <c r="F83" s="1264"/>
      <c r="G83" s="1264"/>
      <c r="H83" s="1264"/>
      <c r="I83" s="1264"/>
      <c r="J83" s="1264"/>
      <c r="K83" s="1264"/>
      <c r="L83" s="1264"/>
      <c r="M83" s="1264"/>
      <c r="N83" s="1264"/>
      <c r="O83" s="1264"/>
      <c r="P83" s="1264"/>
      <c r="Q83" s="1285"/>
      <c r="R83" s="1285"/>
      <c r="S83" s="1285"/>
      <c r="T83" s="1285"/>
      <c r="U83" s="1285"/>
      <c r="V83" s="1285"/>
      <c r="W83" s="1285"/>
      <c r="X83" s="1285"/>
      <c r="Y83" s="1280"/>
    </row>
    <row r="84" spans="1:25">
      <c r="A84" s="5563" t="s">
        <v>642</v>
      </c>
      <c r="B84" s="5564"/>
      <c r="C84" s="5564"/>
      <c r="D84" s="5564"/>
      <c r="E84" s="5564"/>
      <c r="F84" s="5564"/>
      <c r="G84" s="5564"/>
      <c r="H84" s="5564"/>
      <c r="I84" s="5564"/>
      <c r="J84" s="5564"/>
      <c r="K84" s="5564"/>
      <c r="L84" s="5564"/>
      <c r="M84" s="5564"/>
      <c r="N84" s="5564"/>
      <c r="O84" s="5564"/>
      <c r="P84" s="5564"/>
      <c r="Q84" s="5564"/>
      <c r="R84" s="5564"/>
      <c r="S84" s="5564"/>
      <c r="T84" s="5564"/>
      <c r="U84" s="5564"/>
      <c r="V84" s="5564"/>
      <c r="W84" s="5564"/>
      <c r="X84" s="5564"/>
      <c r="Y84" s="5565"/>
    </row>
    <row r="85" spans="1:25" ht="11.25" customHeight="1">
      <c r="A85" s="1272"/>
      <c r="B85" s="1264"/>
      <c r="C85" s="1264"/>
      <c r="D85" s="1264"/>
      <c r="E85" s="1264"/>
      <c r="F85" s="1264"/>
      <c r="G85" s="1264"/>
      <c r="H85" s="1264"/>
      <c r="I85" s="1264"/>
      <c r="J85" s="1264"/>
      <c r="K85" s="1264"/>
      <c r="L85" s="1264"/>
      <c r="M85" s="1264"/>
      <c r="N85" s="1264"/>
      <c r="O85" s="1264"/>
      <c r="P85" s="1264"/>
      <c r="Q85" s="1285"/>
      <c r="R85" s="1285"/>
      <c r="S85" s="1285"/>
      <c r="T85" s="1285"/>
      <c r="U85" s="1285"/>
      <c r="V85" s="1285"/>
      <c r="W85" s="1285"/>
      <c r="X85" s="1285"/>
      <c r="Y85" s="1280"/>
    </row>
    <row r="86" spans="1:25" ht="11.25" customHeight="1">
      <c r="A86" s="1272"/>
      <c r="B86" s="1264"/>
      <c r="C86" s="1264"/>
      <c r="D86" s="1264"/>
      <c r="E86" s="1264"/>
      <c r="F86" s="1264"/>
      <c r="G86" s="1264"/>
      <c r="H86" s="1264"/>
      <c r="I86" s="1264"/>
      <c r="J86" s="1264"/>
      <c r="K86" s="1264"/>
      <c r="L86" s="1264"/>
      <c r="M86" s="1264"/>
      <c r="N86" s="1264"/>
      <c r="O86" s="1264"/>
      <c r="P86" s="1264"/>
      <c r="Q86" s="1285"/>
      <c r="R86" s="1285"/>
      <c r="S86" s="1285"/>
      <c r="T86" s="1285"/>
      <c r="U86" s="1285"/>
      <c r="V86" s="1285"/>
      <c r="W86" s="1285"/>
      <c r="X86" s="1285"/>
      <c r="Y86" s="1280"/>
    </row>
    <row r="87" spans="1:25" ht="11.25" customHeight="1">
      <c r="A87" s="1272"/>
      <c r="B87" s="1264"/>
      <c r="C87" s="1264"/>
      <c r="D87" s="1264" t="s">
        <v>679</v>
      </c>
      <c r="E87" s="1264"/>
      <c r="F87" s="1264"/>
      <c r="G87" s="1264"/>
      <c r="H87" s="1264"/>
      <c r="I87" s="1264"/>
      <c r="J87" s="1264"/>
      <c r="K87" s="1264"/>
      <c r="L87" s="1264"/>
      <c r="M87" s="1264"/>
      <c r="N87" s="1264"/>
      <c r="O87" s="1264"/>
      <c r="P87" s="1264"/>
      <c r="Q87" s="1285"/>
      <c r="R87" s="1285"/>
      <c r="S87" s="1285"/>
      <c r="T87" s="1285"/>
      <c r="U87" s="1285"/>
      <c r="V87" s="1285"/>
      <c r="W87" s="1285"/>
      <c r="X87" s="1285"/>
      <c r="Y87" s="1280"/>
    </row>
    <row r="88" spans="1:25" ht="11.25" customHeight="1">
      <c r="A88" s="1272"/>
      <c r="B88" s="1264"/>
      <c r="C88" s="1264"/>
      <c r="D88" s="1264" t="s">
        <v>863</v>
      </c>
      <c r="E88" s="1264"/>
      <c r="F88" s="1264"/>
      <c r="G88" s="1264"/>
      <c r="H88" s="1264"/>
      <c r="I88" s="1264"/>
      <c r="J88" s="1264"/>
      <c r="K88" s="1264"/>
      <c r="L88" s="1264"/>
      <c r="M88" s="1264"/>
      <c r="N88" s="1264"/>
      <c r="O88" s="1264"/>
      <c r="P88" s="1264"/>
      <c r="Q88" s="1285"/>
      <c r="R88" s="1285"/>
      <c r="S88" s="1285"/>
      <c r="T88" s="1285"/>
      <c r="U88" s="1285"/>
      <c r="V88" s="1285"/>
      <c r="W88" s="1285"/>
      <c r="X88" s="1285"/>
      <c r="Y88" s="1280"/>
    </row>
    <row r="89" spans="1:25" ht="11.25" customHeight="1">
      <c r="A89" s="1272"/>
      <c r="B89" s="1264"/>
      <c r="C89" s="1264"/>
      <c r="D89" s="1264"/>
      <c r="E89" s="1264"/>
      <c r="F89" s="1264"/>
      <c r="G89" s="1264"/>
      <c r="H89" s="1264"/>
      <c r="I89" s="1264"/>
      <c r="J89" s="1264"/>
      <c r="K89" s="1264"/>
      <c r="L89" s="1264"/>
      <c r="M89" s="1264"/>
      <c r="N89" s="1264"/>
      <c r="O89" s="1264"/>
      <c r="P89" s="1264"/>
      <c r="Q89" s="1285"/>
      <c r="R89" s="1285"/>
      <c r="S89" s="1285"/>
      <c r="T89" s="1285"/>
      <c r="U89" s="1285"/>
      <c r="V89" s="1285"/>
      <c r="W89" s="1285"/>
      <c r="X89" s="1285"/>
      <c r="Y89" s="1280"/>
    </row>
    <row r="90" spans="1:25" ht="11.25" customHeight="1">
      <c r="A90" s="1272"/>
      <c r="B90" s="1264"/>
      <c r="C90" s="1264"/>
      <c r="D90" s="1264"/>
      <c r="E90" s="1264"/>
      <c r="F90" s="1264"/>
      <c r="G90" s="1264"/>
      <c r="H90" s="1264"/>
      <c r="I90" s="1264"/>
      <c r="J90" s="1264"/>
      <c r="K90" s="1264"/>
      <c r="L90" s="1264"/>
      <c r="M90" s="1264"/>
      <c r="N90" s="1264"/>
      <c r="O90" s="1264"/>
      <c r="P90" s="1264"/>
      <c r="Q90" s="1285"/>
      <c r="R90" s="1285"/>
      <c r="S90" s="1285"/>
      <c r="T90" s="1285"/>
      <c r="U90" s="1285"/>
      <c r="V90" s="1285"/>
      <c r="W90" s="1285"/>
      <c r="X90" s="1285"/>
      <c r="Y90" s="1280"/>
    </row>
    <row r="91" spans="1:25" ht="11.25" customHeight="1">
      <c r="A91" s="1272"/>
      <c r="B91" s="1264"/>
      <c r="C91" s="1264"/>
      <c r="D91" s="1264"/>
      <c r="E91" s="1264"/>
      <c r="F91" s="1264"/>
      <c r="G91" s="1264"/>
      <c r="H91" s="1264"/>
      <c r="I91" s="1264"/>
      <c r="J91" s="1264"/>
      <c r="K91" s="1264"/>
      <c r="L91" s="1264"/>
      <c r="M91" s="1264"/>
      <c r="N91" s="1264"/>
      <c r="O91" s="1264"/>
      <c r="P91" s="1264"/>
      <c r="Q91" s="1285"/>
      <c r="R91" s="1285"/>
      <c r="S91" s="1285"/>
      <c r="T91" s="1285"/>
      <c r="U91" s="1285"/>
      <c r="V91" s="1285"/>
      <c r="W91" s="1285"/>
      <c r="X91" s="1285"/>
      <c r="Y91" s="1280"/>
    </row>
    <row r="92" spans="1:25" ht="11.25" customHeight="1">
      <c r="A92" s="1272"/>
      <c r="B92" s="1264"/>
      <c r="C92" s="1264"/>
      <c r="D92" s="1264"/>
      <c r="E92" s="1264"/>
      <c r="F92" s="1264"/>
      <c r="G92" s="1264"/>
      <c r="H92" s="1264"/>
      <c r="I92" s="1264"/>
      <c r="J92" s="1264"/>
      <c r="K92" s="1264"/>
      <c r="L92" s="1264"/>
      <c r="M92" s="1264"/>
      <c r="N92" s="1264"/>
      <c r="O92" s="1264"/>
      <c r="P92" s="1264"/>
      <c r="Q92" s="1285"/>
      <c r="R92" s="1285"/>
      <c r="S92" s="1285"/>
      <c r="T92" s="1285"/>
      <c r="U92" s="1285"/>
      <c r="V92" s="1285"/>
      <c r="W92" s="1285"/>
      <c r="X92" s="1285"/>
      <c r="Y92" s="1280"/>
    </row>
    <row r="93" spans="1:25" ht="11.25" customHeight="1">
      <c r="A93" s="1272"/>
      <c r="B93" s="1264"/>
      <c r="C93" s="1264"/>
      <c r="D93" s="1264"/>
      <c r="E93" s="1264"/>
      <c r="F93" s="1264"/>
      <c r="G93" s="1264"/>
      <c r="H93" s="1264"/>
      <c r="I93" s="1264"/>
      <c r="J93" s="1264"/>
      <c r="K93" s="1264"/>
      <c r="L93" s="1264"/>
      <c r="M93" s="1264"/>
      <c r="N93" s="1264"/>
      <c r="O93" s="1264"/>
      <c r="P93" s="1264"/>
      <c r="Q93" s="1285"/>
      <c r="R93" s="1285"/>
      <c r="S93" s="1285"/>
      <c r="T93" s="1285"/>
      <c r="U93" s="1285"/>
      <c r="V93" s="1285"/>
      <c r="W93" s="1285"/>
      <c r="X93" s="1285"/>
      <c r="Y93" s="1280"/>
    </row>
    <row r="94" spans="1:25" ht="11.25" customHeight="1">
      <c r="A94" s="1272"/>
      <c r="B94" s="1264"/>
      <c r="C94" s="1264"/>
      <c r="D94" s="1264"/>
      <c r="E94" s="1264"/>
      <c r="F94" s="1264"/>
      <c r="G94" s="1264"/>
      <c r="H94" s="1264"/>
      <c r="I94" s="1264"/>
      <c r="J94" s="1264"/>
      <c r="K94" s="1264"/>
      <c r="L94" s="1264"/>
      <c r="M94" s="1264"/>
      <c r="N94" s="1264"/>
      <c r="O94" s="1264"/>
      <c r="P94" s="1264"/>
      <c r="Q94" s="1285"/>
      <c r="R94" s="1285"/>
      <c r="S94" s="1285"/>
      <c r="T94" s="1285"/>
      <c r="U94" s="1285"/>
      <c r="V94" s="1285"/>
      <c r="W94" s="1285"/>
      <c r="X94" s="1285"/>
      <c r="Y94" s="1280"/>
    </row>
    <row r="95" spans="1:25" ht="11.25" customHeight="1">
      <c r="A95" s="1272"/>
      <c r="B95" s="1264"/>
      <c r="C95" s="1264"/>
      <c r="D95" s="1264"/>
      <c r="E95" s="1264"/>
      <c r="F95" s="1264"/>
      <c r="G95" s="1264"/>
      <c r="H95" s="1264"/>
      <c r="I95" s="1264"/>
      <c r="J95" s="1264"/>
      <c r="K95" s="1264"/>
      <c r="L95" s="1264"/>
      <c r="M95" s="1264"/>
      <c r="N95" s="1264"/>
      <c r="O95" s="1264"/>
      <c r="P95" s="1264"/>
      <c r="Q95" s="1285"/>
      <c r="R95" s="1285"/>
      <c r="S95" s="1285"/>
      <c r="T95" s="1285"/>
      <c r="U95" s="1285"/>
      <c r="V95" s="1285"/>
      <c r="W95" s="1285"/>
      <c r="X95" s="1285"/>
      <c r="Y95" s="1280"/>
    </row>
    <row r="96" spans="1:25" ht="11.25" customHeight="1">
      <c r="A96" s="1272"/>
      <c r="B96" s="1264"/>
      <c r="C96" s="1264"/>
      <c r="D96" s="1264"/>
      <c r="E96" s="1264"/>
      <c r="F96" s="1264"/>
      <c r="G96" s="1264"/>
      <c r="H96" s="1264"/>
      <c r="I96" s="1264"/>
      <c r="J96" s="1264"/>
      <c r="K96" s="1264"/>
      <c r="L96" s="1264"/>
      <c r="M96" s="1264"/>
      <c r="N96" s="1264"/>
      <c r="O96" s="1264"/>
      <c r="P96" s="1264"/>
      <c r="Q96" s="1285"/>
      <c r="R96" s="1285"/>
      <c r="S96" s="1285"/>
      <c r="T96" s="1285"/>
      <c r="U96" s="1285"/>
      <c r="V96" s="1285"/>
      <c r="W96" s="1285"/>
      <c r="X96" s="1285"/>
      <c r="Y96" s="1280"/>
    </row>
    <row r="97" spans="1:25" ht="11.25" customHeight="1">
      <c r="A97" s="1272"/>
      <c r="B97" s="1264"/>
      <c r="C97" s="1264"/>
      <c r="D97" s="1264"/>
      <c r="E97" s="1264"/>
      <c r="F97" s="1264"/>
      <c r="G97" s="1264"/>
      <c r="H97" s="1264"/>
      <c r="I97" s="1264"/>
      <c r="J97" s="1264"/>
      <c r="K97" s="1264"/>
      <c r="L97" s="1264"/>
      <c r="M97" s="1264"/>
      <c r="N97" s="1264"/>
      <c r="O97" s="1264"/>
      <c r="P97" s="1264"/>
      <c r="Q97" s="1285"/>
      <c r="R97" s="1285"/>
      <c r="S97" s="1285"/>
      <c r="T97" s="1285"/>
      <c r="U97" s="1285"/>
      <c r="V97" s="1285"/>
      <c r="W97" s="1285"/>
      <c r="X97" s="1285"/>
      <c r="Y97" s="1280"/>
    </row>
    <row r="98" spans="1:25" ht="11.25" customHeight="1">
      <c r="A98" s="1272"/>
      <c r="B98" s="1264"/>
      <c r="C98" s="1264"/>
      <c r="D98" s="1264"/>
      <c r="E98" s="1264"/>
      <c r="F98" s="1264"/>
      <c r="G98" s="1264"/>
      <c r="H98" s="1264"/>
      <c r="I98" s="1264"/>
      <c r="J98" s="1264"/>
      <c r="K98" s="1264"/>
      <c r="L98" s="1264"/>
      <c r="M98" s="1264"/>
      <c r="N98" s="1264"/>
      <c r="O98" s="1264"/>
      <c r="P98" s="1264"/>
      <c r="Q98" s="1285"/>
      <c r="R98" s="1285"/>
      <c r="S98" s="1285"/>
      <c r="T98" s="1285"/>
      <c r="U98" s="1285"/>
      <c r="V98" s="1285"/>
      <c r="W98" s="1285"/>
      <c r="X98" s="1285"/>
      <c r="Y98" s="1280"/>
    </row>
    <row r="99" spans="1:25" ht="11.25" customHeight="1">
      <c r="A99" s="1272"/>
      <c r="B99" s="1264"/>
      <c r="C99" s="1264"/>
      <c r="D99" s="1264"/>
      <c r="E99" s="1264"/>
      <c r="F99" s="1264"/>
      <c r="G99" s="1264"/>
      <c r="H99" s="1264"/>
      <c r="I99" s="1264"/>
      <c r="J99" s="1264"/>
      <c r="K99" s="1264"/>
      <c r="L99" s="1264"/>
      <c r="M99" s="1264"/>
      <c r="N99" s="1264"/>
      <c r="O99" s="1264"/>
      <c r="P99" s="1264"/>
      <c r="Q99" s="1285"/>
      <c r="R99" s="1285"/>
      <c r="S99" s="1285"/>
      <c r="T99" s="1285"/>
      <c r="U99" s="1285"/>
      <c r="V99" s="1285"/>
      <c r="W99" s="1285"/>
      <c r="X99" s="1285"/>
      <c r="Y99" s="1280"/>
    </row>
    <row r="100" spans="1:25" ht="11.25" customHeight="1">
      <c r="A100" s="1272"/>
      <c r="B100" s="1264"/>
      <c r="C100" s="1264"/>
      <c r="D100" s="1264"/>
      <c r="E100" s="1264"/>
      <c r="F100" s="1264"/>
      <c r="G100" s="1264"/>
      <c r="H100" s="1264"/>
      <c r="I100" s="1264"/>
      <c r="J100" s="1264"/>
      <c r="K100" s="1264"/>
      <c r="L100" s="1264"/>
      <c r="M100" s="1264"/>
      <c r="N100" s="1264"/>
      <c r="O100" s="1264"/>
      <c r="P100" s="1264"/>
      <c r="Q100" s="1285"/>
      <c r="R100" s="1285"/>
      <c r="S100" s="1285"/>
      <c r="T100" s="1285"/>
      <c r="U100" s="1285"/>
      <c r="V100" s="1285"/>
      <c r="W100" s="1285"/>
      <c r="X100" s="1285"/>
      <c r="Y100" s="1280"/>
    </row>
    <row r="101" spans="1:25" ht="11.25" customHeight="1">
      <c r="A101" s="1272"/>
      <c r="B101" s="1264"/>
      <c r="C101" s="1264"/>
      <c r="D101" s="1264"/>
      <c r="E101" s="1264"/>
      <c r="F101" s="1264"/>
      <c r="G101" s="1264"/>
      <c r="H101" s="1264"/>
      <c r="I101" s="1264"/>
      <c r="J101" s="1264"/>
      <c r="K101" s="1264"/>
      <c r="L101" s="1264"/>
      <c r="M101" s="1264"/>
      <c r="N101" s="1264"/>
      <c r="O101" s="1264"/>
      <c r="P101" s="1264"/>
      <c r="Q101" s="1285"/>
      <c r="R101" s="1285"/>
      <c r="S101" s="1285"/>
      <c r="T101" s="1285"/>
      <c r="U101" s="1285"/>
      <c r="V101" s="1285"/>
      <c r="W101" s="1285"/>
      <c r="X101" s="1285"/>
      <c r="Y101" s="1280"/>
    </row>
    <row r="102" spans="1:25" ht="11.25" customHeight="1">
      <c r="A102" s="1272"/>
      <c r="B102" s="1264"/>
      <c r="C102" s="1264"/>
      <c r="D102" s="1264"/>
      <c r="E102" s="1264"/>
      <c r="F102" s="1264"/>
      <c r="G102" s="1264"/>
      <c r="H102" s="1264"/>
      <c r="I102" s="1264"/>
      <c r="J102" s="1264"/>
      <c r="K102" s="1264"/>
      <c r="L102" s="1264"/>
      <c r="M102" s="1264"/>
      <c r="N102" s="1264"/>
      <c r="O102" s="1264"/>
      <c r="P102" s="1264"/>
      <c r="Q102" s="1285"/>
      <c r="R102" s="1285"/>
      <c r="S102" s="1285"/>
      <c r="T102" s="1285"/>
      <c r="U102" s="1285"/>
      <c r="V102" s="1285"/>
      <c r="W102" s="1285"/>
      <c r="X102" s="1285"/>
      <c r="Y102" s="1280"/>
    </row>
    <row r="103" spans="1:25" ht="11.25" customHeight="1">
      <c r="A103" s="1272"/>
      <c r="B103" s="1264"/>
      <c r="C103" s="1264"/>
      <c r="D103" s="1264"/>
      <c r="E103" s="1264"/>
      <c r="F103" s="1264"/>
      <c r="G103" s="1264"/>
      <c r="H103" s="1264"/>
      <c r="I103" s="1264"/>
      <c r="J103" s="1264"/>
      <c r="K103" s="1264"/>
      <c r="L103" s="1264"/>
      <c r="M103" s="1264"/>
      <c r="N103" s="1264"/>
      <c r="O103" s="1264"/>
      <c r="P103" s="1264"/>
      <c r="Q103" s="1285"/>
      <c r="R103" s="1285"/>
      <c r="S103" s="1285"/>
      <c r="T103" s="1285"/>
      <c r="U103" s="1285"/>
      <c r="V103" s="1285"/>
      <c r="W103" s="1285"/>
      <c r="X103" s="1285"/>
      <c r="Y103" s="1280"/>
    </row>
    <row r="104" spans="1:25" ht="11.25" customHeight="1">
      <c r="A104" s="1272"/>
      <c r="B104" s="1264"/>
      <c r="C104" s="1264"/>
      <c r="D104" s="1264"/>
      <c r="E104" s="1264"/>
      <c r="F104" s="1264"/>
      <c r="G104" s="1264"/>
      <c r="H104" s="1264"/>
      <c r="I104" s="1264"/>
      <c r="J104" s="1264"/>
      <c r="K104" s="1264"/>
      <c r="L104" s="1264"/>
      <c r="M104" s="1264"/>
      <c r="N104" s="1264"/>
      <c r="O104" s="1264"/>
      <c r="P104" s="1264"/>
      <c r="Q104" s="1285"/>
      <c r="R104" s="1285"/>
      <c r="S104" s="1285"/>
      <c r="T104" s="1285"/>
      <c r="U104" s="1285"/>
      <c r="V104" s="1285"/>
      <c r="W104" s="1285"/>
      <c r="X104" s="1285"/>
      <c r="Y104" s="1280"/>
    </row>
    <row r="105" spans="1:25" ht="11.25" customHeight="1">
      <c r="A105" s="1272"/>
      <c r="B105" s="1264"/>
      <c r="C105" s="1264"/>
      <c r="D105" s="1264"/>
      <c r="E105" s="1264"/>
      <c r="F105" s="1264"/>
      <c r="G105" s="1264"/>
      <c r="H105" s="1264"/>
      <c r="I105" s="1264"/>
      <c r="J105" s="1264"/>
      <c r="K105" s="1264"/>
      <c r="L105" s="1264"/>
      <c r="M105" s="1264"/>
      <c r="N105" s="1264"/>
      <c r="O105" s="1264"/>
      <c r="P105" s="1264"/>
      <c r="Q105" s="1285"/>
      <c r="R105" s="1285"/>
      <c r="S105" s="1285"/>
      <c r="T105" s="1285"/>
      <c r="U105" s="1285"/>
      <c r="V105" s="1285"/>
      <c r="W105" s="1285"/>
      <c r="X105" s="1285"/>
      <c r="Y105" s="1280"/>
    </row>
    <row r="106" spans="1:25" ht="11.25" customHeight="1">
      <c r="A106" s="1272"/>
      <c r="B106" s="1264"/>
      <c r="C106" s="1264"/>
      <c r="D106" s="1264"/>
      <c r="E106" s="1264"/>
      <c r="F106" s="1264"/>
      <c r="G106" s="1264"/>
      <c r="H106" s="1264"/>
      <c r="I106" s="1264"/>
      <c r="J106" s="1264"/>
      <c r="K106" s="1264"/>
      <c r="L106" s="1264"/>
      <c r="M106" s="1264"/>
      <c r="N106" s="1264"/>
      <c r="O106" s="1264"/>
      <c r="P106" s="1264"/>
      <c r="Q106" s="1285"/>
      <c r="R106" s="1285"/>
      <c r="S106" s="1285"/>
      <c r="T106" s="1285"/>
      <c r="U106" s="1285"/>
      <c r="V106" s="1285"/>
      <c r="W106" s="1285"/>
      <c r="X106" s="1285"/>
      <c r="Y106" s="1280"/>
    </row>
    <row r="107" spans="1:25" ht="11.25" customHeight="1">
      <c r="A107" s="1272"/>
      <c r="B107" s="1264"/>
      <c r="C107" s="1264"/>
      <c r="D107" s="1264"/>
      <c r="E107" s="1264"/>
      <c r="F107" s="1264"/>
      <c r="G107" s="1264"/>
      <c r="H107" s="1264"/>
      <c r="I107" s="1264"/>
      <c r="J107" s="1264"/>
      <c r="K107" s="1264"/>
      <c r="L107" s="1264"/>
      <c r="M107" s="1264"/>
      <c r="N107" s="1264"/>
      <c r="O107" s="1264"/>
      <c r="P107" s="1264"/>
      <c r="Q107" s="1285"/>
      <c r="R107" s="1285"/>
      <c r="S107" s="1285"/>
      <c r="T107" s="1285"/>
      <c r="U107" s="1285"/>
      <c r="V107" s="1285"/>
      <c r="W107" s="1285"/>
      <c r="X107" s="1285"/>
      <c r="Y107" s="1280"/>
    </row>
    <row r="108" spans="1:25" ht="11.25" customHeight="1">
      <c r="A108" s="1272"/>
      <c r="B108" s="1264"/>
      <c r="C108" s="1264"/>
      <c r="D108" s="1264"/>
      <c r="E108" s="1264"/>
      <c r="F108" s="1264"/>
      <c r="G108" s="1264"/>
      <c r="H108" s="1264"/>
      <c r="I108" s="1264"/>
      <c r="J108" s="1264"/>
      <c r="K108" s="1264"/>
      <c r="L108" s="1264"/>
      <c r="M108" s="1264"/>
      <c r="N108" s="1264"/>
      <c r="O108" s="1264"/>
      <c r="P108" s="1264"/>
      <c r="Q108" s="1285"/>
      <c r="R108" s="1285"/>
      <c r="S108" s="1285"/>
      <c r="T108" s="1285"/>
      <c r="U108" s="1285"/>
      <c r="V108" s="1285"/>
      <c r="W108" s="1285"/>
      <c r="X108" s="1285"/>
      <c r="Y108" s="1280"/>
    </row>
    <row r="109" spans="1:25" ht="11.25" customHeight="1">
      <c r="A109" s="1272"/>
      <c r="B109" s="1264"/>
      <c r="C109" s="1264"/>
      <c r="D109" s="1264"/>
      <c r="E109" s="1264"/>
      <c r="F109" s="1264"/>
      <c r="G109" s="1264"/>
      <c r="H109" s="1264"/>
      <c r="I109" s="1264"/>
      <c r="J109" s="1264"/>
      <c r="K109" s="1264"/>
      <c r="L109" s="1264"/>
      <c r="M109" s="1264"/>
      <c r="N109" s="1264"/>
      <c r="O109" s="1264"/>
      <c r="P109" s="1264"/>
      <c r="Q109" s="1285"/>
      <c r="R109" s="1285"/>
      <c r="S109" s="1285"/>
      <c r="T109" s="1285"/>
      <c r="U109" s="1285"/>
      <c r="V109" s="1285"/>
      <c r="W109" s="1285"/>
      <c r="X109" s="1285"/>
      <c r="Y109" s="1280"/>
    </row>
    <row r="110" spans="1:25" ht="11.25" customHeight="1">
      <c r="A110" s="1272"/>
      <c r="B110" s="1264"/>
      <c r="C110" s="1264"/>
      <c r="D110" s="1264"/>
      <c r="E110" s="1264"/>
      <c r="F110" s="1264"/>
      <c r="G110" s="1264"/>
      <c r="H110" s="1264"/>
      <c r="I110" s="1264"/>
      <c r="J110" s="1264"/>
      <c r="K110" s="1264"/>
      <c r="L110" s="1264"/>
      <c r="M110" s="1264"/>
      <c r="N110" s="1264"/>
      <c r="O110" s="1264"/>
      <c r="P110" s="1264"/>
      <c r="Q110" s="1285"/>
      <c r="R110" s="1285"/>
      <c r="S110" s="1285"/>
      <c r="T110" s="1285"/>
      <c r="U110" s="1285"/>
      <c r="V110" s="1285"/>
      <c r="W110" s="1285"/>
      <c r="X110" s="1285"/>
      <c r="Y110" s="1280"/>
    </row>
    <row r="111" spans="1:25" ht="11.25" customHeight="1">
      <c r="A111" s="1272"/>
      <c r="B111" s="1264"/>
      <c r="C111" s="1264"/>
      <c r="D111" s="1264"/>
      <c r="E111" s="1264"/>
      <c r="F111" s="1264"/>
      <c r="G111" s="1264"/>
      <c r="H111" s="1264"/>
      <c r="I111" s="1264"/>
      <c r="J111" s="1264"/>
      <c r="K111" s="1264"/>
      <c r="L111" s="1264"/>
      <c r="M111" s="1264"/>
      <c r="N111" s="1264"/>
      <c r="O111" s="1264"/>
      <c r="P111" s="1264"/>
      <c r="Q111" s="1285"/>
      <c r="R111" s="1285"/>
      <c r="S111" s="1285"/>
      <c r="T111" s="1285"/>
      <c r="U111" s="1285"/>
      <c r="V111" s="1285"/>
      <c r="W111" s="1285"/>
      <c r="X111" s="1285"/>
      <c r="Y111" s="1280"/>
    </row>
    <row r="112" spans="1:25" ht="11.25" customHeight="1">
      <c r="A112" s="1272"/>
      <c r="B112" s="1264"/>
      <c r="C112" s="1264"/>
      <c r="D112" s="1264"/>
      <c r="E112" s="1264"/>
      <c r="F112" s="1264"/>
      <c r="G112" s="1264"/>
      <c r="H112" s="1264"/>
      <c r="I112" s="1264"/>
      <c r="J112" s="1264"/>
      <c r="K112" s="1264"/>
      <c r="L112" s="1264"/>
      <c r="M112" s="1264"/>
      <c r="N112" s="1264"/>
      <c r="O112" s="1264"/>
      <c r="P112" s="1264"/>
      <c r="Q112" s="1285"/>
      <c r="R112" s="1285"/>
      <c r="S112" s="1285"/>
      <c r="T112" s="1285"/>
      <c r="U112" s="1285"/>
      <c r="V112" s="1285"/>
      <c r="W112" s="1285"/>
      <c r="X112" s="1285"/>
      <c r="Y112" s="1280"/>
    </row>
    <row r="113" spans="1:25" ht="11.25" customHeight="1">
      <c r="A113" s="1272"/>
      <c r="B113" s="1264"/>
      <c r="C113" s="1264"/>
      <c r="D113" s="1264"/>
      <c r="E113" s="1264"/>
      <c r="F113" s="1264"/>
      <c r="G113" s="1264"/>
      <c r="H113" s="1264"/>
      <c r="I113" s="1264"/>
      <c r="J113" s="1264"/>
      <c r="K113" s="1264"/>
      <c r="L113" s="1264"/>
      <c r="M113" s="1264"/>
      <c r="N113" s="1264"/>
      <c r="O113" s="1264"/>
      <c r="P113" s="1264"/>
      <c r="Q113" s="1285"/>
      <c r="R113" s="1285"/>
      <c r="S113" s="1285"/>
      <c r="T113" s="1285"/>
      <c r="U113" s="1285"/>
      <c r="V113" s="1285"/>
      <c r="W113" s="1285"/>
      <c r="X113" s="1285"/>
      <c r="Y113" s="1280"/>
    </row>
    <row r="114" spans="1:25" ht="11.25" customHeight="1">
      <c r="A114" s="1272"/>
      <c r="B114" s="5009"/>
      <c r="C114" s="5009"/>
      <c r="D114" s="5009"/>
      <c r="E114" s="5009"/>
      <c r="F114" s="5009"/>
      <c r="G114" s="5009"/>
      <c r="H114" s="5009"/>
      <c r="I114" s="5009"/>
      <c r="J114" s="5009"/>
      <c r="K114" s="5009"/>
      <c r="L114" s="5009"/>
      <c r="M114" s="1264"/>
      <c r="N114" s="1264"/>
      <c r="O114" s="1264"/>
      <c r="P114" s="1264"/>
      <c r="Q114" s="1285"/>
      <c r="R114" s="1285"/>
      <c r="S114" s="1285"/>
      <c r="T114" s="1285"/>
      <c r="U114" s="1285"/>
      <c r="V114" s="1285"/>
      <c r="W114" s="1285"/>
      <c r="X114" s="1285"/>
      <c r="Y114" s="1280"/>
    </row>
    <row r="115" spans="1:25" ht="11.25" customHeight="1">
      <c r="A115" s="1272"/>
      <c r="B115" s="1264"/>
      <c r="C115" s="1264"/>
      <c r="D115" s="1264"/>
      <c r="E115" s="1264"/>
      <c r="F115" s="1264"/>
      <c r="G115" s="1264"/>
      <c r="H115" s="1264"/>
      <c r="I115" s="1264"/>
      <c r="J115" s="1264"/>
      <c r="K115" s="1264"/>
      <c r="L115" s="1264"/>
      <c r="M115" s="1264"/>
      <c r="N115" s="1264"/>
      <c r="O115" s="1264"/>
      <c r="P115" s="1264"/>
      <c r="Q115" s="1285"/>
      <c r="R115" s="1285"/>
      <c r="S115" s="1285"/>
      <c r="T115" s="1285"/>
      <c r="U115" s="1285"/>
      <c r="V115" s="1285"/>
      <c r="W115" s="1285"/>
      <c r="X115" s="1285"/>
      <c r="Y115" s="1280"/>
    </row>
    <row r="116" spans="1:25" ht="11.25" customHeight="1">
      <c r="A116" s="1272"/>
      <c r="B116" s="1264"/>
      <c r="C116" s="1264"/>
      <c r="D116" s="1264"/>
      <c r="E116" s="1264"/>
      <c r="F116" s="1264"/>
      <c r="G116" s="1264"/>
      <c r="H116" s="1264"/>
      <c r="I116" s="1264"/>
      <c r="J116" s="1264"/>
      <c r="K116" s="1264"/>
      <c r="L116" s="1264"/>
      <c r="M116" s="1264"/>
      <c r="N116" s="1264"/>
      <c r="O116" s="1264"/>
      <c r="P116" s="1264"/>
      <c r="Q116" s="1285"/>
      <c r="R116" s="1285"/>
      <c r="S116" s="1285"/>
      <c r="T116" s="1285"/>
      <c r="U116" s="1285"/>
      <c r="V116" s="1285"/>
      <c r="W116" s="1285"/>
      <c r="X116" s="1285"/>
      <c r="Y116" s="1280"/>
    </row>
    <row r="117" spans="1:25" ht="11.25" customHeight="1">
      <c r="A117" s="1272"/>
      <c r="B117" s="1264"/>
      <c r="C117" s="1264"/>
      <c r="D117" s="1264"/>
      <c r="E117" s="1264"/>
      <c r="F117" s="1264"/>
      <c r="G117" s="1264"/>
      <c r="H117" s="1264"/>
      <c r="I117" s="1264"/>
      <c r="J117" s="1264"/>
      <c r="K117" s="1264"/>
      <c r="L117" s="1264"/>
      <c r="M117" s="1264"/>
      <c r="N117" s="1264"/>
      <c r="O117" s="1264"/>
      <c r="P117" s="1264"/>
      <c r="Q117" s="1285"/>
      <c r="R117" s="1285"/>
      <c r="S117" s="1285"/>
      <c r="T117" s="1285"/>
      <c r="U117" s="1285"/>
      <c r="V117" s="1285"/>
      <c r="W117" s="1285"/>
      <c r="X117" s="1285"/>
      <c r="Y117" s="1280"/>
    </row>
    <row r="118" spans="1:25" ht="11.25" customHeight="1">
      <c r="A118" s="1272"/>
      <c r="B118" s="1264"/>
      <c r="C118" s="1264"/>
      <c r="D118" s="1264"/>
      <c r="E118" s="1264"/>
      <c r="F118" s="1264"/>
      <c r="G118" s="1264"/>
      <c r="H118" s="1264"/>
      <c r="I118" s="1264"/>
      <c r="J118" s="1264"/>
      <c r="K118" s="1264"/>
      <c r="L118" s="1264"/>
      <c r="M118" s="1264"/>
      <c r="N118" s="1264"/>
      <c r="O118" s="1264"/>
      <c r="P118" s="1264"/>
      <c r="Q118" s="1285"/>
      <c r="R118" s="1285"/>
      <c r="S118" s="1285"/>
      <c r="T118" s="1285"/>
      <c r="U118" s="1285"/>
      <c r="V118" s="1285"/>
      <c r="W118" s="1285"/>
      <c r="X118" s="1285"/>
      <c r="Y118" s="1280"/>
    </row>
    <row r="119" spans="1:25" ht="11.25" customHeight="1">
      <c r="A119" s="1272"/>
      <c r="B119" s="1264"/>
      <c r="C119" s="1264"/>
      <c r="D119" s="1264"/>
      <c r="E119" s="1264"/>
      <c r="F119" s="1264"/>
      <c r="G119" s="1264"/>
      <c r="H119" s="1264"/>
      <c r="I119" s="1264"/>
      <c r="J119" s="1264"/>
      <c r="K119" s="1264"/>
      <c r="L119" s="1264"/>
      <c r="M119" s="1264"/>
      <c r="N119" s="1264"/>
      <c r="O119" s="1264"/>
      <c r="P119" s="1264"/>
      <c r="Q119" s="1285"/>
      <c r="R119" s="1285"/>
      <c r="S119" s="1285"/>
      <c r="T119" s="1285"/>
      <c r="U119" s="1285"/>
      <c r="V119" s="1285"/>
      <c r="W119" s="1285"/>
      <c r="X119" s="1285"/>
      <c r="Y119" s="1280"/>
    </row>
    <row r="120" spans="1:25" ht="11.25" customHeight="1">
      <c r="A120" s="1272"/>
      <c r="B120" s="1264"/>
      <c r="C120" s="1264"/>
      <c r="D120" s="1264"/>
      <c r="E120" s="1264"/>
      <c r="F120" s="1264"/>
      <c r="G120" s="1264"/>
      <c r="H120" s="1264"/>
      <c r="I120" s="1264"/>
      <c r="J120" s="1264"/>
      <c r="K120" s="1264"/>
      <c r="L120" s="1264"/>
      <c r="M120" s="1264"/>
      <c r="N120" s="1264"/>
      <c r="O120" s="1264"/>
      <c r="P120" s="1264"/>
      <c r="Q120" s="1285"/>
      <c r="R120" s="1285"/>
      <c r="S120" s="1285"/>
      <c r="T120" s="1285"/>
      <c r="U120" s="1285"/>
      <c r="V120" s="1285"/>
      <c r="W120" s="1285"/>
      <c r="X120" s="1285"/>
      <c r="Y120" s="1280"/>
    </row>
    <row r="121" spans="1:25" ht="11.25" customHeight="1">
      <c r="A121" s="1272"/>
      <c r="B121" s="1264"/>
      <c r="C121" s="1264"/>
      <c r="D121" s="1264"/>
      <c r="E121" s="1264"/>
      <c r="F121" s="1264"/>
      <c r="G121" s="1264"/>
      <c r="H121" s="1264"/>
      <c r="I121" s="1264"/>
      <c r="J121" s="1264"/>
      <c r="K121" s="1264"/>
      <c r="L121" s="1264"/>
      <c r="M121" s="1264"/>
      <c r="N121" s="1264"/>
      <c r="O121" s="1264"/>
      <c r="P121" s="1264"/>
      <c r="Q121" s="1285"/>
      <c r="R121" s="1285"/>
      <c r="S121" s="1285"/>
      <c r="T121" s="1285"/>
      <c r="U121" s="1285"/>
      <c r="V121" s="1285"/>
      <c r="W121" s="1285"/>
      <c r="X121" s="1285"/>
      <c r="Y121" s="1280"/>
    </row>
    <row r="122" spans="1:25" ht="11.25" customHeight="1">
      <c r="A122" s="1272"/>
      <c r="B122" s="1264"/>
      <c r="C122" s="1264"/>
      <c r="D122" s="1264"/>
      <c r="E122" s="1264"/>
      <c r="F122" s="1264"/>
      <c r="G122" s="1264"/>
      <c r="H122" s="1264"/>
      <c r="I122" s="1264"/>
      <c r="J122" s="1264"/>
      <c r="K122" s="1264"/>
      <c r="L122" s="1264"/>
      <c r="M122" s="1264"/>
      <c r="N122" s="1264"/>
      <c r="O122" s="1264"/>
      <c r="P122" s="1264"/>
      <c r="Q122" s="1285"/>
      <c r="R122" s="1285"/>
      <c r="S122" s="1285"/>
      <c r="T122" s="1285"/>
      <c r="U122" s="1285"/>
      <c r="V122" s="1285"/>
      <c r="W122" s="1285"/>
      <c r="X122" s="1285"/>
      <c r="Y122" s="1280"/>
    </row>
    <row r="123" spans="1:25" ht="11.25" customHeight="1">
      <c r="A123" s="1272"/>
      <c r="B123" s="1264"/>
      <c r="C123" s="1264"/>
      <c r="D123" s="1264"/>
      <c r="E123" s="1264"/>
      <c r="F123" s="1264"/>
      <c r="G123" s="1264"/>
      <c r="H123" s="1264"/>
      <c r="I123" s="1264"/>
      <c r="J123" s="1264"/>
      <c r="K123" s="1264"/>
      <c r="L123" s="1264"/>
      <c r="M123" s="1264"/>
      <c r="N123" s="1264"/>
      <c r="O123" s="1264"/>
      <c r="P123" s="1264"/>
      <c r="Q123" s="1285"/>
      <c r="R123" s="1285"/>
      <c r="S123" s="1285"/>
      <c r="T123" s="1285"/>
      <c r="U123" s="1285"/>
      <c r="V123" s="1285"/>
      <c r="W123" s="1285"/>
      <c r="X123" s="1285"/>
      <c r="Y123" s="1280"/>
    </row>
    <row r="124" spans="1:25" ht="11.25" customHeight="1">
      <c r="A124" s="1272"/>
      <c r="B124" s="1264"/>
      <c r="C124" s="1264"/>
      <c r="D124" s="1264"/>
      <c r="E124" s="1264"/>
      <c r="F124" s="1264"/>
      <c r="G124" s="1264"/>
      <c r="H124" s="1264"/>
      <c r="I124" s="1264"/>
      <c r="J124" s="1264"/>
      <c r="K124" s="1264"/>
      <c r="L124" s="1264"/>
      <c r="M124" s="1264"/>
      <c r="N124" s="1264"/>
      <c r="O124" s="1264"/>
      <c r="P124" s="1264"/>
      <c r="Q124" s="1285"/>
      <c r="R124" s="1285"/>
      <c r="S124" s="1285"/>
      <c r="T124" s="1285"/>
      <c r="U124" s="1285"/>
      <c r="V124" s="1285"/>
      <c r="W124" s="1285"/>
      <c r="X124" s="1285"/>
      <c r="Y124" s="1280"/>
    </row>
    <row r="125" spans="1:25" ht="11.25" customHeight="1">
      <c r="A125" s="1272"/>
      <c r="B125" s="1264"/>
      <c r="C125" s="1264"/>
      <c r="D125" s="1264"/>
      <c r="E125" s="1264"/>
      <c r="F125" s="1264"/>
      <c r="G125" s="1264"/>
      <c r="H125" s="1264"/>
      <c r="I125" s="1264"/>
      <c r="J125" s="1264"/>
      <c r="K125" s="1264"/>
      <c r="L125" s="1264"/>
      <c r="M125" s="1264"/>
      <c r="N125" s="1264"/>
      <c r="O125" s="1264"/>
      <c r="P125" s="1264"/>
      <c r="Q125" s="1285"/>
      <c r="R125" s="1285"/>
      <c r="S125" s="1285"/>
      <c r="T125" s="1285"/>
      <c r="U125" s="1285"/>
      <c r="V125" s="1285"/>
      <c r="W125" s="1285"/>
      <c r="X125" s="1285"/>
      <c r="Y125" s="1280"/>
    </row>
    <row r="126" spans="1:25" ht="11.25" customHeight="1">
      <c r="A126" s="1272"/>
      <c r="B126" s="1264"/>
      <c r="C126" s="1264"/>
      <c r="D126" s="1264"/>
      <c r="E126" s="1264"/>
      <c r="F126" s="1264"/>
      <c r="G126" s="1264"/>
      <c r="H126" s="1264"/>
      <c r="I126" s="1264"/>
      <c r="J126" s="1264"/>
      <c r="K126" s="1264"/>
      <c r="L126" s="1264"/>
      <c r="M126" s="1264"/>
      <c r="N126" s="1264"/>
      <c r="O126" s="1264"/>
      <c r="P126" s="1264"/>
      <c r="Q126" s="1285"/>
      <c r="R126" s="1285"/>
      <c r="S126" s="1285"/>
      <c r="T126" s="1285"/>
      <c r="U126" s="1285"/>
      <c r="V126" s="1285"/>
      <c r="W126" s="1285"/>
      <c r="X126" s="1285"/>
      <c r="Y126" s="1280"/>
    </row>
    <row r="127" spans="1:25" ht="11.25" customHeight="1">
      <c r="A127" s="1272"/>
      <c r="B127" s="1264"/>
      <c r="C127" s="1264"/>
      <c r="D127" s="1264"/>
      <c r="E127" s="1264"/>
      <c r="F127" s="1264"/>
      <c r="G127" s="1264"/>
      <c r="H127" s="1264"/>
      <c r="I127" s="1264"/>
      <c r="J127" s="1264"/>
      <c r="K127" s="1264"/>
      <c r="L127" s="1264"/>
      <c r="M127" s="1264"/>
      <c r="N127" s="1264"/>
      <c r="O127" s="1264"/>
      <c r="P127" s="1264"/>
      <c r="Q127" s="1285"/>
      <c r="R127" s="1285"/>
      <c r="S127" s="1285"/>
      <c r="T127" s="1285"/>
      <c r="U127" s="1285"/>
      <c r="V127" s="1285"/>
      <c r="W127" s="1285"/>
      <c r="X127" s="1285"/>
      <c r="Y127" s="1280"/>
    </row>
    <row r="128" spans="1:25" ht="11.25" customHeight="1">
      <c r="A128" s="1272"/>
      <c r="B128" s="1264"/>
      <c r="C128" s="1264"/>
      <c r="D128" s="1264"/>
      <c r="E128" s="1264"/>
      <c r="F128" s="1264"/>
      <c r="G128" s="1264"/>
      <c r="H128" s="1264"/>
      <c r="I128" s="1264"/>
      <c r="J128" s="1264"/>
      <c r="K128" s="1264"/>
      <c r="L128" s="1264"/>
      <c r="M128" s="1264"/>
      <c r="N128" s="1264"/>
      <c r="O128" s="1264"/>
      <c r="P128" s="1264"/>
      <c r="Q128" s="1285"/>
      <c r="R128" s="1285"/>
      <c r="S128" s="1285"/>
      <c r="T128" s="1285"/>
      <c r="U128" s="1285"/>
      <c r="V128" s="1285"/>
      <c r="W128" s="1285"/>
      <c r="X128" s="1285"/>
      <c r="Y128" s="1280"/>
    </row>
    <row r="129" spans="1:25" ht="11.25" customHeight="1">
      <c r="A129" s="1272"/>
      <c r="B129" s="1264"/>
      <c r="C129" s="1264"/>
      <c r="D129" s="1264"/>
      <c r="E129" s="1264"/>
      <c r="F129" s="1264"/>
      <c r="G129" s="1264"/>
      <c r="H129" s="1264"/>
      <c r="I129" s="1264"/>
      <c r="J129" s="1264"/>
      <c r="K129" s="1264"/>
      <c r="L129" s="1264"/>
      <c r="M129" s="1264"/>
      <c r="N129" s="1264"/>
      <c r="O129" s="1264"/>
      <c r="P129" s="1264"/>
      <c r="Q129" s="1285"/>
      <c r="R129" s="1285"/>
      <c r="S129" s="1285"/>
      <c r="T129" s="1285"/>
      <c r="U129" s="1285"/>
      <c r="V129" s="1285"/>
      <c r="W129" s="1285"/>
      <c r="X129" s="1285"/>
      <c r="Y129" s="1280"/>
    </row>
    <row r="130" spans="1:25" ht="11.25" customHeight="1">
      <c r="A130" s="1272"/>
      <c r="B130" s="1264"/>
      <c r="C130" s="1264"/>
      <c r="D130" s="1264"/>
      <c r="E130" s="1264"/>
      <c r="F130" s="1264"/>
      <c r="G130" s="1264"/>
      <c r="H130" s="1264"/>
      <c r="I130" s="1264"/>
      <c r="J130" s="1264"/>
      <c r="K130" s="1264"/>
      <c r="L130" s="1264"/>
      <c r="M130" s="1264"/>
      <c r="N130" s="1264"/>
      <c r="O130" s="1264"/>
      <c r="P130" s="1264"/>
      <c r="Q130" s="1285"/>
      <c r="R130" s="1285"/>
      <c r="S130" s="1285"/>
      <c r="T130" s="1285"/>
      <c r="U130" s="1285"/>
      <c r="V130" s="1285"/>
      <c r="W130" s="1285"/>
      <c r="X130" s="1285"/>
      <c r="Y130" s="1280"/>
    </row>
    <row r="131" spans="1:25" ht="11.25" customHeight="1">
      <c r="A131" s="1272"/>
      <c r="B131" s="1264"/>
      <c r="C131" s="1264"/>
      <c r="D131" s="1264"/>
      <c r="E131" s="1264"/>
      <c r="F131" s="1264"/>
      <c r="G131" s="1264"/>
      <c r="H131" s="1264"/>
      <c r="I131" s="1264"/>
      <c r="J131" s="1264"/>
      <c r="K131" s="1264"/>
      <c r="L131" s="1264"/>
      <c r="M131" s="1264"/>
      <c r="N131" s="1264"/>
      <c r="O131" s="1264"/>
      <c r="P131" s="1264"/>
      <c r="Q131" s="1285"/>
      <c r="R131" s="1285"/>
      <c r="S131" s="1285"/>
      <c r="T131" s="1285"/>
      <c r="U131" s="1285"/>
      <c r="V131" s="1285"/>
      <c r="W131" s="1285"/>
      <c r="X131" s="1285"/>
      <c r="Y131" s="1280"/>
    </row>
    <row r="132" spans="1:25" ht="11.25" customHeight="1">
      <c r="A132" s="1272"/>
      <c r="B132" s="1264"/>
      <c r="C132" s="1264"/>
      <c r="D132" s="1264"/>
      <c r="E132" s="1264"/>
      <c r="F132" s="1264"/>
      <c r="G132" s="1264"/>
      <c r="H132" s="1264"/>
      <c r="I132" s="1264"/>
      <c r="J132" s="1264"/>
      <c r="K132" s="1264"/>
      <c r="L132" s="1264"/>
      <c r="M132" s="1264"/>
      <c r="N132" s="1264"/>
      <c r="O132" s="1264"/>
      <c r="P132" s="1264"/>
      <c r="Q132" s="1285"/>
      <c r="R132" s="1285"/>
      <c r="S132" s="1285"/>
      <c r="T132" s="1285"/>
      <c r="U132" s="1285"/>
      <c r="V132" s="1285"/>
      <c r="W132" s="1285"/>
      <c r="X132" s="1285"/>
      <c r="Y132" s="1280"/>
    </row>
    <row r="133" spans="1:25" ht="11.25" customHeight="1">
      <c r="A133" s="1272"/>
      <c r="B133" s="1264"/>
      <c r="C133" s="1264"/>
      <c r="D133" s="1264"/>
      <c r="E133" s="1264"/>
      <c r="F133" s="1264"/>
      <c r="G133" s="1264"/>
      <c r="H133" s="1264"/>
      <c r="I133" s="1264"/>
      <c r="J133" s="1264"/>
      <c r="K133" s="1264"/>
      <c r="L133" s="1264"/>
      <c r="M133" s="1264"/>
      <c r="N133" s="1264"/>
      <c r="O133" s="1264"/>
      <c r="P133" s="1264"/>
      <c r="Q133" s="1285"/>
      <c r="R133" s="1285"/>
      <c r="S133" s="1285"/>
      <c r="T133" s="1285"/>
      <c r="U133" s="1285"/>
      <c r="V133" s="1285"/>
      <c r="W133" s="1285"/>
      <c r="X133" s="1285"/>
      <c r="Y133" s="1280"/>
    </row>
    <row r="134" spans="1:25" ht="11.25" customHeight="1">
      <c r="A134" s="1272"/>
      <c r="B134" s="1264"/>
      <c r="C134" s="1264"/>
      <c r="D134" s="1264"/>
      <c r="E134" s="1264"/>
      <c r="F134" s="1264"/>
      <c r="G134" s="1264"/>
      <c r="H134" s="1264"/>
      <c r="I134" s="1264"/>
      <c r="J134" s="1264"/>
      <c r="K134" s="1264"/>
      <c r="L134" s="1264"/>
      <c r="M134" s="1264"/>
      <c r="N134" s="1264"/>
      <c r="O134" s="1264"/>
      <c r="P134" s="1264"/>
      <c r="Q134" s="1285"/>
      <c r="R134" s="1285"/>
      <c r="S134" s="1285"/>
      <c r="T134" s="1285"/>
      <c r="U134" s="1285"/>
      <c r="V134" s="1285"/>
      <c r="W134" s="1285"/>
      <c r="X134" s="1285"/>
      <c r="Y134" s="1280"/>
    </row>
    <row r="135" spans="1:25" ht="11.25" customHeight="1">
      <c r="A135" s="1272"/>
      <c r="B135" s="1264"/>
      <c r="C135" s="1264"/>
      <c r="D135" s="1264"/>
      <c r="E135" s="1264"/>
      <c r="F135" s="1264"/>
      <c r="G135" s="1264"/>
      <c r="H135" s="1264"/>
      <c r="I135" s="1264"/>
      <c r="J135" s="1264"/>
      <c r="K135" s="1264"/>
      <c r="L135" s="1264"/>
      <c r="M135" s="1264"/>
      <c r="N135" s="1264"/>
      <c r="O135" s="1264"/>
      <c r="P135" s="1264"/>
      <c r="Q135" s="1285"/>
      <c r="R135" s="1285"/>
      <c r="S135" s="1285"/>
      <c r="T135" s="1285"/>
      <c r="U135" s="1285"/>
      <c r="V135" s="1285"/>
      <c r="W135" s="1285"/>
      <c r="X135" s="1285"/>
      <c r="Y135" s="1280"/>
    </row>
    <row r="136" spans="1:25" ht="11.25" customHeight="1" thickBot="1">
      <c r="A136" s="1337"/>
      <c r="B136" s="1325"/>
      <c r="C136" s="1325"/>
      <c r="D136" s="1325"/>
      <c r="E136" s="1325"/>
      <c r="F136" s="1325"/>
      <c r="G136" s="1325"/>
      <c r="H136" s="1325"/>
      <c r="I136" s="1325"/>
      <c r="J136" s="1325"/>
      <c r="K136" s="1325"/>
      <c r="L136" s="1325"/>
      <c r="M136" s="1325"/>
      <c r="N136" s="1325"/>
      <c r="O136" s="1325"/>
      <c r="P136" s="1325"/>
      <c r="Q136" s="1327"/>
      <c r="R136" s="1327"/>
      <c r="S136" s="1327"/>
      <c r="T136" s="1327"/>
      <c r="U136" s="1327"/>
      <c r="V136" s="1327"/>
      <c r="W136" s="1327"/>
      <c r="X136" s="1327"/>
      <c r="Y136" s="5010"/>
    </row>
    <row r="137" spans="1:25">
      <c r="M137" s="4995"/>
      <c r="N137" s="4995"/>
      <c r="O137" s="4995"/>
      <c r="Y137" s="4996" t="s">
        <v>180</v>
      </c>
    </row>
  </sheetData>
  <mergeCells count="3">
    <mergeCell ref="A76:X76"/>
    <mergeCell ref="A84:Y84"/>
    <mergeCell ref="S42:U42"/>
  </mergeCells>
  <phoneticPr fontId="0" type="noConversion"/>
  <printOptions horizontalCentered="1" verticalCentered="1"/>
  <pageMargins left="0.2" right="0.2" top="0.25" bottom="0.25" header="0.5" footer="0.5"/>
  <pageSetup fitToHeight="2" orientation="portrait" horizontalDpi="1800" verticalDpi="1800" r:id="rId1"/>
  <headerFooter alignWithMargins="0"/>
  <rowBreaks count="1" manualBreakCount="1">
    <brk id="71"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84</vt:i4>
      </vt:variant>
      <vt:variant>
        <vt:lpstr>Named Ranges</vt:lpstr>
      </vt:variant>
      <vt:variant>
        <vt:i4>95</vt:i4>
      </vt:variant>
    </vt:vector>
  </HeadingPairs>
  <TitlesOfParts>
    <vt:vector size="179" baseType="lpstr">
      <vt:lpstr>Cover (Recto)</vt:lpstr>
      <vt:lpstr>Cover (Verso)</vt:lpstr>
      <vt:lpstr>Annual Report</vt:lpstr>
      <vt:lpstr>Notice 1</vt:lpstr>
      <vt:lpstr>T of C</vt:lpstr>
      <vt:lpstr>Special Notice</vt:lpstr>
      <vt:lpstr>A-P1</vt:lpstr>
      <vt:lpstr>B-P2</vt:lpstr>
      <vt:lpstr>C-P3.4</vt:lpstr>
      <vt:lpstr>200-P5.6</vt:lpstr>
      <vt:lpstr>200 Notes-P7</vt:lpstr>
      <vt:lpstr>200 Notes-P8</vt:lpstr>
      <vt:lpstr>200 Notes-P9</vt:lpstr>
      <vt:lpstr>200 Notes-P10</vt:lpstr>
      <vt:lpstr>200 Notes-P11</vt:lpstr>
      <vt:lpstr>200 Notes-P12</vt:lpstr>
      <vt:lpstr>200 Notes-P13</vt:lpstr>
      <vt:lpstr>200 Notes-P14</vt:lpstr>
      <vt:lpstr>200 Notes-P15</vt:lpstr>
      <vt:lpstr>210-P16</vt:lpstr>
      <vt:lpstr>210-P17</vt:lpstr>
      <vt:lpstr>210,220 N&amp;R-P18</vt:lpstr>
      <vt:lpstr>210A-P19</vt:lpstr>
      <vt:lpstr>220-P20</vt:lpstr>
      <vt:lpstr>240-P21.22</vt:lpstr>
      <vt:lpstr>245-P23.24</vt:lpstr>
      <vt:lpstr>310-P25</vt:lpstr>
      <vt:lpstr>310-P26.29</vt:lpstr>
      <vt:lpstr>310A-P30</vt:lpstr>
      <vt:lpstr>330 Inst-P31</vt:lpstr>
      <vt:lpstr>330-P32.33</vt:lpstr>
      <vt:lpstr>332-P34</vt:lpstr>
      <vt:lpstr>335-P35</vt:lpstr>
      <vt:lpstr>342-P36.37</vt:lpstr>
      <vt:lpstr>352A-P38</vt:lpstr>
      <vt:lpstr>352B-P39</vt:lpstr>
      <vt:lpstr>410Inst-P40</vt:lpstr>
      <vt:lpstr>410-P41.47</vt:lpstr>
      <vt:lpstr>412-P48</vt:lpstr>
      <vt:lpstr>414-P49</vt:lpstr>
      <vt:lpstr>N&amp;R-P50</vt:lpstr>
      <vt:lpstr>415Inst-P51</vt:lpstr>
      <vt:lpstr>415-P52.53</vt:lpstr>
      <vt:lpstr>417-P54</vt:lpstr>
      <vt:lpstr>450-P55</vt:lpstr>
      <vt:lpstr>450-P56</vt:lpstr>
      <vt:lpstr>501-P57</vt:lpstr>
      <vt:lpstr>502-P58</vt:lpstr>
      <vt:lpstr>510-P59</vt:lpstr>
      <vt:lpstr>512Inst-P60</vt:lpstr>
      <vt:lpstr>512-P61</vt:lpstr>
      <vt:lpstr>700Inst-P62</vt:lpstr>
      <vt:lpstr>700-P63</vt:lpstr>
      <vt:lpstr>702-P64</vt:lpstr>
      <vt:lpstr>710Inst-P65</vt:lpstr>
      <vt:lpstr>710-P66.67</vt:lpstr>
      <vt:lpstr>710-P68.71</vt:lpstr>
      <vt:lpstr>710S-P72</vt:lpstr>
      <vt:lpstr>720-P73</vt:lpstr>
      <vt:lpstr>750-P74</vt:lpstr>
      <vt:lpstr>755Inst-P75</vt:lpstr>
      <vt:lpstr>755Inst-P76</vt:lpstr>
      <vt:lpstr>755-P77.80</vt:lpstr>
      <vt:lpstr>PTC Suppl P81</vt:lpstr>
      <vt:lpstr>PTC 330-P82-83</vt:lpstr>
      <vt:lpstr>PTC 332-P84</vt:lpstr>
      <vt:lpstr>PTC 335-P85</vt:lpstr>
      <vt:lpstr>PTC 352B-P86</vt:lpstr>
      <vt:lpstr>PTC 410-P87.93</vt:lpstr>
      <vt:lpstr>Blank P.94</vt:lpstr>
      <vt:lpstr>PTC 700-P95</vt:lpstr>
      <vt:lpstr>PTC 710 P96.97</vt:lpstr>
      <vt:lpstr>PTC 710 P98-101</vt:lpstr>
      <vt:lpstr>PTC 710S-P102</vt:lpstr>
      <vt:lpstr>PTC 720-P103</vt:lpstr>
      <vt:lpstr>PTC Grants P104</vt:lpstr>
      <vt:lpstr>Oath-P105</vt:lpstr>
      <vt:lpstr>Mem-P106</vt:lpstr>
      <vt:lpstr>Index-P107</vt:lpstr>
      <vt:lpstr>Index-P108</vt:lpstr>
      <vt:lpstr>Blank Sheet 1</vt:lpstr>
      <vt:lpstr>Blank Sheet 2</vt:lpstr>
      <vt:lpstr>Back Cover 1</vt:lpstr>
      <vt:lpstr>Back Cover 2</vt:lpstr>
      <vt:lpstr>_51</vt:lpstr>
      <vt:lpstr>'330 Inst-P31'!_Hlk288131757</vt:lpstr>
      <vt:lpstr>'330 Inst-P31'!OLE_LINK5</vt:lpstr>
      <vt:lpstr>P_TofC</vt:lpstr>
      <vt:lpstr>'200 Notes-P10'!Print_Area</vt:lpstr>
      <vt:lpstr>'200 Notes-P11'!Print_Area</vt:lpstr>
      <vt:lpstr>'200 Notes-P12'!Print_Area</vt:lpstr>
      <vt:lpstr>'200 Notes-P13'!Print_Area</vt:lpstr>
      <vt:lpstr>'200 Notes-P14'!Print_Area</vt:lpstr>
      <vt:lpstr>'200 Notes-P15'!Print_Area</vt:lpstr>
      <vt:lpstr>'200 Notes-P7'!Print_Area</vt:lpstr>
      <vt:lpstr>'200 Notes-P8'!Print_Area</vt:lpstr>
      <vt:lpstr>'200 Notes-P9'!Print_Area</vt:lpstr>
      <vt:lpstr>'200-P5.6'!Print_Area</vt:lpstr>
      <vt:lpstr>'210,220 N&amp;R-P18'!Print_Area</vt:lpstr>
      <vt:lpstr>'210A-P19'!Print_Area</vt:lpstr>
      <vt:lpstr>'210-P16'!Print_Area</vt:lpstr>
      <vt:lpstr>'210-P17'!Print_Area</vt:lpstr>
      <vt:lpstr>'220-P20'!Print_Area</vt:lpstr>
      <vt:lpstr>'240-P21.22'!Print_Area</vt:lpstr>
      <vt:lpstr>'245-P23.24'!Print_Area</vt:lpstr>
      <vt:lpstr>'310A-P30'!Print_Area</vt:lpstr>
      <vt:lpstr>'310-P25'!Print_Area</vt:lpstr>
      <vt:lpstr>'310-P26.29'!Print_Area</vt:lpstr>
      <vt:lpstr>'330 Inst-P31'!Print_Area</vt:lpstr>
      <vt:lpstr>'330-P32.33'!Print_Area</vt:lpstr>
      <vt:lpstr>'332-P34'!Print_Area</vt:lpstr>
      <vt:lpstr>'335-P35'!Print_Area</vt:lpstr>
      <vt:lpstr>'342-P36.37'!Print_Area</vt:lpstr>
      <vt:lpstr>'352A-P38'!Print_Area</vt:lpstr>
      <vt:lpstr>'352B-P39'!Print_Area</vt:lpstr>
      <vt:lpstr>'410Inst-P40'!Print_Area</vt:lpstr>
      <vt:lpstr>'410-P41.47'!Print_Area</vt:lpstr>
      <vt:lpstr>'412-P48'!Print_Area</vt:lpstr>
      <vt:lpstr>'414-P49'!Print_Area</vt:lpstr>
      <vt:lpstr>'415Inst-P51'!Print_Area</vt:lpstr>
      <vt:lpstr>'415-P52.53'!Print_Area</vt:lpstr>
      <vt:lpstr>'450-P55'!Print_Area</vt:lpstr>
      <vt:lpstr>'450-P56'!Print_Area</vt:lpstr>
      <vt:lpstr>'501-P57'!Print_Area</vt:lpstr>
      <vt:lpstr>'502-P58'!Print_Area</vt:lpstr>
      <vt:lpstr>'510-P59'!Print_Area</vt:lpstr>
      <vt:lpstr>'512Inst-P60'!Print_Area</vt:lpstr>
      <vt:lpstr>'512-P61'!Print_Area</vt:lpstr>
      <vt:lpstr>'700Inst-P62'!Print_Area</vt:lpstr>
      <vt:lpstr>'700-P63'!Print_Area</vt:lpstr>
      <vt:lpstr>'702-P64'!Print_Area</vt:lpstr>
      <vt:lpstr>'710Inst-P65'!Print_Area</vt:lpstr>
      <vt:lpstr>'710-P66.67'!Print_Area</vt:lpstr>
      <vt:lpstr>'710-P68.71'!Print_Area</vt:lpstr>
      <vt:lpstr>'710S-P72'!Print_Area</vt:lpstr>
      <vt:lpstr>'720-P73'!Print_Area</vt:lpstr>
      <vt:lpstr>'750-P74'!Print_Area</vt:lpstr>
      <vt:lpstr>'755Inst-P75'!Print_Area</vt:lpstr>
      <vt:lpstr>'755Inst-P76'!Print_Area</vt:lpstr>
      <vt:lpstr>'755-P77.80'!Print_Area</vt:lpstr>
      <vt:lpstr>'Annual Report'!Print_Area</vt:lpstr>
      <vt:lpstr>'Blank P.94'!Print_Area</vt:lpstr>
      <vt:lpstr>'B-P2'!Print_Area</vt:lpstr>
      <vt:lpstr>'Cover (Recto)'!Print_Area</vt:lpstr>
      <vt:lpstr>'C-P3.4'!Print_Area</vt:lpstr>
      <vt:lpstr>'Index-P107'!Print_Area</vt:lpstr>
      <vt:lpstr>'Index-P108'!Print_Area</vt:lpstr>
      <vt:lpstr>'Mem-P106'!Print_Area</vt:lpstr>
      <vt:lpstr>'N&amp;R-P50'!Print_Area</vt:lpstr>
      <vt:lpstr>'Notice 1'!Print_Area</vt:lpstr>
      <vt:lpstr>'Oath-P105'!Print_Area</vt:lpstr>
      <vt:lpstr>'PTC 330-P82-83'!Print_Area</vt:lpstr>
      <vt:lpstr>'PTC 332-P84'!Print_Area</vt:lpstr>
      <vt:lpstr>'PTC 335-P85'!Print_Area</vt:lpstr>
      <vt:lpstr>'PTC 352B-P86'!Print_Area</vt:lpstr>
      <vt:lpstr>'PTC 410-P87.93'!Print_Area</vt:lpstr>
      <vt:lpstr>'PTC 710 P96.97'!Print_Area</vt:lpstr>
      <vt:lpstr>'PTC 710 P98-101'!Print_Area</vt:lpstr>
      <vt:lpstr>'PTC 710S-P102'!Print_Area</vt:lpstr>
      <vt:lpstr>'PTC 720-P103'!Print_Area</vt:lpstr>
      <vt:lpstr>'PTC Grants P104'!Print_Area</vt:lpstr>
      <vt:lpstr>'PTC Suppl P81'!Print_Area</vt:lpstr>
      <vt:lpstr>'T of C'!Print_Area</vt:lpstr>
      <vt:lpstr>'342-P36.37'!Print_Area_MI</vt:lpstr>
      <vt:lpstr>'415Inst-P51'!Print_Area_MI</vt:lpstr>
      <vt:lpstr>'450-P55'!Print_Area_MI</vt:lpstr>
      <vt:lpstr>'450-P56'!Print_Area_MI</vt:lpstr>
      <vt:lpstr>'502-P58'!Print_Area_MI</vt:lpstr>
      <vt:lpstr>'512Inst-P60'!Print_Area_MI</vt:lpstr>
      <vt:lpstr>'700Inst-P62'!Print_Area_MI</vt:lpstr>
      <vt:lpstr>'710Inst-P65'!Print_Area_MI</vt:lpstr>
      <vt:lpstr>'710S-P72'!Print_Area_MI</vt:lpstr>
      <vt:lpstr>'755Inst-P75'!Print_Area_MI</vt:lpstr>
      <vt:lpstr>'755Inst-P76'!Print_Area_MI</vt:lpstr>
      <vt:lpstr>'B-P2'!Print_Area_MI</vt:lpstr>
      <vt:lpstr>'Mem-P106'!Print_Area_MI</vt:lpstr>
      <vt:lpstr>'PTC 710S-P102'!Print_Area_MI</vt:lpstr>
      <vt:lpstr>'710Inst-P65'!Print_Titles</vt:lpstr>
      <vt:lpstr>'512Inst-P60'!Print_Titles_MI</vt:lpstr>
    </vt:vector>
  </TitlesOfParts>
  <Company>Canadian National</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Ron Hedge</dc:creator>
  <cp:lastModifiedBy>832060</cp:lastModifiedBy>
  <cp:lastPrinted>2018-03-29T15:33:33Z</cp:lastPrinted>
  <dcterms:created xsi:type="dcterms:W3CDTF">2000-03-09T20:51:18Z</dcterms:created>
  <dcterms:modified xsi:type="dcterms:W3CDTF">2018-03-29T18:09:41Z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BExAnalyzer_OldName">
    <vt:lpwstr>2017 GTC R1 All Schedules.xlsx</vt:lpwstr>
  </property>
</Properties>
</file>