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cscp.corp\dfs\Dept\Finance\Accounting\Financial Reporting\AAR STB Reporting\R-1 - 2020\Final R-1\"/>
    </mc:Choice>
  </mc:AlternateContent>
  <bookViews>
    <workbookView xWindow="0" yWindow="0" windowWidth="24000" windowHeight="9750"/>
  </bookViews>
  <sheets>
    <sheet name="210-16" sheetId="2" r:id="rId1"/>
    <sheet name="210-17" sheetId="3" r:id="rId2"/>
  </sheets>
  <externalReferences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S">#REF!</definedName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ALL">#REF!</definedName>
    <definedName name="CAR">#REF!</definedName>
    <definedName name="CON">#REF!</definedName>
    <definedName name="EX">#REF!</definedName>
    <definedName name="GTWLevelPayments">#REF!</definedName>
    <definedName name="KCSR">#REF!</definedName>
    <definedName name="_xlnm.Print_Area" localSheetId="0">'210-16'!$A$1:$I$70</definedName>
    <definedName name="_xlnm.Print_Area" localSheetId="1">'210-17'!$A$1:$G$67</definedName>
    <definedName name="Print_Area_MI">'[2]Oath-P98'!$B$1:$D$65</definedName>
    <definedName name="Print_Titles_MI">'[3]710Inst-P77'!$A$1:$IV$13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3" l="1"/>
  <c r="E30" i="3"/>
  <c r="E16" i="3"/>
  <c r="E68" i="2"/>
  <c r="E58" i="2"/>
  <c r="G41" i="2"/>
  <c r="G39" i="2"/>
  <c r="G35" i="2"/>
  <c r="G34" i="2"/>
  <c r="G33" i="2"/>
  <c r="G32" i="2"/>
  <c r="G31" i="2"/>
  <c r="G30" i="2"/>
  <c r="G29" i="2"/>
  <c r="E37" i="2"/>
  <c r="G27" i="2"/>
  <c r="G37" i="2" l="1"/>
  <c r="E42" i="2"/>
  <c r="G28" i="2"/>
  <c r="G43" i="2"/>
  <c r="E44" i="2" l="1"/>
  <c r="G42" i="2"/>
  <c r="G44" i="2" l="1"/>
  <c r="E59" i="2"/>
  <c r="E69" i="2" s="1"/>
  <c r="E17" i="3" s="1"/>
  <c r="E23" i="3" s="1"/>
  <c r="E31" i="3" s="1"/>
  <c r="E36" i="3" l="1"/>
  <c r="E43" i="3" s="1"/>
  <c r="E45" i="3" s="1"/>
</calcChain>
</file>

<file path=xl/sharedStrings.xml><?xml version="1.0" encoding="utf-8"?>
<sst xmlns="http://schemas.openxmlformats.org/spreadsheetml/2006/main" count="294" uniqueCount="206">
  <si>
    <t xml:space="preserve"> </t>
  </si>
  <si>
    <t>210.  RESULTS OF OPERATIONS</t>
  </si>
  <si>
    <t>(Dollars in Thousands)</t>
  </si>
  <si>
    <t xml:space="preserve">     1.  Disclose the requested information for the respondent pertaining to the</t>
  </si>
  <si>
    <t xml:space="preserve">   4.  All contra entries hereunder should be indicated in parentheses.</t>
  </si>
  <si>
    <t xml:space="preserve">  results of operations for the year.</t>
  </si>
  <si>
    <t xml:space="preserve">   5.  Cross checks:</t>
  </si>
  <si>
    <t xml:space="preserve">     2.  Report total operating expenses from Schedule 410 of this report.  Any</t>
  </si>
  <si>
    <t xml:space="preserve">     Schedule 210</t>
  </si>
  <si>
    <t>Schedule 210</t>
  </si>
  <si>
    <t xml:space="preserve">  disparities in expense amounts shown in this schedule and expense amounts</t>
  </si>
  <si>
    <t xml:space="preserve">    Line 15, column (b)</t>
  </si>
  <si>
    <t>= Line 66, column (b)</t>
  </si>
  <si>
    <t xml:space="preserve">  reported in Schedule 410 must be fully explained on page 18.</t>
  </si>
  <si>
    <t xml:space="preserve">    Line 47 plus 48 plus 49, column (b)</t>
  </si>
  <si>
    <t>= Line 67, column (b)</t>
  </si>
  <si>
    <t xml:space="preserve">     3.  List dividends from investments accounted for under the cost method on</t>
  </si>
  <si>
    <t xml:space="preserve">    Line 50, column (b)</t>
  </si>
  <si>
    <t>= Line 68, column (b)</t>
  </si>
  <si>
    <t xml:space="preserve">  the appropriate line No. 19 for Account No. 513.  "Dividend Income."  List</t>
  </si>
  <si>
    <t>Schedule 410</t>
  </si>
  <si>
    <t xml:space="preserve">  dividends accounted for by the equity method on the appropriate dividend line</t>
  </si>
  <si>
    <t xml:space="preserve">    Line 14, column (b)</t>
  </si>
  <si>
    <t>= Line 620, column (h)</t>
  </si>
  <si>
    <t xml:space="preserve">  No. 25 under the "Income from Affiliated Companies" subsection of this</t>
  </si>
  <si>
    <t xml:space="preserve">    Line 14, column (d)</t>
  </si>
  <si>
    <t>= Line 620, column (f)</t>
  </si>
  <si>
    <t xml:space="preserve">  schedule.</t>
  </si>
  <si>
    <t xml:space="preserve">    Line 14, column (e)</t>
  </si>
  <si>
    <t>= Line 620, column (g)</t>
  </si>
  <si>
    <t>Freight-</t>
  </si>
  <si>
    <t>Passenger-</t>
  </si>
  <si>
    <t>Amount for</t>
  </si>
  <si>
    <t xml:space="preserve">Amount for </t>
  </si>
  <si>
    <t>related</t>
  </si>
  <si>
    <t>Line</t>
  </si>
  <si>
    <t>Cross</t>
  </si>
  <si>
    <t>Item</t>
  </si>
  <si>
    <t>current year</t>
  </si>
  <si>
    <t>preceding year</t>
  </si>
  <si>
    <t>revenue &amp;</t>
  </si>
  <si>
    <t>No.</t>
  </si>
  <si>
    <t>Check</t>
  </si>
  <si>
    <t>expenses</t>
  </si>
  <si>
    <t>(a)</t>
  </si>
  <si>
    <t>(b)</t>
  </si>
  <si>
    <t>(c)</t>
  </si>
  <si>
    <t>(d)</t>
  </si>
  <si>
    <t>(e)</t>
  </si>
  <si>
    <t>ORDINARY ITEMS</t>
  </si>
  <si>
    <t>OPERATING INCOME</t>
  </si>
  <si>
    <t>Railway Operating Income</t>
  </si>
  <si>
    <t>1</t>
  </si>
  <si>
    <t>(101)  Freight</t>
  </si>
  <si>
    <t>NONE</t>
  </si>
  <si>
    <t>2</t>
  </si>
  <si>
    <t>(102)  Passenger</t>
  </si>
  <si>
    <t>3</t>
  </si>
  <si>
    <t xml:space="preserve">(103)  Passenger-Related     </t>
  </si>
  <si>
    <t>4</t>
  </si>
  <si>
    <t>(104)  Switching</t>
  </si>
  <si>
    <t>5</t>
  </si>
  <si>
    <t>(105)  Water Transfers</t>
  </si>
  <si>
    <t>6</t>
  </si>
  <si>
    <t>(106)  Demurrage</t>
  </si>
  <si>
    <t>7</t>
  </si>
  <si>
    <t>(110)  Incidental</t>
  </si>
  <si>
    <t>8</t>
  </si>
  <si>
    <t>(121)  Joint Facility - Credit</t>
  </si>
  <si>
    <t>9</t>
  </si>
  <si>
    <t>(122)  Joint Facility - Debit</t>
  </si>
  <si>
    <t>10</t>
  </si>
  <si>
    <t>(501)  Railway Operating Revenues (Exclusive of Transfers</t>
  </si>
  <si>
    <t xml:space="preserve">          from Government Authorities - Lines 1-9)</t>
  </si>
  <si>
    <t>11</t>
  </si>
  <si>
    <t>(502)  Railway Operating Revenues - Transfers from Government</t>
  </si>
  <si>
    <t xml:space="preserve">          Authorities for Current Operations</t>
  </si>
  <si>
    <t>12</t>
  </si>
  <si>
    <t>(503)  Railway Operating Revenues - Amortization of Deferred</t>
  </si>
  <si>
    <t xml:space="preserve">          Transfers from Government Authorities</t>
  </si>
  <si>
    <t>13</t>
  </si>
  <si>
    <t xml:space="preserve">   TOTAL RAILWAY OPERATING REVENUES (Lines 10-12)</t>
  </si>
  <si>
    <t>14</t>
  </si>
  <si>
    <t>(531)  Railway Operating Expenses</t>
  </si>
  <si>
    <t>15</t>
  </si>
  <si>
    <t xml:space="preserve">        Net Revenue from Railway Operations</t>
  </si>
  <si>
    <t>OTHER INCOME</t>
  </si>
  <si>
    <t>16</t>
  </si>
  <si>
    <t>(506)  Revenue from Property Used in Other Than Carrier Operations</t>
  </si>
  <si>
    <t>17</t>
  </si>
  <si>
    <t>(510)  Miscellaneous Rent Income</t>
  </si>
  <si>
    <t>18</t>
  </si>
  <si>
    <t>(512)  Separately Operated Properties - Profit</t>
  </si>
  <si>
    <t>19</t>
  </si>
  <si>
    <t>(513)  Dividend Income (Cost Method)</t>
  </si>
  <si>
    <t>20</t>
  </si>
  <si>
    <t>(514)  Interest Income</t>
  </si>
  <si>
    <t>21</t>
  </si>
  <si>
    <t>(516)  Income from Sinking and Other Funds</t>
  </si>
  <si>
    <t>22</t>
  </si>
  <si>
    <t>(517)  Release of Premiums on Funded Debt</t>
  </si>
  <si>
    <t>23</t>
  </si>
  <si>
    <t>(518)  Reimbursements Received under Contracts and Agreements</t>
  </si>
  <si>
    <t>24</t>
  </si>
  <si>
    <t>(519)  Miscellaneous Income</t>
  </si>
  <si>
    <t xml:space="preserve">       Income from Affiliated Companies:  519</t>
  </si>
  <si>
    <t>25</t>
  </si>
  <si>
    <t xml:space="preserve">          a.  Dividends (Equity Method)</t>
  </si>
  <si>
    <t>26</t>
  </si>
  <si>
    <t xml:space="preserve">          b.  Equity in Undistributed Earnings (Losses)</t>
  </si>
  <si>
    <t>27</t>
  </si>
  <si>
    <t xml:space="preserve">        TOTAL OTHER INCOME (Lines 16-26)</t>
  </si>
  <si>
    <t>28</t>
  </si>
  <si>
    <t xml:space="preserve">        TOTAL INCOME (Lines 15, 27)</t>
  </si>
  <si>
    <t>MISCELLANEOUS DEDUCTIONS FROM INCOME</t>
  </si>
  <si>
    <t>29</t>
  </si>
  <si>
    <t>(534)  Expenses of Property Used in Other Than Carrier Operations</t>
  </si>
  <si>
    <t>30</t>
  </si>
  <si>
    <t>(544)  Miscellaneous Taxes</t>
  </si>
  <si>
    <t>31</t>
  </si>
  <si>
    <t>(545)  Separately Operated Properties - Loss</t>
  </si>
  <si>
    <t>32</t>
  </si>
  <si>
    <t>(549)  Maintenance of Investment Organization</t>
  </si>
  <si>
    <t>33</t>
  </si>
  <si>
    <t>(550)  Income Transferred under Contracts and Agreements</t>
  </si>
  <si>
    <t>34</t>
  </si>
  <si>
    <t>(551)  Miscellaneous Income Charges</t>
  </si>
  <si>
    <t>35</t>
  </si>
  <si>
    <t>(553)  Uncollectible Accounts</t>
  </si>
  <si>
    <t>36</t>
  </si>
  <si>
    <t xml:space="preserve">        TOTAL MISCELLANEOUS DEDUCTIONS (Lines 29-35)</t>
  </si>
  <si>
    <t>37</t>
  </si>
  <si>
    <t xml:space="preserve">        Income Available for Fixed Charges (Lines 28, 36)</t>
  </si>
  <si>
    <t>Railroad Annual Report R-1</t>
  </si>
  <si>
    <t xml:space="preserve">17 </t>
  </si>
  <si>
    <r>
      <t xml:space="preserve">210.  RESULTS OF OPERATIONS - </t>
    </r>
    <r>
      <rPr>
        <sz val="8"/>
        <rFont val="Helv"/>
      </rPr>
      <t>Concluded</t>
    </r>
  </si>
  <si>
    <t>FIXED CHARGES</t>
  </si>
  <si>
    <t>(546)  Interest on Funded Debt:</t>
  </si>
  <si>
    <t>38</t>
  </si>
  <si>
    <t xml:space="preserve">       (a)  Fixed Interest Not in Default</t>
  </si>
  <si>
    <t>39</t>
  </si>
  <si>
    <t xml:space="preserve">       (b)  Interest in Default</t>
  </si>
  <si>
    <t>40</t>
  </si>
  <si>
    <t>(547)  Interest on Unfunded Debt</t>
  </si>
  <si>
    <t>41</t>
  </si>
  <si>
    <t>(548)  Amortization of Discount on Funded Debt</t>
  </si>
  <si>
    <t>42</t>
  </si>
  <si>
    <t xml:space="preserve">       TOTAL FIXED CHARGES (Lines 38-41)</t>
  </si>
  <si>
    <t>43</t>
  </si>
  <si>
    <t xml:space="preserve">        Income after Fixed Charges (Lines 37, 42)</t>
  </si>
  <si>
    <t>OTHER DEDUCTIONS</t>
  </si>
  <si>
    <t>44</t>
  </si>
  <si>
    <t xml:space="preserve">       (c)  Contingent Interest</t>
  </si>
  <si>
    <t>UNUSUAL OR INFREQUENT ITEMS</t>
  </si>
  <si>
    <t>45</t>
  </si>
  <si>
    <t>(555)  Unusual or Infrequent Items (Debit) Credit</t>
  </si>
  <si>
    <t>46</t>
  </si>
  <si>
    <t xml:space="preserve">       Income (Loss) from Continuing Operations (before Income Taxes)</t>
  </si>
  <si>
    <t>PROVISIONS FOR INCOME TAXES</t>
  </si>
  <si>
    <t>(556)  Income Taxes on Ordinary Income:</t>
  </si>
  <si>
    <t>47</t>
  </si>
  <si>
    <t xml:space="preserve">       (a)  Federal Income Taxes</t>
  </si>
  <si>
    <t>48</t>
  </si>
  <si>
    <t xml:space="preserve">       (b)  State Income Taxes</t>
  </si>
  <si>
    <t>49</t>
  </si>
  <si>
    <t xml:space="preserve">       (c)  Other Income Taxes</t>
  </si>
  <si>
    <t>50</t>
  </si>
  <si>
    <t>(557)  Provision for Deferred Taxes</t>
  </si>
  <si>
    <t>51</t>
  </si>
  <si>
    <t xml:space="preserve">       TOTAL PROVISIONS FOR INCOME TAXES (Lines 47-50)</t>
  </si>
  <si>
    <t>52</t>
  </si>
  <si>
    <t xml:space="preserve">       Income from Continuing Operations (Line 46 minus Line 51)</t>
  </si>
  <si>
    <t>DISCONTINUED OPERATIONS</t>
  </si>
  <si>
    <t xml:space="preserve">(560)  Income or Loss from Operations of Discontinued Segments (Less Applicable Income </t>
  </si>
  <si>
    <t>53</t>
  </si>
  <si>
    <t xml:space="preserve">        Taxes of $       -       )</t>
  </si>
  <si>
    <t>54</t>
  </si>
  <si>
    <t>(562)  Gain or Loss on Disposal of Discontinued Segments (Less Applicable Tax of $       -       )</t>
  </si>
  <si>
    <t>55</t>
  </si>
  <si>
    <t xml:space="preserve">       Income before Extraordinary Items (Lines 52 + 53 + 54)</t>
  </si>
  <si>
    <t>EXTRAORDINARY ITEMS AND ACCOUNTING CHANGES</t>
  </si>
  <si>
    <t>56</t>
  </si>
  <si>
    <t>(570)  Extraordinary Items (net)</t>
  </si>
  <si>
    <t>57</t>
  </si>
  <si>
    <t>(590)  Income Taxes on Extraordinary Items</t>
  </si>
  <si>
    <t>58</t>
  </si>
  <si>
    <t>(591)  Provision for Deferred Taxes - Extraordinary Items</t>
  </si>
  <si>
    <t>59</t>
  </si>
  <si>
    <t xml:space="preserve">       TOTAL EXTRAORDINARY ITEMS (Lines 56-58)</t>
  </si>
  <si>
    <t>60</t>
  </si>
  <si>
    <t>(592)  Cumulative Effect of Changes in Accounting Principles (Less Applicable Tax of $       -       )</t>
  </si>
  <si>
    <t>61</t>
  </si>
  <si>
    <t xml:space="preserve">       Net Income (Loss) (Lines 55 + 59 + 60)</t>
  </si>
  <si>
    <t xml:space="preserve">   Less:  Net Income attributable to noncontrolling interest</t>
  </si>
  <si>
    <t xml:space="preserve">   Net Income attributable to reporting railroad</t>
  </si>
  <si>
    <t xml:space="preserve">   Basic Earnings Per Share</t>
  </si>
  <si>
    <t xml:space="preserve">   Diluted Earnings Per Share</t>
  </si>
  <si>
    <t>RECONCILIATION OF NET RAILWAY OPERATING INCOME (NROI)</t>
  </si>
  <si>
    <t xml:space="preserve">       Net Revenues from Railway Operations</t>
  </si>
  <si>
    <t>(556)  Income Taxes on Ordinary Income (-)</t>
  </si>
  <si>
    <t>(557)  Provision for Deferred Taxes (-)</t>
  </si>
  <si>
    <t xml:space="preserve">       Income from Lease of Road and Equipment (-)</t>
  </si>
  <si>
    <t xml:space="preserve">       Rent for Leased Roads and Equipment (+)</t>
  </si>
  <si>
    <t xml:space="preserve">         Net Railway Operating Income (Loss)</t>
  </si>
  <si>
    <t>Note: Line 49 includes current foreign withholding income taxes.</t>
  </si>
  <si>
    <t>Road Initials: KCSR   Year: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</si>
</sst>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(* #,##0.00_);_(* \(#,##0.00\);_(* &quot;-&quot;_);_(@_)"/>
  </numFmts>
  <fonts count="11">
    <font>
      <sz val="8"/>
      <name val="Helv"/>
    </font>
    <font>
      <sz val="8"/>
      <name val="Helv"/>
    </font>
    <font>
      <b/>
      <sz val="8"/>
      <name val="Helv"/>
    </font>
    <font>
      <sz val="8"/>
      <color indexed="12"/>
      <name val="Helv"/>
    </font>
    <font>
      <sz val="8"/>
      <name val="Arial"/>
      <family val="2"/>
    </font>
    <font>
      <sz val="9"/>
      <name val="Arial"/>
      <family val="2"/>
    </font>
    <font>
      <b/>
      <sz val="9"/>
      <name val="Arial Rounded MT Bold"/>
      <family val="2"/>
    </font>
    <font>
      <sz val="7"/>
      <name val="Arial"/>
      <family val="2"/>
    </font>
    <font>
      <sz val="9"/>
      <name val="Helv"/>
    </font>
    <font>
      <b/>
      <sz val="9"/>
      <name val="Helv"/>
    </font>
    <font>
      <sz val="7"/>
      <name val="Helv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37" fontId="0" fillId="0" borderId="0"/>
  </cellStyleXfs>
  <cellXfs count="187">
    <xf numFmtId="37" fontId="0" fillId="0" borderId="0" xfId="0"/>
    <xf numFmtId="37" fontId="0" fillId="0" borderId="0" xfId="0" applyBorder="1"/>
    <xf numFmtId="37" fontId="0" fillId="0" borderId="2" xfId="0" applyBorder="1"/>
    <xf numFmtId="41" fontId="1" fillId="0" borderId="0" xfId="0" applyNumberFormat="1" applyFont="1" applyFill="1" applyBorder="1"/>
    <xf numFmtId="41" fontId="1" fillId="0" borderId="3" xfId="0" applyNumberFormat="1" applyFont="1" applyFill="1" applyBorder="1"/>
    <xf numFmtId="37" fontId="0" fillId="0" borderId="0" xfId="0" applyFill="1" applyBorder="1"/>
    <xf numFmtId="37" fontId="0" fillId="0" borderId="0" xfId="0" applyBorder="1" applyAlignment="1">
      <alignment horizontal="centerContinuous"/>
    </xf>
    <xf numFmtId="37" fontId="0" fillId="0" borderId="1" xfId="0" applyBorder="1"/>
    <xf numFmtId="37" fontId="6" fillId="0" borderId="0" xfId="0" quotePrefix="1" applyFont="1" applyAlignment="1">
      <alignment horizontal="centerContinuous"/>
    </xf>
    <xf numFmtId="37" fontId="2" fillId="0" borderId="7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9" fillId="0" borderId="8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10" fillId="0" borderId="1" xfId="0" applyFont="1" applyBorder="1" applyAlignment="1">
      <alignment horizontal="centerContinuous"/>
    </xf>
    <xf numFmtId="37" fontId="0" fillId="0" borderId="2" xfId="0" applyBorder="1" applyAlignment="1">
      <alignment horizontal="centerContinuous"/>
    </xf>
    <xf numFmtId="37" fontId="10" fillId="0" borderId="0" xfId="0" applyFont="1" applyBorder="1" applyAlignment="1">
      <alignment horizontal="left"/>
    </xf>
    <xf numFmtId="37" fontId="10" fillId="0" borderId="0" xfId="0" applyFont="1" applyBorder="1" applyAlignment="1">
      <alignment horizontal="center"/>
    </xf>
    <xf numFmtId="37" fontId="10" fillId="0" borderId="9" xfId="0" applyFont="1" applyBorder="1"/>
    <xf numFmtId="37" fontId="10" fillId="0" borderId="10" xfId="0" applyFont="1" applyBorder="1"/>
    <xf numFmtId="37" fontId="10" fillId="0" borderId="11" xfId="0" applyFont="1" applyBorder="1"/>
    <xf numFmtId="37" fontId="10" fillId="0" borderId="12" xfId="0" applyFont="1" applyBorder="1"/>
    <xf numFmtId="37" fontId="10" fillId="0" borderId="13" xfId="0" applyFont="1" applyBorder="1"/>
    <xf numFmtId="37" fontId="10" fillId="0" borderId="14" xfId="0" applyFont="1" applyBorder="1"/>
    <xf numFmtId="37" fontId="10" fillId="0" borderId="15" xfId="0" applyFont="1" applyBorder="1"/>
    <xf numFmtId="37" fontId="10" fillId="0" borderId="16" xfId="0" applyFont="1" applyBorder="1"/>
    <xf numFmtId="37" fontId="10" fillId="0" borderId="17" xfId="0" applyFont="1" applyBorder="1"/>
    <xf numFmtId="37" fontId="10" fillId="0" borderId="15" xfId="0" applyFont="1" applyBorder="1" applyAlignment="1">
      <alignment horizontal="center"/>
    </xf>
    <xf numFmtId="37" fontId="10" fillId="0" borderId="18" xfId="0" applyFont="1" applyBorder="1"/>
    <xf numFmtId="37" fontId="10" fillId="0" borderId="14" xfId="0" applyFont="1" applyBorder="1" applyAlignment="1">
      <alignment horizontal="center"/>
    </xf>
    <xf numFmtId="37" fontId="10" fillId="0" borderId="16" xfId="0" applyFont="1" applyBorder="1" applyAlignment="1">
      <alignment horizontal="center"/>
    </xf>
    <xf numFmtId="37" fontId="10" fillId="0" borderId="17" xfId="0" applyFont="1" applyBorder="1" applyAlignment="1">
      <alignment horizontal="center"/>
    </xf>
    <xf numFmtId="37" fontId="10" fillId="0" borderId="18" xfId="0" applyFont="1" applyBorder="1" applyAlignment="1">
      <alignment horizontal="center"/>
    </xf>
    <xf numFmtId="37" fontId="0" fillId="0" borderId="15" xfId="0" applyBorder="1"/>
    <xf numFmtId="37" fontId="0" fillId="0" borderId="25" xfId="0" applyFill="1" applyBorder="1"/>
    <xf numFmtId="37" fontId="0" fillId="0" borderId="28" xfId="0" applyBorder="1" applyAlignment="1">
      <alignment horizontal="left"/>
    </xf>
    <xf numFmtId="37" fontId="0" fillId="0" borderId="14" xfId="0" applyBorder="1"/>
    <xf numFmtId="37" fontId="0" fillId="0" borderId="16" xfId="0" applyBorder="1"/>
    <xf numFmtId="37" fontId="0" fillId="0" borderId="29" xfId="0" applyFill="1" applyBorder="1"/>
    <xf numFmtId="37" fontId="0" fillId="0" borderId="34" xfId="0" applyBorder="1" applyAlignment="1">
      <alignment horizontal="center"/>
    </xf>
    <xf numFmtId="37" fontId="0" fillId="0" borderId="35" xfId="0" applyBorder="1"/>
    <xf numFmtId="37" fontId="0" fillId="0" borderId="36" xfId="0" applyBorder="1"/>
    <xf numFmtId="37" fontId="10" fillId="0" borderId="37" xfId="0" applyFont="1" applyBorder="1" applyAlignment="1">
      <alignment horizontal="left"/>
    </xf>
    <xf numFmtId="41" fontId="0" fillId="0" borderId="38" xfId="0" applyNumberFormat="1" applyFill="1" applyBorder="1"/>
    <xf numFmtId="41" fontId="1" fillId="0" borderId="38" xfId="0" applyNumberFormat="1" applyFont="1" applyFill="1" applyBorder="1" applyProtection="1">
      <protection locked="0"/>
    </xf>
    <xf numFmtId="41" fontId="1" fillId="0" borderId="38" xfId="0" applyNumberFormat="1" applyFont="1" applyFill="1" applyBorder="1" applyAlignment="1" applyProtection="1">
      <alignment horizontal="right"/>
      <protection locked="0"/>
    </xf>
    <xf numFmtId="37" fontId="0" fillId="0" borderId="14" xfId="0" applyBorder="1" applyAlignment="1">
      <alignment horizontal="center"/>
    </xf>
    <xf numFmtId="41" fontId="1" fillId="0" borderId="29" xfId="0" applyNumberFormat="1" applyFont="1" applyFill="1" applyBorder="1"/>
    <xf numFmtId="37" fontId="0" fillId="0" borderId="2" xfId="0" applyBorder="1" applyAlignment="1">
      <alignment horizontal="center"/>
    </xf>
    <xf numFmtId="37" fontId="0" fillId="0" borderId="44" xfId="0" applyBorder="1"/>
    <xf numFmtId="37" fontId="0" fillId="0" borderId="45" xfId="0" applyBorder="1"/>
    <xf numFmtId="37" fontId="10" fillId="0" borderId="3" xfId="0" applyFont="1" applyBorder="1" applyAlignment="1">
      <alignment horizontal="left"/>
    </xf>
    <xf numFmtId="41" fontId="1" fillId="0" borderId="46" xfId="0" applyNumberFormat="1" applyFont="1" applyFill="1" applyBorder="1"/>
    <xf numFmtId="37" fontId="0" fillId="0" borderId="4" xfId="0" applyBorder="1" applyAlignment="1">
      <alignment horizontal="center"/>
    </xf>
    <xf numFmtId="41" fontId="3" fillId="0" borderId="29" xfId="0" applyNumberFormat="1" applyFont="1" applyFill="1" applyBorder="1"/>
    <xf numFmtId="41" fontId="1" fillId="0" borderId="46" xfId="0" applyNumberFormat="1" applyFont="1" applyFill="1" applyBorder="1" applyAlignment="1" applyProtection="1">
      <alignment horizontal="right"/>
      <protection locked="0"/>
    </xf>
    <xf numFmtId="41" fontId="1" fillId="0" borderId="38" xfId="0" applyNumberFormat="1" applyFont="1" applyFill="1" applyBorder="1"/>
    <xf numFmtId="37" fontId="0" fillId="0" borderId="49" xfId="0" applyBorder="1" applyAlignment="1">
      <alignment horizontal="center"/>
    </xf>
    <xf numFmtId="41" fontId="1" fillId="0" borderId="52" xfId="0" applyNumberFormat="1" applyFont="1" applyFill="1" applyBorder="1"/>
    <xf numFmtId="41" fontId="1" fillId="0" borderId="29" xfId="0" applyNumberFormat="1" applyFont="1" applyFill="1" applyBorder="1" applyProtection="1">
      <protection locked="0"/>
    </xf>
    <xf numFmtId="41" fontId="1" fillId="0" borderId="32" xfId="0" applyNumberFormat="1" applyFont="1" applyFill="1" applyBorder="1" applyProtection="1">
      <protection locked="0"/>
    </xf>
    <xf numFmtId="41" fontId="1" fillId="0" borderId="53" xfId="0" applyNumberFormat="1" applyFont="1" applyFill="1" applyBorder="1" applyProtection="1">
      <protection locked="0"/>
    </xf>
    <xf numFmtId="41" fontId="1" fillId="0" borderId="38" xfId="0" applyNumberFormat="1" applyFont="1" applyFill="1" applyBorder="1" applyAlignment="1" applyProtection="1">
      <protection locked="0"/>
    </xf>
    <xf numFmtId="41" fontId="1" fillId="0" borderId="53" xfId="0" applyNumberFormat="1" applyFont="1" applyFill="1" applyBorder="1" applyAlignment="1" applyProtection="1">
      <protection locked="0"/>
    </xf>
    <xf numFmtId="41" fontId="1" fillId="0" borderId="53" xfId="0" applyNumberFormat="1" applyFont="1" applyFill="1" applyBorder="1" applyAlignment="1" applyProtection="1">
      <alignment horizontal="right"/>
      <protection locked="0"/>
    </xf>
    <xf numFmtId="41" fontId="3" fillId="0" borderId="29" xfId="0" applyNumberFormat="1" applyFont="1" applyFill="1" applyBorder="1" applyAlignment="1">
      <alignment horizontal="left"/>
    </xf>
    <xf numFmtId="41" fontId="3" fillId="0" borderId="32" xfId="0" applyNumberFormat="1" applyFont="1" applyFill="1" applyBorder="1" applyAlignment="1">
      <alignment horizontal="left"/>
    </xf>
    <xf numFmtId="41" fontId="0" fillId="0" borderId="29" xfId="0" applyNumberFormat="1" applyFont="1" applyFill="1" applyBorder="1" applyProtection="1">
      <protection locked="0"/>
    </xf>
    <xf numFmtId="41" fontId="0" fillId="0" borderId="32" xfId="0" applyNumberFormat="1" applyFont="1" applyFill="1" applyBorder="1" applyProtection="1">
      <protection locked="0"/>
    </xf>
    <xf numFmtId="41" fontId="1" fillId="0" borderId="53" xfId="0" applyNumberFormat="1" applyFont="1" applyFill="1" applyBorder="1"/>
    <xf numFmtId="41" fontId="1" fillId="0" borderId="32" xfId="0" applyNumberFormat="1" applyFont="1" applyFill="1" applyBorder="1"/>
    <xf numFmtId="37" fontId="0" fillId="0" borderId="43" xfId="0" applyBorder="1" applyAlignment="1">
      <alignment horizontal="center"/>
    </xf>
    <xf numFmtId="41" fontId="1" fillId="0" borderId="54" xfId="0" applyNumberFormat="1" applyFont="1" applyFill="1" applyBorder="1"/>
    <xf numFmtId="37" fontId="4" fillId="0" borderId="0" xfId="0" applyFont="1" applyFill="1" applyBorder="1"/>
    <xf numFmtId="37" fontId="7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applyFont="1" applyAlignment="1">
      <alignment horizontal="right"/>
    </xf>
    <xf numFmtId="37" fontId="1" fillId="0" borderId="8" xfId="0" applyFont="1" applyBorder="1" applyAlignment="1">
      <alignment horizontal="centerContinuous"/>
    </xf>
    <xf numFmtId="37" fontId="10" fillId="0" borderId="19" xfId="0" applyFont="1" applyBorder="1"/>
    <xf numFmtId="37" fontId="10" fillId="0" borderId="20" xfId="0" applyFont="1" applyBorder="1"/>
    <xf numFmtId="37" fontId="10" fillId="0" borderId="21" xfId="0" applyFont="1" applyBorder="1"/>
    <xf numFmtId="37" fontId="10" fillId="0" borderId="22" xfId="0" applyFont="1" applyBorder="1"/>
    <xf numFmtId="37" fontId="10" fillId="0" borderId="23" xfId="0" applyFont="1" applyBorder="1"/>
    <xf numFmtId="37" fontId="0" fillId="0" borderId="14" xfId="0" applyBorder="1" applyAlignment="1">
      <alignment horizontal="left"/>
    </xf>
    <xf numFmtId="37" fontId="1" fillId="0" borderId="25" xfId="0" applyFont="1" applyBorder="1"/>
    <xf numFmtId="37" fontId="1" fillId="0" borderId="52" xfId="0" applyFont="1" applyBorder="1"/>
    <xf numFmtId="37" fontId="1" fillId="0" borderId="29" xfId="0" applyFont="1" applyBorder="1"/>
    <xf numFmtId="37" fontId="1" fillId="0" borderId="32" xfId="0" applyFont="1" applyBorder="1"/>
    <xf numFmtId="37" fontId="0" fillId="0" borderId="2" xfId="0" applyBorder="1" applyAlignment="1">
      <alignment horizontal="left"/>
    </xf>
    <xf numFmtId="41" fontId="1" fillId="0" borderId="55" xfId="0" applyNumberFormat="1" applyFont="1" applyFill="1" applyBorder="1"/>
    <xf numFmtId="37" fontId="0" fillId="0" borderId="34" xfId="0" applyFill="1" applyBorder="1" applyAlignment="1">
      <alignment horizontal="center"/>
    </xf>
    <xf numFmtId="37" fontId="0" fillId="0" borderId="35" xfId="0" applyFill="1" applyBorder="1"/>
    <xf numFmtId="37" fontId="0" fillId="0" borderId="36" xfId="0" applyFill="1" applyBorder="1"/>
    <xf numFmtId="37" fontId="10" fillId="0" borderId="37" xfId="0" applyFont="1" applyFill="1" applyBorder="1" applyAlignment="1">
      <alignment horizontal="left"/>
    </xf>
    <xf numFmtId="37" fontId="0" fillId="0" borderId="14" xfId="0" applyFill="1" applyBorder="1"/>
    <xf numFmtId="37" fontId="0" fillId="0" borderId="15" xfId="0" applyFill="1" applyBorder="1"/>
    <xf numFmtId="37" fontId="0" fillId="0" borderId="16" xfId="0" applyFill="1" applyBorder="1"/>
    <xf numFmtId="37" fontId="10" fillId="0" borderId="0" xfId="0" applyFont="1" applyFill="1" applyBorder="1" applyAlignment="1">
      <alignment horizontal="center"/>
    </xf>
    <xf numFmtId="37" fontId="0" fillId="0" borderId="14" xfId="0" applyFill="1" applyBorder="1" applyAlignment="1">
      <alignment horizontal="center"/>
    </xf>
    <xf numFmtId="37" fontId="10" fillId="0" borderId="0" xfId="0" applyFont="1" applyFill="1" applyBorder="1" applyAlignment="1">
      <alignment horizontal="left"/>
    </xf>
    <xf numFmtId="41" fontId="1" fillId="0" borderId="29" xfId="0" applyNumberFormat="1" applyFont="1" applyFill="1" applyBorder="1" applyAlignment="1">
      <alignment horizontal="left"/>
    </xf>
    <xf numFmtId="41" fontId="1" fillId="0" borderId="32" xfId="0" applyNumberFormat="1" applyFont="1" applyFill="1" applyBorder="1" applyAlignment="1">
      <alignment horizontal="left"/>
    </xf>
    <xf numFmtId="37" fontId="10" fillId="0" borderId="37" xfId="0" quotePrefix="1" applyFont="1" applyFill="1" applyBorder="1" applyAlignment="1">
      <alignment horizontal="left"/>
    </xf>
    <xf numFmtId="164" fontId="1" fillId="0" borderId="38" xfId="0" applyNumberFormat="1" applyFont="1" applyFill="1" applyBorder="1"/>
    <xf numFmtId="164" fontId="1" fillId="0" borderId="53" xfId="0" applyNumberFormat="1" applyFont="1" applyFill="1" applyBorder="1"/>
    <xf numFmtId="41" fontId="1" fillId="0" borderId="56" xfId="0" applyNumberFormat="1" applyFont="1" applyFill="1" applyBorder="1"/>
    <xf numFmtId="37" fontId="0" fillId="0" borderId="1" xfId="0" applyFill="1" applyBorder="1"/>
    <xf numFmtId="37" fontId="10" fillId="0" borderId="1" xfId="0" applyFont="1" applyFill="1" applyBorder="1" applyAlignment="1">
      <alignment horizontal="left"/>
    </xf>
    <xf numFmtId="37" fontId="0" fillId="0" borderId="0" xfId="0" applyFill="1" applyBorder="1" applyAlignment="1">
      <alignment horizontal="left"/>
    </xf>
    <xf numFmtId="37" fontId="10" fillId="0" borderId="1" xfId="0" applyFont="1" applyFill="1" applyBorder="1"/>
    <xf numFmtId="37" fontId="10" fillId="0" borderId="0" xfId="0" applyFont="1" applyFill="1" applyBorder="1" applyAlignment="1">
      <alignment vertical="top" wrapText="1"/>
    </xf>
    <xf numFmtId="37" fontId="0" fillId="0" borderId="17" xfId="0" applyBorder="1"/>
    <xf numFmtId="37" fontId="0" fillId="0" borderId="17" xfId="0" applyBorder="1" applyAlignment="1">
      <alignment horizontal="center"/>
    </xf>
    <xf numFmtId="37" fontId="0" fillId="0" borderId="5" xfId="0" applyBorder="1" applyAlignment="1">
      <alignment horizontal="left"/>
    </xf>
    <xf numFmtId="37" fontId="0" fillId="0" borderId="3" xfId="0" applyBorder="1"/>
    <xf numFmtId="37" fontId="0" fillId="0" borderId="4" xfId="0" applyBorder="1" applyAlignment="1">
      <alignment horizontal="left"/>
    </xf>
    <xf numFmtId="37" fontId="7" fillId="0" borderId="0" xfId="0" applyFont="1" applyAlignment="1">
      <alignment horizontal="left"/>
    </xf>
    <xf numFmtId="37" fontId="0" fillId="0" borderId="2" xfId="0" applyFill="1" applyBorder="1"/>
    <xf numFmtId="37" fontId="0" fillId="0" borderId="0" xfId="0" applyFill="1"/>
    <xf numFmtId="37" fontId="10" fillId="0" borderId="10" xfId="0" applyFont="1" applyFill="1" applyBorder="1"/>
    <xf numFmtId="37" fontId="10" fillId="0" borderId="15" xfId="0" applyFont="1" applyFill="1" applyBorder="1" applyAlignment="1">
      <alignment horizontal="center"/>
    </xf>
    <xf numFmtId="37" fontId="10" fillId="0" borderId="15" xfId="0" applyFont="1" applyFill="1" applyBorder="1"/>
    <xf numFmtId="37" fontId="5" fillId="0" borderId="0" xfId="0" applyFont="1" applyFill="1" applyAlignment="1">
      <alignment horizontal="left"/>
    </xf>
    <xf numFmtId="37" fontId="6" fillId="0" borderId="0" xfId="0" quotePrefix="1" applyFont="1" applyFill="1" applyAlignment="1">
      <alignment horizontal="centerContinuous"/>
    </xf>
    <xf numFmtId="37" fontId="6" fillId="0" borderId="0" xfId="0" applyFont="1" applyFill="1" applyAlignment="1">
      <alignment horizontal="centerContinuous"/>
    </xf>
    <xf numFmtId="37" fontId="7" fillId="0" borderId="0" xfId="0" applyFont="1" applyFill="1" applyAlignment="1">
      <alignment horizontal="right"/>
    </xf>
    <xf numFmtId="37" fontId="2" fillId="0" borderId="7" xfId="0" applyFont="1" applyFill="1" applyBorder="1" applyAlignment="1">
      <alignment horizontal="centerContinuous"/>
    </xf>
    <xf numFmtId="37" fontId="8" fillId="0" borderId="8" xfId="0" applyFont="1" applyFill="1" applyBorder="1" applyAlignment="1">
      <alignment horizontal="centerContinuous"/>
    </xf>
    <xf numFmtId="37" fontId="9" fillId="0" borderId="8" xfId="0" applyFont="1" applyFill="1" applyBorder="1" applyAlignment="1">
      <alignment horizontal="centerContinuous"/>
    </xf>
    <xf numFmtId="37" fontId="8" fillId="0" borderId="6" xfId="0" applyFont="1" applyFill="1" applyBorder="1" applyAlignment="1">
      <alignment horizontal="centerContinuous"/>
    </xf>
    <xf numFmtId="37" fontId="10" fillId="0" borderId="1" xfId="0" applyFont="1" applyFill="1" applyBorder="1" applyAlignment="1">
      <alignment horizontal="centerContinuous"/>
    </xf>
    <xf numFmtId="37" fontId="0" fillId="0" borderId="0" xfId="0" applyFill="1" applyBorder="1" applyAlignment="1">
      <alignment horizontal="centerContinuous"/>
    </xf>
    <xf numFmtId="37" fontId="0" fillId="0" borderId="2" xfId="0" applyFill="1" applyBorder="1" applyAlignment="1">
      <alignment horizontal="centerContinuous"/>
    </xf>
    <xf numFmtId="37" fontId="10" fillId="0" borderId="0" xfId="0" applyFont="1" applyFill="1" applyBorder="1"/>
    <xf numFmtId="37" fontId="10" fillId="0" borderId="2" xfId="0" applyFont="1" applyFill="1" applyBorder="1"/>
    <xf numFmtId="37" fontId="1" fillId="0" borderId="0" xfId="0" applyFont="1" applyFill="1" applyBorder="1"/>
    <xf numFmtId="37" fontId="10" fillId="0" borderId="0" xfId="0" quotePrefix="1" applyFont="1" applyFill="1" applyBorder="1" applyAlignment="1">
      <alignment horizontal="center"/>
    </xf>
    <xf numFmtId="37" fontId="10" fillId="0" borderId="9" xfId="0" applyFont="1" applyFill="1" applyBorder="1"/>
    <xf numFmtId="37" fontId="10" fillId="0" borderId="11" xfId="0" applyFont="1" applyFill="1" applyBorder="1"/>
    <xf numFmtId="37" fontId="10" fillId="0" borderId="12" xfId="0" applyFont="1" applyFill="1" applyBorder="1"/>
    <xf numFmtId="37" fontId="10" fillId="0" borderId="13" xfId="0" applyFont="1" applyFill="1" applyBorder="1"/>
    <xf numFmtId="37" fontId="10" fillId="0" borderId="14" xfId="0" applyFont="1" applyFill="1" applyBorder="1"/>
    <xf numFmtId="37" fontId="10" fillId="0" borderId="16" xfId="0" applyFont="1" applyFill="1" applyBorder="1"/>
    <xf numFmtId="37" fontId="10" fillId="0" borderId="17" xfId="0" applyFont="1" applyFill="1" applyBorder="1"/>
    <xf numFmtId="37" fontId="10" fillId="0" borderId="18" xfId="0" applyFont="1" applyFill="1" applyBorder="1"/>
    <xf numFmtId="37" fontId="10" fillId="0" borderId="14" xfId="0" applyFont="1" applyFill="1" applyBorder="1" applyAlignment="1">
      <alignment horizontal="center"/>
    </xf>
    <xf numFmtId="37" fontId="10" fillId="0" borderId="16" xfId="0" applyFont="1" applyFill="1" applyBorder="1" applyAlignment="1">
      <alignment horizontal="center"/>
    </xf>
    <xf numFmtId="37" fontId="10" fillId="0" borderId="17" xfId="0" applyFont="1" applyFill="1" applyBorder="1" applyAlignment="1">
      <alignment horizontal="center"/>
    </xf>
    <xf numFmtId="37" fontId="10" fillId="0" borderId="18" xfId="0" applyFont="1" applyFill="1" applyBorder="1" applyAlignment="1">
      <alignment horizontal="center"/>
    </xf>
    <xf numFmtId="37" fontId="0" fillId="0" borderId="19" xfId="0" applyFill="1" applyBorder="1"/>
    <xf numFmtId="37" fontId="0" fillId="0" borderId="20" xfId="0" applyFill="1" applyBorder="1"/>
    <xf numFmtId="37" fontId="0" fillId="0" borderId="21" xfId="0" applyFill="1" applyBorder="1"/>
    <xf numFmtId="37" fontId="0" fillId="0" borderId="22" xfId="0" applyFill="1" applyBorder="1"/>
    <xf numFmtId="37" fontId="0" fillId="0" borderId="23" xfId="0" applyFill="1" applyBorder="1"/>
    <xf numFmtId="37" fontId="0" fillId="0" borderId="9" xfId="0" applyFill="1" applyBorder="1"/>
    <xf numFmtId="37" fontId="0" fillId="0" borderId="10" xfId="0" applyFill="1" applyBorder="1"/>
    <xf numFmtId="37" fontId="0" fillId="0" borderId="11" xfId="0" applyFill="1" applyBorder="1"/>
    <xf numFmtId="37" fontId="10" fillId="0" borderId="24" xfId="0" applyFont="1" applyFill="1" applyBorder="1" applyAlignment="1">
      <alignment horizontal="center"/>
    </xf>
    <xf numFmtId="37" fontId="0" fillId="0" borderId="24" xfId="0" applyFill="1" applyBorder="1"/>
    <xf numFmtId="37" fontId="0" fillId="0" borderId="26" xfId="0" applyFill="1" applyBorder="1"/>
    <xf numFmtId="37" fontId="0" fillId="0" borderId="27" xfId="0" applyFill="1" applyBorder="1"/>
    <xf numFmtId="37" fontId="0" fillId="0" borderId="28" xfId="0" applyFill="1" applyBorder="1" applyAlignment="1">
      <alignment horizontal="left"/>
    </xf>
    <xf numFmtId="37" fontId="0" fillId="0" borderId="30" xfId="0" applyFill="1" applyBorder="1"/>
    <xf numFmtId="37" fontId="0" fillId="0" borderId="31" xfId="0" applyFill="1" applyBorder="1"/>
    <xf numFmtId="37" fontId="0" fillId="0" borderId="32" xfId="0" applyFill="1" applyBorder="1" applyAlignment="1">
      <alignment horizontal="left"/>
    </xf>
    <xf numFmtId="37" fontId="0" fillId="0" borderId="33" xfId="0" applyFill="1" applyBorder="1" applyAlignment="1">
      <alignment horizontal="left"/>
    </xf>
    <xf numFmtId="41" fontId="1" fillId="0" borderId="39" xfId="0" applyNumberFormat="1" applyFont="1" applyFill="1" applyBorder="1"/>
    <xf numFmtId="37" fontId="1" fillId="0" borderId="40" xfId="0" applyFont="1" applyFill="1" applyBorder="1" applyAlignment="1">
      <alignment horizontal="center"/>
    </xf>
    <xf numFmtId="37" fontId="0" fillId="0" borderId="41" xfId="0" applyFill="1" applyBorder="1" applyAlignment="1">
      <alignment horizontal="center"/>
    </xf>
    <xf numFmtId="41" fontId="1" fillId="0" borderId="42" xfId="0" applyNumberFormat="1" applyFont="1" applyFill="1" applyBorder="1"/>
    <xf numFmtId="37" fontId="1" fillId="0" borderId="40" xfId="0" applyFont="1" applyFill="1" applyBorder="1"/>
    <xf numFmtId="41" fontId="1" fillId="0" borderId="30" xfId="0" applyNumberFormat="1" applyFont="1" applyFill="1" applyBorder="1"/>
    <xf numFmtId="37" fontId="1" fillId="0" borderId="31" xfId="0" applyFont="1" applyFill="1" applyBorder="1"/>
    <xf numFmtId="37" fontId="0" fillId="0" borderId="2" xfId="0" applyFill="1" applyBorder="1" applyAlignment="1">
      <alignment horizontal="center"/>
    </xf>
    <xf numFmtId="37" fontId="0" fillId="0" borderId="43" xfId="0" applyFill="1" applyBorder="1"/>
    <xf numFmtId="37" fontId="0" fillId="0" borderId="44" xfId="0" applyFill="1" applyBorder="1"/>
    <xf numFmtId="37" fontId="0" fillId="0" borderId="45" xfId="0" applyFill="1" applyBorder="1"/>
    <xf numFmtId="37" fontId="10" fillId="0" borderId="3" xfId="0" applyFont="1" applyFill="1" applyBorder="1" applyAlignment="1">
      <alignment horizontal="left"/>
    </xf>
    <xf numFmtId="41" fontId="1" fillId="0" borderId="47" xfId="0" applyNumberFormat="1" applyFont="1" applyFill="1" applyBorder="1"/>
    <xf numFmtId="37" fontId="1" fillId="0" borderId="48" xfId="0" applyFont="1" applyFill="1" applyBorder="1"/>
    <xf numFmtId="37" fontId="0" fillId="0" borderId="4" xfId="0" applyFill="1" applyBorder="1" applyAlignment="1">
      <alignment horizontal="center"/>
    </xf>
    <xf numFmtId="37" fontId="0" fillId="0" borderId="49" xfId="0" applyFill="1" applyBorder="1" applyAlignment="1">
      <alignment horizontal="center"/>
    </xf>
    <xf numFmtId="41" fontId="1" fillId="0" borderId="50" xfId="0" applyNumberFormat="1" applyFont="1" applyFill="1" applyBorder="1"/>
    <xf numFmtId="37" fontId="1" fillId="0" borderId="51" xfId="0" applyFont="1" applyFill="1" applyBorder="1"/>
    <xf numFmtId="37" fontId="1" fillId="0" borderId="2" xfId="0" applyFont="1" applyFill="1" applyBorder="1"/>
    <xf numFmtId="37" fontId="0" fillId="0" borderId="43" xfId="0" applyFill="1" applyBorder="1" applyAlignment="1">
      <alignment horizontal="center"/>
    </xf>
    <xf numFmtId="37" fontId="1" fillId="0" borderId="4" xfId="0" applyFont="1" applyFill="1" applyBorder="1"/>
    <xf numFmtId="37" fontId="10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Documents%20and%20Settings/DEFAULT/Local%20Settings/Temporary%20Internet%20Files/Content.IE5/KL3H66WW/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TEMP/MATT/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Finstnt/US%20Companies/2000/GTW/2000_R1/1999%20files/Hector/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I70"/>
  <sheetViews>
    <sheetView tabSelected="1" zoomScale="115" zoomScaleNormal="115" workbookViewId="0"/>
  </sheetViews>
  <sheetFormatPr defaultColWidth="8.77734375" defaultRowHeight="10.5"/>
  <cols>
    <col min="1" max="1" width="4.77734375" style="117" customWidth="1"/>
    <col min="2" max="2" width="5.77734375" style="117" customWidth="1"/>
    <col min="3" max="3" width="0.77734375" style="117" customWidth="1"/>
    <col min="4" max="4" width="55" style="117" customWidth="1"/>
    <col min="5" max="8" width="11.77734375" style="117" customWidth="1"/>
    <col min="9" max="9" width="4.77734375" style="117" customWidth="1"/>
    <col min="10" max="16384" width="8.77734375" style="117"/>
  </cols>
  <sheetData>
    <row r="1" spans="1:9" ht="12" customHeight="1">
      <c r="A1" s="121">
        <v>16</v>
      </c>
      <c r="B1" s="122"/>
      <c r="C1" s="122"/>
      <c r="E1" s="123"/>
      <c r="F1" s="122"/>
      <c r="G1" s="123"/>
      <c r="I1" s="124" t="s">
        <v>205</v>
      </c>
    </row>
    <row r="2" spans="1:9" ht="15" customHeight="1">
      <c r="A2" s="125" t="s">
        <v>1</v>
      </c>
      <c r="B2" s="126"/>
      <c r="C2" s="126"/>
      <c r="D2" s="127"/>
      <c r="E2" s="127"/>
      <c r="F2" s="127"/>
      <c r="G2" s="127"/>
      <c r="H2" s="127"/>
      <c r="I2" s="128"/>
    </row>
    <row r="3" spans="1:9" ht="9" customHeight="1">
      <c r="A3" s="129" t="s">
        <v>2</v>
      </c>
      <c r="B3" s="130"/>
      <c r="C3" s="130"/>
      <c r="D3" s="130"/>
      <c r="E3" s="130"/>
      <c r="F3" s="130"/>
      <c r="G3" s="130"/>
      <c r="H3" s="130"/>
      <c r="I3" s="131"/>
    </row>
    <row r="4" spans="1:9" ht="4" customHeight="1">
      <c r="A4" s="108"/>
      <c r="B4" s="5"/>
      <c r="C4" s="5"/>
      <c r="D4" s="5"/>
      <c r="E4" s="5"/>
      <c r="F4" s="5"/>
      <c r="G4" s="5"/>
      <c r="H4" s="5"/>
      <c r="I4" s="116"/>
    </row>
    <row r="5" spans="1:9" ht="8.5" customHeight="1">
      <c r="A5" s="106" t="s">
        <v>3</v>
      </c>
      <c r="B5" s="132"/>
      <c r="C5" s="132"/>
      <c r="D5" s="132"/>
      <c r="E5" s="98" t="s">
        <v>4</v>
      </c>
      <c r="F5" s="132"/>
      <c r="G5" s="132"/>
      <c r="H5" s="132"/>
      <c r="I5" s="133"/>
    </row>
    <row r="6" spans="1:9" ht="8.5" customHeight="1">
      <c r="A6" s="106" t="s">
        <v>5</v>
      </c>
      <c r="B6" s="132"/>
      <c r="C6" s="132"/>
      <c r="D6" s="132"/>
      <c r="E6" s="98" t="s">
        <v>6</v>
      </c>
      <c r="F6" s="132"/>
      <c r="G6" s="132"/>
      <c r="H6" s="132"/>
      <c r="I6" s="133"/>
    </row>
    <row r="7" spans="1:9" ht="8.5" customHeight="1">
      <c r="A7" s="106" t="s">
        <v>7</v>
      </c>
      <c r="B7" s="132"/>
      <c r="C7" s="132"/>
      <c r="D7" s="132"/>
      <c r="E7" s="98" t="s">
        <v>8</v>
      </c>
      <c r="F7" s="134"/>
      <c r="G7" s="132"/>
      <c r="H7" s="96" t="s">
        <v>9</v>
      </c>
      <c r="I7" s="133"/>
    </row>
    <row r="8" spans="1:9" ht="8.5" customHeight="1">
      <c r="A8" s="106" t="s">
        <v>10</v>
      </c>
      <c r="B8" s="132"/>
      <c r="C8" s="132"/>
      <c r="D8" s="132"/>
      <c r="E8" s="98" t="s">
        <v>11</v>
      </c>
      <c r="F8" s="132"/>
      <c r="G8" s="132"/>
      <c r="H8" s="135" t="s">
        <v>12</v>
      </c>
      <c r="I8" s="133"/>
    </row>
    <row r="9" spans="1:9" ht="8.5" customHeight="1">
      <c r="A9" s="106" t="s">
        <v>13</v>
      </c>
      <c r="B9" s="132"/>
      <c r="C9" s="132"/>
      <c r="D9" s="132"/>
      <c r="E9" s="98" t="s">
        <v>14</v>
      </c>
      <c r="F9" s="132"/>
      <c r="G9" s="132"/>
      <c r="H9" s="135" t="s">
        <v>15</v>
      </c>
      <c r="I9" s="133"/>
    </row>
    <row r="10" spans="1:9" ht="8.5" customHeight="1">
      <c r="A10" s="106" t="s">
        <v>16</v>
      </c>
      <c r="B10" s="132"/>
      <c r="C10" s="132"/>
      <c r="D10" s="132"/>
      <c r="E10" s="98" t="s">
        <v>17</v>
      </c>
      <c r="F10" s="132"/>
      <c r="G10" s="132"/>
      <c r="H10" s="135" t="s">
        <v>18</v>
      </c>
      <c r="I10" s="133"/>
    </row>
    <row r="11" spans="1:9" ht="8.5" customHeight="1">
      <c r="A11" s="106" t="s">
        <v>19</v>
      </c>
      <c r="B11" s="132"/>
      <c r="C11" s="132"/>
      <c r="D11" s="132"/>
      <c r="E11" s="132"/>
      <c r="F11" s="132"/>
      <c r="G11" s="132"/>
      <c r="H11" s="96" t="s">
        <v>20</v>
      </c>
      <c r="I11" s="133"/>
    </row>
    <row r="12" spans="1:9" ht="8.5" customHeight="1">
      <c r="A12" s="106" t="s">
        <v>21</v>
      </c>
      <c r="B12" s="132"/>
      <c r="C12" s="132"/>
      <c r="D12" s="132"/>
      <c r="E12" s="98" t="s">
        <v>22</v>
      </c>
      <c r="F12" s="132"/>
      <c r="G12" s="132"/>
      <c r="H12" s="96" t="s">
        <v>23</v>
      </c>
      <c r="I12" s="133"/>
    </row>
    <row r="13" spans="1:9" ht="8.5" customHeight="1">
      <c r="A13" s="106" t="s">
        <v>24</v>
      </c>
      <c r="B13" s="132"/>
      <c r="C13" s="132"/>
      <c r="D13" s="132"/>
      <c r="E13" s="98" t="s">
        <v>25</v>
      </c>
      <c r="F13" s="132"/>
      <c r="G13" s="132"/>
      <c r="H13" s="96" t="s">
        <v>26</v>
      </c>
      <c r="I13" s="133"/>
    </row>
    <row r="14" spans="1:9" ht="8.5" customHeight="1">
      <c r="A14" s="106" t="s">
        <v>27</v>
      </c>
      <c r="B14" s="132"/>
      <c r="C14" s="132"/>
      <c r="D14" s="132"/>
      <c r="E14" s="98" t="s">
        <v>28</v>
      </c>
      <c r="F14" s="132"/>
      <c r="G14" s="132"/>
      <c r="H14" s="96" t="s">
        <v>29</v>
      </c>
      <c r="I14" s="133"/>
    </row>
    <row r="15" spans="1:9" ht="8.5" customHeight="1">
      <c r="A15" s="108"/>
      <c r="B15" s="132"/>
      <c r="C15" s="132"/>
      <c r="D15" s="132"/>
      <c r="E15" s="98"/>
      <c r="F15" s="132"/>
      <c r="G15" s="132"/>
      <c r="H15" s="132"/>
      <c r="I15" s="133"/>
    </row>
    <row r="16" spans="1:9" ht="4" customHeight="1">
      <c r="A16" s="108"/>
      <c r="B16" s="132"/>
      <c r="C16" s="132"/>
      <c r="D16" s="132"/>
      <c r="E16" s="132"/>
      <c r="F16" s="132"/>
      <c r="G16" s="132"/>
      <c r="H16" s="132"/>
      <c r="I16" s="133"/>
    </row>
    <row r="17" spans="1:9" ht="4" customHeight="1">
      <c r="A17" s="136"/>
      <c r="B17" s="118"/>
      <c r="C17" s="137"/>
      <c r="D17" s="138"/>
      <c r="E17" s="118"/>
      <c r="F17" s="118"/>
      <c r="G17" s="118"/>
      <c r="H17" s="118"/>
      <c r="I17" s="139"/>
    </row>
    <row r="18" spans="1:9" ht="8.5" customHeight="1">
      <c r="A18" s="140"/>
      <c r="B18" s="120"/>
      <c r="C18" s="141"/>
      <c r="D18" s="142"/>
      <c r="E18" s="120"/>
      <c r="F18" s="120"/>
      <c r="G18" s="119" t="s">
        <v>30</v>
      </c>
      <c r="H18" s="119" t="s">
        <v>31</v>
      </c>
      <c r="I18" s="143"/>
    </row>
    <row r="19" spans="1:9" ht="8.5" customHeight="1">
      <c r="A19" s="140"/>
      <c r="B19" s="120"/>
      <c r="C19" s="141"/>
      <c r="D19" s="142"/>
      <c r="E19" s="119" t="s">
        <v>32</v>
      </c>
      <c r="F19" s="119" t="s">
        <v>33</v>
      </c>
      <c r="G19" s="119" t="s">
        <v>34</v>
      </c>
      <c r="H19" s="119" t="s">
        <v>34</v>
      </c>
      <c r="I19" s="143"/>
    </row>
    <row r="20" spans="1:9" ht="8.5" customHeight="1">
      <c r="A20" s="144" t="s">
        <v>35</v>
      </c>
      <c r="B20" s="119" t="s">
        <v>36</v>
      </c>
      <c r="C20" s="145"/>
      <c r="D20" s="146" t="s">
        <v>37</v>
      </c>
      <c r="E20" s="119" t="s">
        <v>38</v>
      </c>
      <c r="F20" s="119" t="s">
        <v>39</v>
      </c>
      <c r="G20" s="119" t="s">
        <v>40</v>
      </c>
      <c r="H20" s="119" t="s">
        <v>40</v>
      </c>
      <c r="I20" s="147" t="s">
        <v>35</v>
      </c>
    </row>
    <row r="21" spans="1:9" ht="8.5" customHeight="1">
      <c r="A21" s="144" t="s">
        <v>41</v>
      </c>
      <c r="B21" s="119" t="s">
        <v>42</v>
      </c>
      <c r="C21" s="145"/>
      <c r="D21" s="142"/>
      <c r="E21" s="120"/>
      <c r="F21" s="120"/>
      <c r="G21" s="119" t="s">
        <v>43</v>
      </c>
      <c r="H21" s="119" t="s">
        <v>43</v>
      </c>
      <c r="I21" s="147" t="s">
        <v>41</v>
      </c>
    </row>
    <row r="22" spans="1:9" ht="8.5" customHeight="1">
      <c r="A22" s="140"/>
      <c r="B22" s="120"/>
      <c r="C22" s="141"/>
      <c r="D22" s="146" t="s">
        <v>44</v>
      </c>
      <c r="E22" s="119" t="s">
        <v>45</v>
      </c>
      <c r="F22" s="119" t="s">
        <v>46</v>
      </c>
      <c r="G22" s="119" t="s">
        <v>47</v>
      </c>
      <c r="H22" s="119" t="s">
        <v>48</v>
      </c>
      <c r="I22" s="143"/>
    </row>
    <row r="23" spans="1:9" ht="4" customHeight="1" thickBot="1">
      <c r="A23" s="148"/>
      <c r="B23" s="149"/>
      <c r="C23" s="150"/>
      <c r="D23" s="151"/>
      <c r="E23" s="94"/>
      <c r="F23" s="149"/>
      <c r="G23" s="94"/>
      <c r="H23" s="94"/>
      <c r="I23" s="152"/>
    </row>
    <row r="24" spans="1:9" ht="10.5" customHeight="1">
      <c r="A24" s="153"/>
      <c r="B24" s="154"/>
      <c r="C24" s="155"/>
      <c r="D24" s="156" t="s">
        <v>49</v>
      </c>
      <c r="E24" s="33"/>
      <c r="F24" s="157"/>
      <c r="G24" s="158"/>
      <c r="H24" s="159"/>
      <c r="I24" s="160" t="s">
        <v>0</v>
      </c>
    </row>
    <row r="25" spans="1:9" ht="10.5" customHeight="1">
      <c r="A25" s="93"/>
      <c r="B25" s="94"/>
      <c r="C25" s="95"/>
      <c r="D25" s="96" t="s">
        <v>50</v>
      </c>
      <c r="E25" s="37"/>
      <c r="F25" s="134"/>
      <c r="G25" s="161"/>
      <c r="H25" s="162"/>
      <c r="I25" s="163" t="s">
        <v>0</v>
      </c>
    </row>
    <row r="26" spans="1:9" ht="10.5" customHeight="1">
      <c r="A26" s="93"/>
      <c r="B26" s="94"/>
      <c r="C26" s="95"/>
      <c r="D26" s="96" t="s">
        <v>51</v>
      </c>
      <c r="E26" s="37"/>
      <c r="F26" s="134"/>
      <c r="G26" s="161"/>
      <c r="H26" s="162"/>
      <c r="I26" s="164" t="s">
        <v>0</v>
      </c>
    </row>
    <row r="27" spans="1:9" ht="11.5" customHeight="1">
      <c r="A27" s="89" t="s">
        <v>52</v>
      </c>
      <c r="B27" s="90"/>
      <c r="C27" s="91"/>
      <c r="D27" s="92" t="s">
        <v>53</v>
      </c>
      <c r="E27" s="42">
        <v>1282505</v>
      </c>
      <c r="F27" s="42">
        <v>1388865</v>
      </c>
      <c r="G27" s="165">
        <f>E27</f>
        <v>1282505</v>
      </c>
      <c r="H27" s="166" t="s">
        <v>54</v>
      </c>
      <c r="I27" s="167" t="s">
        <v>52</v>
      </c>
    </row>
    <row r="28" spans="1:9" ht="11.5" customHeight="1">
      <c r="A28" s="89" t="s">
        <v>55</v>
      </c>
      <c r="B28" s="90"/>
      <c r="C28" s="91"/>
      <c r="D28" s="92" t="s">
        <v>56</v>
      </c>
      <c r="E28" s="43">
        <v>0</v>
      </c>
      <c r="F28" s="43">
        <v>0</v>
      </c>
      <c r="G28" s="168">
        <f t="shared" ref="G28:G44" si="0">E28</f>
        <v>0</v>
      </c>
      <c r="H28" s="169"/>
      <c r="I28" s="167" t="s">
        <v>55</v>
      </c>
    </row>
    <row r="29" spans="1:9" ht="11.5" customHeight="1">
      <c r="A29" s="89" t="s">
        <v>57</v>
      </c>
      <c r="B29" s="90"/>
      <c r="C29" s="91"/>
      <c r="D29" s="92" t="s">
        <v>58</v>
      </c>
      <c r="E29" s="43">
        <v>0</v>
      </c>
      <c r="F29" s="43">
        <v>0</v>
      </c>
      <c r="G29" s="168">
        <f t="shared" si="0"/>
        <v>0</v>
      </c>
      <c r="H29" s="169"/>
      <c r="I29" s="167" t="s">
        <v>57</v>
      </c>
    </row>
    <row r="30" spans="1:9" ht="11.5" customHeight="1">
      <c r="A30" s="89" t="s">
        <v>59</v>
      </c>
      <c r="B30" s="90"/>
      <c r="C30" s="91"/>
      <c r="D30" s="92" t="s">
        <v>60</v>
      </c>
      <c r="E30" s="43">
        <v>20824</v>
      </c>
      <c r="F30" s="43">
        <v>19410</v>
      </c>
      <c r="G30" s="168">
        <f t="shared" si="0"/>
        <v>20824</v>
      </c>
      <c r="H30" s="169"/>
      <c r="I30" s="167" t="s">
        <v>59</v>
      </c>
    </row>
    <row r="31" spans="1:9" ht="11.5" customHeight="1">
      <c r="A31" s="89" t="s">
        <v>61</v>
      </c>
      <c r="B31" s="90"/>
      <c r="C31" s="91"/>
      <c r="D31" s="92" t="s">
        <v>62</v>
      </c>
      <c r="E31" s="44">
        <v>0</v>
      </c>
      <c r="F31" s="44">
        <v>0</v>
      </c>
      <c r="G31" s="168">
        <f t="shared" si="0"/>
        <v>0</v>
      </c>
      <c r="H31" s="169"/>
      <c r="I31" s="167" t="s">
        <v>61</v>
      </c>
    </row>
    <row r="32" spans="1:9" ht="11.5" customHeight="1">
      <c r="A32" s="89" t="s">
        <v>63</v>
      </c>
      <c r="B32" s="90"/>
      <c r="C32" s="91"/>
      <c r="D32" s="92" t="s">
        <v>64</v>
      </c>
      <c r="E32" s="43">
        <v>42060</v>
      </c>
      <c r="F32" s="43">
        <v>37597</v>
      </c>
      <c r="G32" s="168">
        <f t="shared" si="0"/>
        <v>42060</v>
      </c>
      <c r="H32" s="169"/>
      <c r="I32" s="167" t="s">
        <v>63</v>
      </c>
    </row>
    <row r="33" spans="1:9" ht="11.5" customHeight="1">
      <c r="A33" s="89" t="s">
        <v>65</v>
      </c>
      <c r="B33" s="90"/>
      <c r="C33" s="91"/>
      <c r="D33" s="92" t="s">
        <v>66</v>
      </c>
      <c r="E33" s="43">
        <v>33299</v>
      </c>
      <c r="F33" s="43">
        <v>36626</v>
      </c>
      <c r="G33" s="168">
        <f t="shared" si="0"/>
        <v>33299</v>
      </c>
      <c r="H33" s="169"/>
      <c r="I33" s="167" t="s">
        <v>65</v>
      </c>
    </row>
    <row r="34" spans="1:9" ht="11.5" customHeight="1">
      <c r="A34" s="89" t="s">
        <v>67</v>
      </c>
      <c r="B34" s="90"/>
      <c r="C34" s="91"/>
      <c r="D34" s="92" t="s">
        <v>68</v>
      </c>
      <c r="E34" s="44">
        <v>0</v>
      </c>
      <c r="F34" s="44">
        <v>0</v>
      </c>
      <c r="G34" s="168">
        <f t="shared" si="0"/>
        <v>0</v>
      </c>
      <c r="H34" s="169"/>
      <c r="I34" s="167" t="s">
        <v>67</v>
      </c>
    </row>
    <row r="35" spans="1:9" ht="11.5" customHeight="1">
      <c r="A35" s="89" t="s">
        <v>69</v>
      </c>
      <c r="B35" s="90"/>
      <c r="C35" s="91"/>
      <c r="D35" s="92" t="s">
        <v>70</v>
      </c>
      <c r="E35" s="44">
        <v>0</v>
      </c>
      <c r="F35" s="44">
        <v>0</v>
      </c>
      <c r="G35" s="168">
        <f t="shared" si="0"/>
        <v>0</v>
      </c>
      <c r="H35" s="169"/>
      <c r="I35" s="167" t="s">
        <v>69</v>
      </c>
    </row>
    <row r="36" spans="1:9" ht="11.15" customHeight="1">
      <c r="A36" s="97" t="s">
        <v>71</v>
      </c>
      <c r="B36" s="94"/>
      <c r="C36" s="95"/>
      <c r="D36" s="98" t="s">
        <v>72</v>
      </c>
      <c r="E36" s="46"/>
      <c r="F36" s="46"/>
      <c r="G36" s="170"/>
      <c r="H36" s="171"/>
      <c r="I36" s="172">
        <v>10</v>
      </c>
    </row>
    <row r="37" spans="1:9" ht="11.15" customHeight="1">
      <c r="A37" s="173"/>
      <c r="B37" s="174"/>
      <c r="C37" s="175"/>
      <c r="D37" s="176" t="s">
        <v>73</v>
      </c>
      <c r="E37" s="51">
        <f>SUM(E27:E36)</f>
        <v>1378688</v>
      </c>
      <c r="F37" s="51">
        <v>1482498</v>
      </c>
      <c r="G37" s="177">
        <f>E37</f>
        <v>1378688</v>
      </c>
      <c r="H37" s="178"/>
      <c r="I37" s="179"/>
    </row>
    <row r="38" spans="1:9" ht="11.15" customHeight="1">
      <c r="A38" s="97" t="s">
        <v>74</v>
      </c>
      <c r="B38" s="94"/>
      <c r="C38" s="95"/>
      <c r="D38" s="98" t="s">
        <v>75</v>
      </c>
      <c r="E38" s="53"/>
      <c r="F38" s="53"/>
      <c r="G38" s="170"/>
      <c r="H38" s="171"/>
      <c r="I38" s="172">
        <v>11</v>
      </c>
    </row>
    <row r="39" spans="1:9" ht="11.15" customHeight="1">
      <c r="A39" s="173"/>
      <c r="B39" s="174"/>
      <c r="C39" s="175"/>
      <c r="D39" s="176" t="s">
        <v>76</v>
      </c>
      <c r="E39" s="54">
        <v>0</v>
      </c>
      <c r="F39" s="54">
        <v>0</v>
      </c>
      <c r="G39" s="177">
        <f t="shared" si="0"/>
        <v>0</v>
      </c>
      <c r="H39" s="178"/>
      <c r="I39" s="179"/>
    </row>
    <row r="40" spans="1:9" ht="11.15" customHeight="1">
      <c r="A40" s="97" t="s">
        <v>77</v>
      </c>
      <c r="B40" s="94"/>
      <c r="C40" s="95"/>
      <c r="D40" s="98" t="s">
        <v>78</v>
      </c>
      <c r="E40" s="46"/>
      <c r="F40" s="46"/>
      <c r="G40" s="170"/>
      <c r="H40" s="171"/>
      <c r="I40" s="172">
        <v>12</v>
      </c>
    </row>
    <row r="41" spans="1:9" ht="11.15" customHeight="1">
      <c r="A41" s="173"/>
      <c r="B41" s="174"/>
      <c r="C41" s="175"/>
      <c r="D41" s="176" t="s">
        <v>79</v>
      </c>
      <c r="E41" s="54">
        <v>2323</v>
      </c>
      <c r="F41" s="54">
        <v>2323</v>
      </c>
      <c r="G41" s="177">
        <f t="shared" si="0"/>
        <v>2323</v>
      </c>
      <c r="H41" s="178"/>
      <c r="I41" s="179"/>
    </row>
    <row r="42" spans="1:9" ht="11.5" customHeight="1">
      <c r="A42" s="89" t="s">
        <v>80</v>
      </c>
      <c r="B42" s="90"/>
      <c r="C42" s="91"/>
      <c r="D42" s="92" t="s">
        <v>81</v>
      </c>
      <c r="E42" s="55">
        <f>SUM(E37:E41)</f>
        <v>1381011</v>
      </c>
      <c r="F42" s="55">
        <v>1484821</v>
      </c>
      <c r="G42" s="168">
        <f t="shared" si="0"/>
        <v>1381011</v>
      </c>
      <c r="H42" s="169"/>
      <c r="I42" s="180" t="s">
        <v>80</v>
      </c>
    </row>
    <row r="43" spans="1:9" ht="11.5" customHeight="1">
      <c r="A43" s="89" t="s">
        <v>82</v>
      </c>
      <c r="B43" s="90"/>
      <c r="C43" s="91"/>
      <c r="D43" s="92" t="s">
        <v>83</v>
      </c>
      <c r="E43" s="55">
        <v>929285</v>
      </c>
      <c r="F43" s="55">
        <v>1147854</v>
      </c>
      <c r="G43" s="168">
        <f t="shared" si="0"/>
        <v>929285</v>
      </c>
      <c r="H43" s="169"/>
      <c r="I43" s="180" t="s">
        <v>82</v>
      </c>
    </row>
    <row r="44" spans="1:9" ht="11.5" customHeight="1" thickBot="1">
      <c r="A44" s="89" t="s">
        <v>84</v>
      </c>
      <c r="B44" s="90"/>
      <c r="C44" s="91"/>
      <c r="D44" s="92" t="s">
        <v>85</v>
      </c>
      <c r="E44" s="55">
        <f>E42-E43</f>
        <v>451726</v>
      </c>
      <c r="F44" s="55">
        <v>336967</v>
      </c>
      <c r="G44" s="181">
        <f t="shared" si="0"/>
        <v>451726</v>
      </c>
      <c r="H44" s="182"/>
      <c r="I44" s="180" t="s">
        <v>84</v>
      </c>
    </row>
    <row r="45" spans="1:9" ht="11.15" customHeight="1">
      <c r="A45" s="93"/>
      <c r="B45" s="94"/>
      <c r="C45" s="95"/>
      <c r="D45" s="96" t="s">
        <v>86</v>
      </c>
      <c r="E45" s="46"/>
      <c r="F45" s="57"/>
      <c r="G45" s="3"/>
      <c r="H45" s="183"/>
      <c r="I45" s="116"/>
    </row>
    <row r="46" spans="1:9" ht="11.15" customHeight="1">
      <c r="A46" s="97" t="s">
        <v>87</v>
      </c>
      <c r="B46" s="94"/>
      <c r="C46" s="95"/>
      <c r="D46" s="98" t="s">
        <v>88</v>
      </c>
      <c r="E46" s="58">
        <v>28</v>
      </c>
      <c r="F46" s="59">
        <v>27</v>
      </c>
      <c r="G46" s="3"/>
      <c r="H46" s="183"/>
      <c r="I46" s="172" t="s">
        <v>87</v>
      </c>
    </row>
    <row r="47" spans="1:9" ht="11.5" customHeight="1">
      <c r="A47" s="89" t="s">
        <v>89</v>
      </c>
      <c r="B47" s="90"/>
      <c r="C47" s="91"/>
      <c r="D47" s="92" t="s">
        <v>90</v>
      </c>
      <c r="E47" s="43">
        <v>0</v>
      </c>
      <c r="F47" s="60">
        <v>0</v>
      </c>
      <c r="G47" s="3"/>
      <c r="H47" s="183"/>
      <c r="I47" s="180" t="s">
        <v>89</v>
      </c>
    </row>
    <row r="48" spans="1:9" ht="11.5" customHeight="1">
      <c r="A48" s="89" t="s">
        <v>91</v>
      </c>
      <c r="B48" s="90"/>
      <c r="C48" s="91"/>
      <c r="D48" s="92" t="s">
        <v>92</v>
      </c>
      <c r="E48" s="61">
        <v>0</v>
      </c>
      <c r="F48" s="62">
        <v>0</v>
      </c>
      <c r="G48" s="3"/>
      <c r="H48" s="183"/>
      <c r="I48" s="180" t="s">
        <v>91</v>
      </c>
    </row>
    <row r="49" spans="1:9" ht="11.5" customHeight="1">
      <c r="A49" s="89" t="s">
        <v>93</v>
      </c>
      <c r="B49" s="90"/>
      <c r="C49" s="91"/>
      <c r="D49" s="92" t="s">
        <v>94</v>
      </c>
      <c r="E49" s="43">
        <v>5</v>
      </c>
      <c r="F49" s="60">
        <v>4</v>
      </c>
      <c r="G49" s="3"/>
      <c r="H49" s="183"/>
      <c r="I49" s="180" t="s">
        <v>93</v>
      </c>
    </row>
    <row r="50" spans="1:9" ht="11.5" customHeight="1">
      <c r="A50" s="89" t="s">
        <v>95</v>
      </c>
      <c r="B50" s="90"/>
      <c r="C50" s="91"/>
      <c r="D50" s="92" t="s">
        <v>96</v>
      </c>
      <c r="E50" s="43">
        <v>0</v>
      </c>
      <c r="F50" s="60">
        <v>47</v>
      </c>
      <c r="G50" s="3"/>
      <c r="H50" s="183"/>
      <c r="I50" s="180" t="s">
        <v>95</v>
      </c>
    </row>
    <row r="51" spans="1:9" ht="11.5" customHeight="1">
      <c r="A51" s="89" t="s">
        <v>97</v>
      </c>
      <c r="B51" s="90"/>
      <c r="C51" s="91"/>
      <c r="D51" s="92" t="s">
        <v>98</v>
      </c>
      <c r="E51" s="44">
        <v>0</v>
      </c>
      <c r="F51" s="63">
        <v>0</v>
      </c>
      <c r="G51" s="3"/>
      <c r="H51" s="183"/>
      <c r="I51" s="180" t="s">
        <v>97</v>
      </c>
    </row>
    <row r="52" spans="1:9" ht="11.5" customHeight="1">
      <c r="A52" s="89" t="s">
        <v>99</v>
      </c>
      <c r="B52" s="90"/>
      <c r="C52" s="91"/>
      <c r="D52" s="92" t="s">
        <v>100</v>
      </c>
      <c r="E52" s="44">
        <v>0</v>
      </c>
      <c r="F52" s="63">
        <v>0</v>
      </c>
      <c r="G52" s="3"/>
      <c r="H52" s="183"/>
      <c r="I52" s="180" t="s">
        <v>99</v>
      </c>
    </row>
    <row r="53" spans="1:9" ht="11.5" customHeight="1">
      <c r="A53" s="89" t="s">
        <v>101</v>
      </c>
      <c r="B53" s="90"/>
      <c r="C53" s="91"/>
      <c r="D53" s="92" t="s">
        <v>102</v>
      </c>
      <c r="E53" s="44">
        <v>0</v>
      </c>
      <c r="F53" s="63">
        <v>0</v>
      </c>
      <c r="G53" s="3"/>
      <c r="H53" s="183"/>
      <c r="I53" s="180" t="s">
        <v>101</v>
      </c>
    </row>
    <row r="54" spans="1:9" ht="11.5" customHeight="1">
      <c r="A54" s="89" t="s">
        <v>103</v>
      </c>
      <c r="B54" s="90"/>
      <c r="C54" s="91"/>
      <c r="D54" s="92" t="s">
        <v>104</v>
      </c>
      <c r="E54" s="43">
        <v>6350</v>
      </c>
      <c r="F54" s="60">
        <v>806</v>
      </c>
      <c r="G54" s="3"/>
      <c r="H54" s="183"/>
      <c r="I54" s="180" t="s">
        <v>103</v>
      </c>
    </row>
    <row r="55" spans="1:9" ht="11.15" customHeight="1">
      <c r="A55" s="93"/>
      <c r="B55" s="94"/>
      <c r="C55" s="95"/>
      <c r="D55" s="98" t="s">
        <v>105</v>
      </c>
      <c r="E55" s="64"/>
      <c r="F55" s="65"/>
      <c r="G55" s="3"/>
      <c r="H55" s="183"/>
      <c r="I55" s="116"/>
    </row>
    <row r="56" spans="1:9" ht="11.15" customHeight="1">
      <c r="A56" s="97" t="s">
        <v>106</v>
      </c>
      <c r="B56" s="94"/>
      <c r="C56" s="95"/>
      <c r="D56" s="98" t="s">
        <v>107</v>
      </c>
      <c r="E56" s="66">
        <v>0</v>
      </c>
      <c r="F56" s="67">
        <v>0</v>
      </c>
      <c r="G56" s="3"/>
      <c r="H56" s="183"/>
      <c r="I56" s="172" t="s">
        <v>106</v>
      </c>
    </row>
    <row r="57" spans="1:9" ht="11.5" customHeight="1">
      <c r="A57" s="89" t="s">
        <v>108</v>
      </c>
      <c r="B57" s="90"/>
      <c r="C57" s="91"/>
      <c r="D57" s="92" t="s">
        <v>109</v>
      </c>
      <c r="E57" s="43">
        <v>-1855</v>
      </c>
      <c r="F57" s="60">
        <v>1498</v>
      </c>
      <c r="G57" s="3"/>
      <c r="H57" s="183"/>
      <c r="I57" s="180" t="s">
        <v>108</v>
      </c>
    </row>
    <row r="58" spans="1:9" ht="11.5" customHeight="1">
      <c r="A58" s="89" t="s">
        <v>110</v>
      </c>
      <c r="B58" s="90"/>
      <c r="C58" s="91"/>
      <c r="D58" s="92" t="s">
        <v>111</v>
      </c>
      <c r="E58" s="55">
        <f>SUM(E46:E57)</f>
        <v>4528</v>
      </c>
      <c r="F58" s="68">
        <v>2382</v>
      </c>
      <c r="G58" s="3"/>
      <c r="H58" s="183"/>
      <c r="I58" s="180" t="s">
        <v>110</v>
      </c>
    </row>
    <row r="59" spans="1:9" ht="11.5" customHeight="1">
      <c r="A59" s="89" t="s">
        <v>112</v>
      </c>
      <c r="B59" s="90"/>
      <c r="C59" s="91"/>
      <c r="D59" s="92" t="s">
        <v>113</v>
      </c>
      <c r="E59" s="55">
        <f>E44+E58</f>
        <v>456254</v>
      </c>
      <c r="F59" s="68">
        <v>339349</v>
      </c>
      <c r="G59" s="3"/>
      <c r="H59" s="183"/>
      <c r="I59" s="180" t="s">
        <v>112</v>
      </c>
    </row>
    <row r="60" spans="1:9" ht="11.15" customHeight="1">
      <c r="A60" s="93"/>
      <c r="B60" s="94"/>
      <c r="C60" s="95"/>
      <c r="D60" s="96" t="s">
        <v>114</v>
      </c>
      <c r="E60" s="46"/>
      <c r="F60" s="69"/>
      <c r="G60" s="3"/>
      <c r="H60" s="183"/>
      <c r="I60" s="116"/>
    </row>
    <row r="61" spans="1:9" ht="11.5" customHeight="1">
      <c r="A61" s="97" t="s">
        <v>115</v>
      </c>
      <c r="B61" s="94"/>
      <c r="C61" s="95"/>
      <c r="D61" s="98" t="s">
        <v>116</v>
      </c>
      <c r="E61" s="58">
        <v>0</v>
      </c>
      <c r="F61" s="59">
        <v>0</v>
      </c>
      <c r="G61" s="3"/>
      <c r="H61" s="183"/>
      <c r="I61" s="172" t="s">
        <v>115</v>
      </c>
    </row>
    <row r="62" spans="1:9" ht="11.5" customHeight="1">
      <c r="A62" s="89" t="s">
        <v>117</v>
      </c>
      <c r="B62" s="90"/>
      <c r="C62" s="91"/>
      <c r="D62" s="92" t="s">
        <v>118</v>
      </c>
      <c r="E62" s="43">
        <v>0</v>
      </c>
      <c r="F62" s="60">
        <v>0</v>
      </c>
      <c r="G62" s="3"/>
      <c r="H62" s="183"/>
      <c r="I62" s="180" t="s">
        <v>117</v>
      </c>
    </row>
    <row r="63" spans="1:9" ht="11.5" customHeight="1">
      <c r="A63" s="89" t="s">
        <v>119</v>
      </c>
      <c r="B63" s="90"/>
      <c r="C63" s="91"/>
      <c r="D63" s="92" t="s">
        <v>120</v>
      </c>
      <c r="E63" s="44">
        <v>0</v>
      </c>
      <c r="F63" s="63">
        <v>0</v>
      </c>
      <c r="G63" s="3"/>
      <c r="H63" s="183"/>
      <c r="I63" s="180" t="s">
        <v>119</v>
      </c>
    </row>
    <row r="64" spans="1:9" ht="11.5" customHeight="1">
      <c r="A64" s="89" t="s">
        <v>121</v>
      </c>
      <c r="B64" s="90"/>
      <c r="C64" s="91"/>
      <c r="D64" s="92" t="s">
        <v>122</v>
      </c>
      <c r="E64" s="44">
        <v>0</v>
      </c>
      <c r="F64" s="63">
        <v>0</v>
      </c>
      <c r="G64" s="3"/>
      <c r="H64" s="183"/>
      <c r="I64" s="180" t="s">
        <v>121</v>
      </c>
    </row>
    <row r="65" spans="1:9" ht="11.5" customHeight="1">
      <c r="A65" s="89" t="s">
        <v>123</v>
      </c>
      <c r="B65" s="90"/>
      <c r="C65" s="91"/>
      <c r="D65" s="92" t="s">
        <v>124</v>
      </c>
      <c r="E65" s="44">
        <v>0</v>
      </c>
      <c r="F65" s="63">
        <v>0</v>
      </c>
      <c r="G65" s="3"/>
      <c r="H65" s="183"/>
      <c r="I65" s="180" t="s">
        <v>123</v>
      </c>
    </row>
    <row r="66" spans="1:9" ht="11.5" customHeight="1">
      <c r="A66" s="89" t="s">
        <v>125</v>
      </c>
      <c r="B66" s="90"/>
      <c r="C66" s="91"/>
      <c r="D66" s="92" t="s">
        <v>126</v>
      </c>
      <c r="E66" s="43">
        <v>2039</v>
      </c>
      <c r="F66" s="60">
        <v>2266</v>
      </c>
      <c r="G66" s="3"/>
      <c r="H66" s="183"/>
      <c r="I66" s="180" t="s">
        <v>125</v>
      </c>
    </row>
    <row r="67" spans="1:9" ht="11.5" customHeight="1">
      <c r="A67" s="89" t="s">
        <v>127</v>
      </c>
      <c r="B67" s="90"/>
      <c r="C67" s="91"/>
      <c r="D67" s="92" t="s">
        <v>128</v>
      </c>
      <c r="E67" s="43">
        <v>0</v>
      </c>
      <c r="F67" s="60">
        <v>0</v>
      </c>
      <c r="G67" s="3"/>
      <c r="H67" s="183"/>
      <c r="I67" s="180" t="s">
        <v>127</v>
      </c>
    </row>
    <row r="68" spans="1:9" ht="11.5" customHeight="1">
      <c r="A68" s="89" t="s">
        <v>129</v>
      </c>
      <c r="B68" s="90"/>
      <c r="C68" s="91"/>
      <c r="D68" s="92" t="s">
        <v>130</v>
      </c>
      <c r="E68" s="55">
        <f>SUM(E61:E67)</f>
        <v>2039</v>
      </c>
      <c r="F68" s="60">
        <v>2266</v>
      </c>
      <c r="G68" s="3"/>
      <c r="H68" s="183"/>
      <c r="I68" s="180" t="s">
        <v>129</v>
      </c>
    </row>
    <row r="69" spans="1:9" ht="11.5" customHeight="1" thickBot="1">
      <c r="A69" s="184" t="s">
        <v>131</v>
      </c>
      <c r="B69" s="174"/>
      <c r="C69" s="175"/>
      <c r="D69" s="176" t="s">
        <v>132</v>
      </c>
      <c r="E69" s="71">
        <f>E59-E68</f>
        <v>454215</v>
      </c>
      <c r="F69" s="60">
        <v>337083</v>
      </c>
      <c r="G69" s="4"/>
      <c r="H69" s="185"/>
      <c r="I69" s="179" t="s">
        <v>131</v>
      </c>
    </row>
    <row r="70" spans="1:9" ht="12" customHeight="1">
      <c r="B70" s="5"/>
      <c r="C70" s="5"/>
      <c r="D70" s="5"/>
      <c r="E70" s="5"/>
      <c r="F70" s="72"/>
      <c r="G70" s="186"/>
      <c r="I70" s="124" t="s">
        <v>133</v>
      </c>
    </row>
  </sheetData>
  <pageMargins left="0.75" right="0.25" top="0.9" bottom="0.4" header="0.3" footer="0.3"/>
  <pageSetup orientation="portrait" horizontalDpi="1200" verticalDpi="12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G67"/>
  <sheetViews>
    <sheetView zoomScale="115" zoomScaleNormal="115" workbookViewId="0"/>
  </sheetViews>
  <sheetFormatPr defaultColWidth="8.77734375" defaultRowHeight="10.5"/>
  <cols>
    <col min="1" max="1" width="4.77734375" customWidth="1"/>
    <col min="2" max="2" width="5.77734375" customWidth="1"/>
    <col min="3" max="3" width="0.77734375" customWidth="1"/>
    <col min="4" max="4" width="70.33203125" customWidth="1"/>
    <col min="5" max="5" width="14.44140625" customWidth="1"/>
    <col min="6" max="6" width="14.33203125" customWidth="1"/>
    <col min="7" max="7" width="4.77734375" customWidth="1"/>
  </cols>
  <sheetData>
    <row r="1" spans="1:7" ht="12" customHeight="1">
      <c r="A1" s="73" t="s">
        <v>205</v>
      </c>
      <c r="B1" s="8"/>
      <c r="C1" s="8"/>
      <c r="E1" s="74"/>
      <c r="F1" s="74"/>
      <c r="G1" s="75" t="s">
        <v>134</v>
      </c>
    </row>
    <row r="2" spans="1:7" ht="15" customHeight="1">
      <c r="A2" s="9" t="s">
        <v>135</v>
      </c>
      <c r="B2" s="10"/>
      <c r="C2" s="10"/>
      <c r="D2" s="11"/>
      <c r="E2" s="10"/>
      <c r="F2" s="76"/>
      <c r="G2" s="12"/>
    </row>
    <row r="3" spans="1:7" ht="9.75" customHeight="1">
      <c r="A3" s="13" t="s">
        <v>2</v>
      </c>
      <c r="B3" s="6"/>
      <c r="C3" s="6"/>
      <c r="D3" s="6"/>
      <c r="E3" s="6"/>
      <c r="F3" s="6"/>
      <c r="G3" s="14"/>
    </row>
    <row r="4" spans="1:7">
      <c r="A4" s="7"/>
      <c r="B4" s="1"/>
      <c r="C4" s="1"/>
      <c r="D4" s="1"/>
      <c r="E4" s="1"/>
      <c r="F4" s="1"/>
      <c r="G4" s="2"/>
    </row>
    <row r="5" spans="1:7" ht="4" customHeight="1">
      <c r="A5" s="17"/>
      <c r="B5" s="18"/>
      <c r="C5" s="19"/>
      <c r="D5" s="20"/>
      <c r="E5" s="18"/>
      <c r="F5" s="18"/>
      <c r="G5" s="21"/>
    </row>
    <row r="6" spans="1:7" ht="9" customHeight="1">
      <c r="A6" s="28" t="s">
        <v>35</v>
      </c>
      <c r="B6" s="26" t="s">
        <v>36</v>
      </c>
      <c r="C6" s="29"/>
      <c r="D6" s="30" t="s">
        <v>37</v>
      </c>
      <c r="E6" s="26" t="s">
        <v>32</v>
      </c>
      <c r="F6" s="26" t="s">
        <v>33</v>
      </c>
      <c r="G6" s="31" t="s">
        <v>35</v>
      </c>
    </row>
    <row r="7" spans="1:7" ht="9" customHeight="1">
      <c r="A7" s="28" t="s">
        <v>41</v>
      </c>
      <c r="B7" s="26" t="s">
        <v>42</v>
      </c>
      <c r="C7" s="29"/>
      <c r="D7" s="25"/>
      <c r="E7" s="26" t="s">
        <v>38</v>
      </c>
      <c r="F7" s="26" t="s">
        <v>39</v>
      </c>
      <c r="G7" s="31" t="s">
        <v>41</v>
      </c>
    </row>
    <row r="8" spans="1:7">
      <c r="A8" s="22"/>
      <c r="B8" s="23"/>
      <c r="C8" s="24"/>
      <c r="D8" s="30" t="s">
        <v>44</v>
      </c>
      <c r="E8" s="26" t="s">
        <v>45</v>
      </c>
      <c r="F8" s="26" t="s">
        <v>46</v>
      </c>
      <c r="G8" s="27"/>
    </row>
    <row r="9" spans="1:7" ht="4" customHeight="1" thickBot="1">
      <c r="A9" s="77"/>
      <c r="B9" s="78"/>
      <c r="C9" s="79"/>
      <c r="D9" s="80"/>
      <c r="E9" s="23"/>
      <c r="F9" s="23"/>
      <c r="G9" s="81"/>
    </row>
    <row r="10" spans="1:7" ht="11.15" customHeight="1">
      <c r="A10" s="82" t="s">
        <v>0</v>
      </c>
      <c r="B10" s="32"/>
      <c r="C10" s="36"/>
      <c r="D10" s="16" t="s">
        <v>136</v>
      </c>
      <c r="E10" s="83"/>
      <c r="F10" s="84"/>
      <c r="G10" s="34" t="s">
        <v>0</v>
      </c>
    </row>
    <row r="11" spans="1:7" ht="11.15" customHeight="1">
      <c r="A11" s="82" t="s">
        <v>0</v>
      </c>
      <c r="B11" s="32"/>
      <c r="C11" s="36"/>
      <c r="D11" s="15" t="s">
        <v>137</v>
      </c>
      <c r="E11" s="85"/>
      <c r="F11" s="86"/>
      <c r="G11" s="87" t="s">
        <v>0</v>
      </c>
    </row>
    <row r="12" spans="1:7" ht="11.15" customHeight="1">
      <c r="A12" s="70" t="s">
        <v>138</v>
      </c>
      <c r="B12" s="48"/>
      <c r="C12" s="49"/>
      <c r="D12" s="50" t="s">
        <v>139</v>
      </c>
      <c r="E12" s="51">
        <v>85886</v>
      </c>
      <c r="F12" s="88">
        <v>86048</v>
      </c>
      <c r="G12" s="52" t="s">
        <v>138</v>
      </c>
    </row>
    <row r="13" spans="1:7" ht="11.15" customHeight="1">
      <c r="A13" s="38" t="s">
        <v>140</v>
      </c>
      <c r="B13" s="39"/>
      <c r="C13" s="40"/>
      <c r="D13" s="41" t="s">
        <v>141</v>
      </c>
      <c r="E13" s="55">
        <v>0</v>
      </c>
      <c r="F13" s="68">
        <v>0</v>
      </c>
      <c r="G13" s="56" t="s">
        <v>140</v>
      </c>
    </row>
    <row r="14" spans="1:7" ht="11.15" customHeight="1">
      <c r="A14" s="38" t="s">
        <v>142</v>
      </c>
      <c r="B14" s="39"/>
      <c r="C14" s="40"/>
      <c r="D14" s="41" t="s">
        <v>143</v>
      </c>
      <c r="E14" s="55">
        <v>82</v>
      </c>
      <c r="F14" s="68">
        <v>4</v>
      </c>
      <c r="G14" s="56" t="s">
        <v>142</v>
      </c>
    </row>
    <row r="15" spans="1:7" ht="11.15" customHeight="1">
      <c r="A15" s="38" t="s">
        <v>144</v>
      </c>
      <c r="B15" s="39"/>
      <c r="C15" s="40"/>
      <c r="D15" s="41" t="s">
        <v>145</v>
      </c>
      <c r="E15" s="55">
        <v>367</v>
      </c>
      <c r="F15" s="68">
        <v>526</v>
      </c>
      <c r="G15" s="56" t="s">
        <v>144</v>
      </c>
    </row>
    <row r="16" spans="1:7" ht="11.15" customHeight="1">
      <c r="A16" s="38" t="s">
        <v>146</v>
      </c>
      <c r="B16" s="39"/>
      <c r="C16" s="40"/>
      <c r="D16" s="41" t="s">
        <v>147</v>
      </c>
      <c r="E16" s="55">
        <f>SUM(E12:E15)</f>
        <v>86335</v>
      </c>
      <c r="F16" s="68">
        <v>86578</v>
      </c>
      <c r="G16" s="56" t="s">
        <v>146</v>
      </c>
    </row>
    <row r="17" spans="1:7" ht="11.15" customHeight="1">
      <c r="A17" s="38" t="s">
        <v>148</v>
      </c>
      <c r="B17" s="39"/>
      <c r="C17" s="40"/>
      <c r="D17" s="41" t="s">
        <v>149</v>
      </c>
      <c r="E17" s="55">
        <f>+'210-16'!E69-E16</f>
        <v>367880</v>
      </c>
      <c r="F17" s="68">
        <v>250505</v>
      </c>
      <c r="G17" s="56" t="s">
        <v>148</v>
      </c>
    </row>
    <row r="18" spans="1:7" ht="11.15" customHeight="1">
      <c r="A18" s="35"/>
      <c r="B18" s="32"/>
      <c r="C18" s="36"/>
      <c r="D18" s="16" t="s">
        <v>150</v>
      </c>
      <c r="E18" s="46"/>
      <c r="F18" s="69"/>
      <c r="G18" s="2"/>
    </row>
    <row r="19" spans="1:7" ht="11.15" customHeight="1">
      <c r="A19" s="45"/>
      <c r="B19" s="32"/>
      <c r="C19" s="36"/>
      <c r="D19" s="15" t="s">
        <v>137</v>
      </c>
      <c r="E19" s="46"/>
      <c r="F19" s="69"/>
      <c r="G19" s="2"/>
    </row>
    <row r="20" spans="1:7" ht="11.15" customHeight="1">
      <c r="A20" s="70" t="s">
        <v>151</v>
      </c>
      <c r="B20" s="48"/>
      <c r="C20" s="49"/>
      <c r="D20" s="50" t="s">
        <v>152</v>
      </c>
      <c r="E20" s="51">
        <v>0</v>
      </c>
      <c r="F20" s="88">
        <v>0</v>
      </c>
      <c r="G20" s="52" t="s">
        <v>151</v>
      </c>
    </row>
    <row r="21" spans="1:7" ht="11.15" customHeight="1">
      <c r="A21" s="35"/>
      <c r="B21" s="32"/>
      <c r="C21" s="36"/>
      <c r="D21" s="16" t="s">
        <v>153</v>
      </c>
      <c r="E21" s="46"/>
      <c r="F21" s="69"/>
      <c r="G21" s="2"/>
    </row>
    <row r="22" spans="1:7" ht="11.15" customHeight="1">
      <c r="A22" s="45" t="s">
        <v>154</v>
      </c>
      <c r="B22" s="32"/>
      <c r="C22" s="36"/>
      <c r="D22" s="15" t="s">
        <v>155</v>
      </c>
      <c r="E22" s="51">
        <v>0</v>
      </c>
      <c r="F22" s="69">
        <v>0</v>
      </c>
      <c r="G22" s="47" t="s">
        <v>154</v>
      </c>
    </row>
    <row r="23" spans="1:7" ht="11.15" customHeight="1">
      <c r="A23" s="38" t="s">
        <v>156</v>
      </c>
      <c r="B23" s="39"/>
      <c r="C23" s="40"/>
      <c r="D23" s="41" t="s">
        <v>157</v>
      </c>
      <c r="E23" s="55">
        <f>E17-E20+E22</f>
        <v>367880</v>
      </c>
      <c r="F23" s="68">
        <v>250505</v>
      </c>
      <c r="G23" s="56" t="s">
        <v>156</v>
      </c>
    </row>
    <row r="24" spans="1:7" ht="11.15" customHeight="1">
      <c r="A24" s="35"/>
      <c r="B24" s="32"/>
      <c r="C24" s="36"/>
      <c r="D24" s="16" t="s">
        <v>158</v>
      </c>
      <c r="E24" s="46"/>
      <c r="F24" s="69"/>
      <c r="G24" s="2"/>
    </row>
    <row r="25" spans="1:7" ht="11.15" customHeight="1">
      <c r="A25" s="35"/>
      <c r="B25" s="32"/>
      <c r="C25" s="36"/>
      <c r="D25" s="15" t="s">
        <v>159</v>
      </c>
      <c r="E25" s="46"/>
      <c r="F25" s="69"/>
      <c r="G25" s="2"/>
    </row>
    <row r="26" spans="1:7" ht="11.15" customHeight="1">
      <c r="A26" s="45" t="s">
        <v>160</v>
      </c>
      <c r="B26" s="32"/>
      <c r="C26" s="36"/>
      <c r="D26" s="15" t="s">
        <v>161</v>
      </c>
      <c r="E26" s="46">
        <v>11690</v>
      </c>
      <c r="F26" s="69">
        <v>13469</v>
      </c>
      <c r="G26" s="47" t="s">
        <v>160</v>
      </c>
    </row>
    <row r="27" spans="1:7" ht="11.15" customHeight="1">
      <c r="A27" s="38" t="s">
        <v>162</v>
      </c>
      <c r="B27" s="39"/>
      <c r="C27" s="40"/>
      <c r="D27" s="41" t="s">
        <v>163</v>
      </c>
      <c r="E27" s="55">
        <v>1406</v>
      </c>
      <c r="F27" s="68">
        <v>1627</v>
      </c>
      <c r="G27" s="56" t="s">
        <v>162</v>
      </c>
    </row>
    <row r="28" spans="1:7" ht="11.15" customHeight="1">
      <c r="A28" s="38" t="s">
        <v>164</v>
      </c>
      <c r="B28" s="39"/>
      <c r="C28" s="40"/>
      <c r="D28" s="41" t="s">
        <v>165</v>
      </c>
      <c r="E28" s="55">
        <v>2731</v>
      </c>
      <c r="F28" s="68">
        <v>2455</v>
      </c>
      <c r="G28" s="56" t="s">
        <v>164</v>
      </c>
    </row>
    <row r="29" spans="1:7" ht="11.15" customHeight="1">
      <c r="A29" s="89" t="s">
        <v>166</v>
      </c>
      <c r="B29" s="90"/>
      <c r="C29" s="91"/>
      <c r="D29" s="92" t="s">
        <v>167</v>
      </c>
      <c r="E29" s="55">
        <v>65768</v>
      </c>
      <c r="F29" s="68">
        <v>36350</v>
      </c>
      <c r="G29" s="56" t="s">
        <v>166</v>
      </c>
    </row>
    <row r="30" spans="1:7" ht="11.15" customHeight="1">
      <c r="A30" s="89" t="s">
        <v>168</v>
      </c>
      <c r="B30" s="90"/>
      <c r="C30" s="91"/>
      <c r="D30" s="92" t="s">
        <v>169</v>
      </c>
      <c r="E30" s="55">
        <f>SUM(E26:E29)</f>
        <v>81595</v>
      </c>
      <c r="F30" s="68">
        <v>53901</v>
      </c>
      <c r="G30" s="56" t="s">
        <v>168</v>
      </c>
    </row>
    <row r="31" spans="1:7" ht="11.15" customHeight="1">
      <c r="A31" s="89" t="s">
        <v>170</v>
      </c>
      <c r="B31" s="90"/>
      <c r="C31" s="91"/>
      <c r="D31" s="92" t="s">
        <v>171</v>
      </c>
      <c r="E31" s="55">
        <f>E23-E30</f>
        <v>286285</v>
      </c>
      <c r="F31" s="68">
        <v>196604</v>
      </c>
      <c r="G31" s="56" t="s">
        <v>170</v>
      </c>
    </row>
    <row r="32" spans="1:7" ht="11.15" customHeight="1">
      <c r="A32" s="93"/>
      <c r="B32" s="94"/>
      <c r="C32" s="95"/>
      <c r="D32" s="96" t="s">
        <v>172</v>
      </c>
      <c r="E32" s="46"/>
      <c r="F32" s="69"/>
      <c r="G32" s="2"/>
    </row>
    <row r="33" spans="1:7" ht="11.15" customHeight="1">
      <c r="A33" s="97"/>
      <c r="B33" s="94"/>
      <c r="C33" s="95"/>
      <c r="D33" s="98" t="s">
        <v>173</v>
      </c>
      <c r="E33" s="99"/>
      <c r="F33" s="100"/>
      <c r="G33" s="2"/>
    </row>
    <row r="34" spans="1:7" ht="11.15" customHeight="1">
      <c r="A34" s="97" t="s">
        <v>174</v>
      </c>
      <c r="B34" s="94"/>
      <c r="C34" s="95"/>
      <c r="D34" s="98" t="s">
        <v>175</v>
      </c>
      <c r="E34" s="46">
        <v>0</v>
      </c>
      <c r="F34" s="69">
        <v>0</v>
      </c>
      <c r="G34" s="47" t="s">
        <v>174</v>
      </c>
    </row>
    <row r="35" spans="1:7" ht="11.15" customHeight="1">
      <c r="A35" s="89" t="s">
        <v>176</v>
      </c>
      <c r="B35" s="90"/>
      <c r="C35" s="91"/>
      <c r="D35" s="101" t="s">
        <v>177</v>
      </c>
      <c r="E35" s="55">
        <v>0</v>
      </c>
      <c r="F35" s="68">
        <v>0</v>
      </c>
      <c r="G35" s="56" t="s">
        <v>176</v>
      </c>
    </row>
    <row r="36" spans="1:7" ht="11.15" customHeight="1">
      <c r="A36" s="89" t="s">
        <v>178</v>
      </c>
      <c r="B36" s="90"/>
      <c r="C36" s="91"/>
      <c r="D36" s="92" t="s">
        <v>179</v>
      </c>
      <c r="E36" s="55">
        <f>E31+E34+E35</f>
        <v>286285</v>
      </c>
      <c r="F36" s="68">
        <v>196604</v>
      </c>
      <c r="G36" s="56" t="s">
        <v>178</v>
      </c>
    </row>
    <row r="37" spans="1:7" ht="11.15" customHeight="1">
      <c r="A37" s="93"/>
      <c r="B37" s="94"/>
      <c r="C37" s="95"/>
      <c r="D37" s="96" t="s">
        <v>180</v>
      </c>
      <c r="E37" s="46"/>
      <c r="F37" s="69"/>
      <c r="G37" s="2"/>
    </row>
    <row r="38" spans="1:7" ht="11.15" customHeight="1">
      <c r="A38" s="97" t="s">
        <v>181</v>
      </c>
      <c r="B38" s="94"/>
      <c r="C38" s="95"/>
      <c r="D38" s="98" t="s">
        <v>182</v>
      </c>
      <c r="E38" s="46">
        <v>0</v>
      </c>
      <c r="F38" s="69">
        <v>0</v>
      </c>
      <c r="G38" s="47" t="s">
        <v>181</v>
      </c>
    </row>
    <row r="39" spans="1:7" ht="11.15" customHeight="1">
      <c r="A39" s="89" t="s">
        <v>183</v>
      </c>
      <c r="B39" s="90"/>
      <c r="C39" s="91"/>
      <c r="D39" s="92" t="s">
        <v>184</v>
      </c>
      <c r="E39" s="55">
        <v>0</v>
      </c>
      <c r="F39" s="68">
        <v>0</v>
      </c>
      <c r="G39" s="56" t="s">
        <v>183</v>
      </c>
    </row>
    <row r="40" spans="1:7" ht="11.15" customHeight="1">
      <c r="A40" s="89" t="s">
        <v>185</v>
      </c>
      <c r="B40" s="90"/>
      <c r="C40" s="91"/>
      <c r="D40" s="92" t="s">
        <v>186</v>
      </c>
      <c r="E40" s="55">
        <v>0</v>
      </c>
      <c r="F40" s="68">
        <v>0</v>
      </c>
      <c r="G40" s="56" t="s">
        <v>185</v>
      </c>
    </row>
    <row r="41" spans="1:7" ht="11.15" customHeight="1">
      <c r="A41" s="89" t="s">
        <v>187</v>
      </c>
      <c r="B41" s="90"/>
      <c r="C41" s="91"/>
      <c r="D41" s="92" t="s">
        <v>188</v>
      </c>
      <c r="E41" s="55">
        <v>0</v>
      </c>
      <c r="F41" s="68">
        <v>0</v>
      </c>
      <c r="G41" s="56" t="s">
        <v>187</v>
      </c>
    </row>
    <row r="42" spans="1:7" ht="11.15" customHeight="1">
      <c r="A42" s="89" t="s">
        <v>189</v>
      </c>
      <c r="B42" s="90"/>
      <c r="C42" s="91"/>
      <c r="D42" s="101" t="s">
        <v>190</v>
      </c>
      <c r="E42" s="55">
        <v>0</v>
      </c>
      <c r="F42" s="68">
        <v>0</v>
      </c>
      <c r="G42" s="56" t="s">
        <v>189</v>
      </c>
    </row>
    <row r="43" spans="1:7" ht="11.15" customHeight="1">
      <c r="A43" s="89" t="s">
        <v>191</v>
      </c>
      <c r="B43" s="90"/>
      <c r="C43" s="91"/>
      <c r="D43" s="92" t="s">
        <v>192</v>
      </c>
      <c r="E43" s="55">
        <f>E36+E41+E42</f>
        <v>286285</v>
      </c>
      <c r="F43" s="68">
        <v>196604</v>
      </c>
      <c r="G43" s="56" t="s">
        <v>191</v>
      </c>
    </row>
    <row r="44" spans="1:7" ht="11.15" customHeight="1">
      <c r="A44" s="89">
        <v>62</v>
      </c>
      <c r="B44" s="90"/>
      <c r="C44" s="91"/>
      <c r="D44" s="92" t="s">
        <v>193</v>
      </c>
      <c r="E44" s="55">
        <v>2076</v>
      </c>
      <c r="F44" s="68">
        <v>1929</v>
      </c>
      <c r="G44" s="38">
        <v>62</v>
      </c>
    </row>
    <row r="45" spans="1:7" ht="11.15" customHeight="1">
      <c r="A45" s="89">
        <v>63</v>
      </c>
      <c r="B45" s="90"/>
      <c r="C45" s="91"/>
      <c r="D45" s="92" t="s">
        <v>194</v>
      </c>
      <c r="E45" s="55">
        <f>+E43-E44</f>
        <v>284209</v>
      </c>
      <c r="F45" s="68">
        <v>194675</v>
      </c>
      <c r="G45" s="38">
        <v>63</v>
      </c>
    </row>
    <row r="46" spans="1:7" ht="11.15" customHeight="1">
      <c r="A46" s="89">
        <v>64</v>
      </c>
      <c r="B46" s="90"/>
      <c r="C46" s="91"/>
      <c r="D46" s="92" t="s">
        <v>195</v>
      </c>
      <c r="E46" s="102">
        <v>28.880093486434305</v>
      </c>
      <c r="F46" s="103">
        <v>19.782034346103039</v>
      </c>
      <c r="G46" s="38">
        <v>64</v>
      </c>
    </row>
    <row r="47" spans="1:7" ht="11.15" customHeight="1">
      <c r="A47" s="89">
        <v>65</v>
      </c>
      <c r="B47" s="90"/>
      <c r="C47" s="91"/>
      <c r="D47" s="92" t="s">
        <v>196</v>
      </c>
      <c r="E47" s="102">
        <v>28.880093486434305</v>
      </c>
      <c r="F47" s="103">
        <v>19.782034346103039</v>
      </c>
      <c r="G47" s="38">
        <v>65</v>
      </c>
    </row>
    <row r="48" spans="1:7" ht="11.15" customHeight="1">
      <c r="A48" s="93"/>
      <c r="B48" s="94"/>
      <c r="C48" s="95"/>
      <c r="D48" s="96" t="s">
        <v>197</v>
      </c>
      <c r="E48" s="46"/>
      <c r="F48" s="69"/>
      <c r="G48" s="35"/>
    </row>
    <row r="49" spans="1:7" ht="11.15" customHeight="1">
      <c r="A49" s="97">
        <v>66</v>
      </c>
      <c r="B49" s="94"/>
      <c r="C49" s="95"/>
      <c r="D49" s="98" t="s">
        <v>198</v>
      </c>
      <c r="E49" s="46">
        <v>451726</v>
      </c>
      <c r="F49" s="69">
        <v>336967</v>
      </c>
      <c r="G49" s="45">
        <v>66</v>
      </c>
    </row>
    <row r="50" spans="1:7" ht="11.15" customHeight="1">
      <c r="A50" s="89">
        <v>67</v>
      </c>
      <c r="B50" s="90"/>
      <c r="C50" s="91"/>
      <c r="D50" s="92" t="s">
        <v>199</v>
      </c>
      <c r="E50" s="55">
        <v>15827</v>
      </c>
      <c r="F50" s="68">
        <v>17551</v>
      </c>
      <c r="G50" s="38">
        <v>67</v>
      </c>
    </row>
    <row r="51" spans="1:7" ht="11.15" customHeight="1">
      <c r="A51" s="89">
        <v>68</v>
      </c>
      <c r="B51" s="90"/>
      <c r="C51" s="91"/>
      <c r="D51" s="92" t="s">
        <v>200</v>
      </c>
      <c r="E51" s="55">
        <v>65768</v>
      </c>
      <c r="F51" s="68">
        <v>36350</v>
      </c>
      <c r="G51" s="38">
        <v>68</v>
      </c>
    </row>
    <row r="52" spans="1:7" ht="11.15" customHeight="1">
      <c r="A52" s="89">
        <v>69</v>
      </c>
      <c r="B52" s="90"/>
      <c r="C52" s="91"/>
      <c r="D52" s="92" t="s">
        <v>201</v>
      </c>
      <c r="E52" s="55">
        <v>0</v>
      </c>
      <c r="F52" s="68">
        <v>0</v>
      </c>
      <c r="G52" s="38">
        <v>69</v>
      </c>
    </row>
    <row r="53" spans="1:7" ht="11.15" customHeight="1">
      <c r="A53" s="89">
        <v>70</v>
      </c>
      <c r="B53" s="90"/>
      <c r="C53" s="91"/>
      <c r="D53" s="92" t="s">
        <v>202</v>
      </c>
      <c r="E53" s="55">
        <v>52</v>
      </c>
      <c r="F53" s="68">
        <v>52</v>
      </c>
      <c r="G53" s="38">
        <v>70</v>
      </c>
    </row>
    <row r="54" spans="1:7" ht="10.5" customHeight="1" thickBot="1">
      <c r="A54" s="89">
        <v>71</v>
      </c>
      <c r="B54" s="90"/>
      <c r="C54" s="91"/>
      <c r="D54" s="92" t="s">
        <v>203</v>
      </c>
      <c r="E54" s="104">
        <f>E49-E50-E51-E52+E53</f>
        <v>370183</v>
      </c>
      <c r="F54" s="68">
        <v>283118</v>
      </c>
      <c r="G54" s="38">
        <v>71</v>
      </c>
    </row>
    <row r="55" spans="1:7">
      <c r="A55" s="105"/>
      <c r="B55" s="5"/>
      <c r="C55" s="5"/>
      <c r="D55" s="5"/>
      <c r="E55" s="5"/>
      <c r="F55" s="5"/>
      <c r="G55" s="2"/>
    </row>
    <row r="56" spans="1:7">
      <c r="A56" s="106"/>
      <c r="B56" s="107"/>
      <c r="C56" s="107"/>
      <c r="D56" s="98" t="s">
        <v>204</v>
      </c>
      <c r="E56" s="5"/>
      <c r="F56" s="5"/>
      <c r="G56" s="2"/>
    </row>
    <row r="57" spans="1:7">
      <c r="A57" s="108"/>
      <c r="B57" s="5"/>
      <c r="C57" s="5"/>
      <c r="D57" s="109"/>
      <c r="E57" s="109"/>
      <c r="F57" s="109"/>
      <c r="G57" s="2"/>
    </row>
    <row r="58" spans="1:7" ht="11.15" customHeight="1">
      <c r="A58" s="108"/>
      <c r="B58" s="5"/>
      <c r="C58" s="5"/>
      <c r="D58" s="5"/>
      <c r="E58" s="5"/>
      <c r="F58" s="5"/>
      <c r="G58" s="110"/>
    </row>
    <row r="59" spans="1:7" ht="11.15" customHeight="1">
      <c r="A59" s="108"/>
      <c r="B59" s="5"/>
      <c r="C59" s="5"/>
      <c r="D59" s="5"/>
      <c r="E59" s="5"/>
      <c r="F59" s="5"/>
      <c r="G59" s="110"/>
    </row>
    <row r="60" spans="1:7" ht="11.15" customHeight="1">
      <c r="A60" s="108"/>
      <c r="B60" s="5"/>
      <c r="C60" s="5"/>
      <c r="D60" s="5"/>
      <c r="E60" s="5"/>
      <c r="F60" s="5"/>
      <c r="G60" s="111"/>
    </row>
    <row r="61" spans="1:7" ht="11.15" customHeight="1">
      <c r="A61" s="108"/>
      <c r="B61" s="5"/>
      <c r="C61" s="5"/>
      <c r="D61" s="5"/>
      <c r="E61" s="5"/>
      <c r="F61" s="5"/>
      <c r="G61" s="111"/>
    </row>
    <row r="62" spans="1:7" ht="11.15" customHeight="1">
      <c r="A62" s="108"/>
      <c r="B62" s="5"/>
      <c r="C62" s="5"/>
      <c r="D62" s="5"/>
      <c r="E62" s="5"/>
      <c r="F62" s="5"/>
      <c r="G62" s="111"/>
    </row>
    <row r="63" spans="1:7" ht="11.15" customHeight="1">
      <c r="A63" s="108"/>
      <c r="B63" s="5"/>
      <c r="C63" s="5"/>
      <c r="D63" s="5"/>
      <c r="E63" s="5"/>
      <c r="F63" s="5"/>
      <c r="G63" s="111"/>
    </row>
    <row r="64" spans="1:7" ht="11.15" customHeight="1">
      <c r="A64" s="108"/>
      <c r="B64" s="5"/>
      <c r="C64" s="5"/>
      <c r="D64" s="5"/>
      <c r="E64" s="5"/>
      <c r="F64" s="5"/>
      <c r="G64" s="111"/>
    </row>
    <row r="65" spans="1:7" ht="10.5" customHeight="1">
      <c r="A65" s="108"/>
      <c r="B65" s="5"/>
      <c r="C65" s="5"/>
      <c r="D65" s="5"/>
      <c r="E65" s="5"/>
      <c r="F65" s="5"/>
      <c r="G65" s="111"/>
    </row>
    <row r="66" spans="1:7" ht="4" customHeight="1">
      <c r="A66" s="112" t="s">
        <v>0</v>
      </c>
      <c r="B66" s="113"/>
      <c r="C66" s="113"/>
      <c r="D66" s="113"/>
      <c r="E66" s="113"/>
      <c r="F66" s="113"/>
      <c r="G66" s="114"/>
    </row>
    <row r="67" spans="1:7" ht="12" customHeight="1">
      <c r="A67" s="115" t="s">
        <v>133</v>
      </c>
    </row>
  </sheetData>
  <pageMargins left="0.75" right="0.25" top="1" bottom="0.5" header="0.3" footer="0.3"/>
  <pageSetup scale="98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210-16</vt:lpstr>
      <vt:lpstr>210-17</vt:lpstr>
      <vt:lpstr>'210-16'!Print_Area</vt:lpstr>
      <vt:lpstr>'210-17'!Print_Area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Guthrie</dc:creator>
  <cp:lastModifiedBy>Shane Guthrie</cp:lastModifiedBy>
  <cp:lastPrinted>2021-04-27T00:20:07Z</cp:lastPrinted>
  <dcterms:created xsi:type="dcterms:W3CDTF">2021-04-22T16:01:46Z</dcterms:created>
  <dcterms:modified xsi:type="dcterms:W3CDTF">2021-04-27T00:21:48Z</dcterms:modified>
</cp:coreProperties>
</file>